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121-18\АС\!!! Откорректированный проект\"/>
    </mc:Choice>
  </mc:AlternateContent>
  <xr:revisionPtr revIDLastSave="0" documentId="13_ncr:1_{9E6B0927-44EE-42E1-A9A1-1E94D64778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аналитика (2)" sheetId="3" r:id="rId1"/>
    <sheet name="аналитика" sheetId="2" r:id="rId2"/>
    <sheet name="!!! 02-02-03 АС3 - ЛСР" sheetId="1" r:id="rId3"/>
  </sheets>
  <definedNames>
    <definedName name="_xlnm.Print_Titles" localSheetId="2">'!!! 02-02-03 АС3 - ЛСР'!$38:$38</definedName>
    <definedName name="_xlnm.Print_Area" localSheetId="2">'!!! 02-02-03 АС3 - ЛСР'!$A$1:$N$2201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K10" i="2"/>
  <c r="L7" i="2"/>
  <c r="L8" i="2"/>
  <c r="L9" i="2"/>
  <c r="L6" i="2"/>
  <c r="L5" i="2"/>
  <c r="J5" i="2"/>
  <c r="K8" i="2"/>
  <c r="K9" i="2"/>
  <c r="K7" i="2"/>
  <c r="K6" i="2"/>
  <c r="K5" i="2"/>
  <c r="J6" i="2"/>
  <c r="D20" i="3"/>
  <c r="C10" i="3"/>
  <c r="C12" i="3" s="1"/>
  <c r="I5" i="3"/>
  <c r="D16" i="3"/>
  <c r="I5" i="2"/>
  <c r="D9" i="2"/>
  <c r="D8" i="2"/>
  <c r="D7" i="2"/>
  <c r="D6" i="2"/>
  <c r="C10" i="2"/>
  <c r="C12" i="2" s="1"/>
  <c r="R464" i="1"/>
  <c r="R2192" i="1"/>
  <c r="N2192" i="1"/>
  <c r="S2190" i="1"/>
  <c r="U2184" i="1"/>
  <c r="T2184" i="1"/>
  <c r="R2184" i="1"/>
  <c r="S2180" i="1"/>
  <c r="R2180" i="1"/>
  <c r="C13" i="3" l="1"/>
  <c r="C14" i="3" s="1"/>
  <c r="D10" i="2"/>
  <c r="D16" i="2" s="1"/>
  <c r="C13" i="2"/>
  <c r="C14" i="2" s="1"/>
</calcChain>
</file>

<file path=xl/sharedStrings.xml><?xml version="1.0" encoding="utf-8"?>
<sst xmlns="http://schemas.openxmlformats.org/spreadsheetml/2006/main" count="6088" uniqueCount="877">
  <si>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</si>
  <si>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</si>
  <si>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</si>
  <si>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</si>
  <si>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</si>
  <si>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</si>
  <si>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</si>
  <si>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</si>
  <si>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</si>
  <si>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</si>
  <si>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</si>
  <si>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</si>
  <si>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</si>
  <si>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</si>
  <si>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</si>
  <si>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</si>
  <si>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</si>
  <si>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</si>
  <si>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</si>
  <si>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</si>
  <si>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</si>
  <si>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</si>
  <si>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</si>
  <si>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</si>
  <si>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</si>
  <si>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</si>
  <si>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</si>
  <si>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</si>
  <si>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</si>
  <si>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</si>
  <si>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(536,25)</t>
  </si>
  <si>
    <t>тыс.руб.</t>
  </si>
  <si>
    <t>в том числе:</t>
  </si>
  <si>
    <t>строительных работ</t>
  </si>
  <si>
    <t>(418,26)</t>
  </si>
  <si>
    <t>Средства на оплату труда рабочих</t>
  </si>
  <si>
    <t>(24,61)</t>
  </si>
  <si>
    <t>монтажных работ</t>
  </si>
  <si>
    <t>(21,92)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</si>
  <si>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</si>
  <si>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</si>
  <si>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</si>
  <si>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</si>
  <si>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</si>
  <si>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</si>
  <si>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</si>
  <si>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</si>
  <si>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</si>
  <si>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</si>
  <si>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</si>
  <si>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</si>
  <si>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</si>
  <si>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</si>
  <si>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</si>
  <si>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</si>
  <si>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</si>
  <si>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</si>
  <si>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</si>
  <si>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</si>
  <si>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</si>
  <si>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</si>
  <si>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</si>
  <si>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</si>
  <si>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</si>
  <si>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</si>
  <si>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</si>
  <si>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</si>
  <si>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</si>
  <si>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</si>
  <si>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</si>
  <si>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</si>
  <si>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</si>
  <si>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</si>
  <si>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</si>
  <si>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</si>
  <si>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</si>
  <si>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</si>
  <si>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</si>
  <si>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</si>
  <si>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</si>
  <si>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</si>
  <si>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</si>
  <si>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</si>
  <si>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</si>
  <si>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</si>
  <si>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ФЕР01-01-018-01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</si>
  <si>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1</t>
  </si>
  <si>
    <t>Объем=11,6 / 1000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</si>
  <si>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</si>
  <si>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</si>
  <si>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</si>
  <si>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</si>
  <si>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</si>
  <si>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</si>
  <si>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</si>
  <si>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</si>
  <si>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</si>
  <si>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</si>
  <si>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</si>
  <si>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</si>
  <si>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</si>
  <si>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</si>
  <si>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</si>
  <si>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</si>
  <si>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</si>
  <si>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</si>
  <si>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</si>
  <si>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6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</si>
  <si>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</si>
  <si>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</si>
  <si>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</si>
  <si>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</si>
  <si>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</si>
  <si>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</si>
  <si>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</si>
  <si>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</si>
  <si>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</si>
  <si>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8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</si>
  <si>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</si>
  <si>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</si>
  <si>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</si>
  <si>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</si>
  <si>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</si>
  <si>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9</t>
  </si>
  <si>
    <t>ФЕР06-01-001-01</t>
  </si>
  <si>
    <t>Устройство бетонной подготовки</t>
  </si>
  <si>
    <t>Объем=1 / 100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</si>
  <si>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</si>
  <si>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</si>
  <si>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</si>
  <si>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</si>
  <si>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</si>
  <si>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</si>
  <si>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ФССЦ-04.1.02.05-0004</t>
  </si>
  <si>
    <t>Смеси бетонные тяжелого бетона (БСТ), класс В10 (М150)</t>
  </si>
  <si>
    <t>м3</t>
  </si>
  <si>
    <t>11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</si>
  <si>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</si>
  <si>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</si>
  <si>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</si>
  <si>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12</t>
  </si>
  <si>
    <t>ФССЦ-04.1.02.05-0009</t>
  </si>
  <si>
    <t>Смеси бетонные тяжелого бетона (БСТ), класс В25 (М350)</t>
  </si>
  <si>
    <t>13</t>
  </si>
  <si>
    <t>ФЕР06-03-010-01</t>
  </si>
  <si>
    <t>Изготовление арматурных пространственных каркасов в построечных условиях, диаметром: 6 мм</t>
  </si>
  <si>
    <t>Объем=21,36*2/1000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</si>
  <si>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</si>
  <si>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</si>
  <si>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</si>
  <si>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</si>
  <si>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14</t>
  </si>
  <si>
    <t>ФССЦ-08.4.03.02-0001</t>
  </si>
  <si>
    <t>Сталь арматурная, горячекатаная, гладкая, класс А-I, диаметр 6 мм</t>
  </si>
  <si>
    <t>15</t>
  </si>
  <si>
    <t>ФЕР06-03-010-05</t>
  </si>
  <si>
    <t>Изготовление арматурных пространственных каркасов в построечных условиях, диаметром: 14 мм</t>
  </si>
  <si>
    <t>Объем=134,92*2/1000</t>
  </si>
  <si>
    <t>16</t>
  </si>
  <si>
    <t>ФССЦ-08.4.03.03-0005</t>
  </si>
  <si>
    <t>Сталь арматурная рифленая свариваемая, класс А500С, диаметр 14 мм</t>
  </si>
  <si>
    <t>Цена=5488,69*1,04</t>
  </si>
  <si>
    <t>17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</si>
  <si>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</si>
  <si>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</si>
  <si>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</si>
  <si>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18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</si>
  <si>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</si>
  <si>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</si>
  <si>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</si>
  <si>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19</t>
  </si>
  <si>
    <t>ФССЦ-01.7.15.03-0043</t>
  </si>
  <si>
    <t>Болты строительные анкерные с гайками</t>
  </si>
  <si>
    <t>Объем=13,7*2/1000</t>
  </si>
  <si>
    <t>20</t>
  </si>
  <si>
    <t>ФЕР06-03-004-10</t>
  </si>
  <si>
    <t>Установка закладных деталей весом: до 20 кг</t>
  </si>
  <si>
    <t>21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</si>
  <si>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</si>
  <si>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</si>
  <si>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</si>
  <si>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</si>
  <si>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22</t>
  </si>
  <si>
    <t>Объем=1,87 / 100</t>
  </si>
  <si>
    <t>23</t>
  </si>
  <si>
    <t>24</t>
  </si>
  <si>
    <t>ФЕР06-07-001-01</t>
  </si>
  <si>
    <t>Устройство фундаментных балок</t>
  </si>
  <si>
    <t>Объем=2,7 / 100</t>
  </si>
  <si>
    <t>25</t>
  </si>
  <si>
    <t>26</t>
  </si>
  <si>
    <t>Объем=18,6/1000</t>
  </si>
  <si>
    <t>27</t>
  </si>
  <si>
    <t>28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</si>
  <si>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</si>
  <si>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</si>
  <si>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</si>
  <si>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29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</si>
  <si>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</si>
  <si>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</si>
  <si>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</si>
  <si>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30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</si>
  <si>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</si>
  <si>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</si>
  <si>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</si>
  <si>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</si>
  <si>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</si>
  <si>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</si>
  <si>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</si>
  <si>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</si>
  <si>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</si>
  <si>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</si>
  <si>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</si>
  <si>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</si>
  <si>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</si>
  <si>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</si>
  <si>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</si>
  <si>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</si>
  <si>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32</t>
  </si>
  <si>
    <t>ФССЦ-01.2.03.05-0010</t>
  </si>
  <si>
    <t>Праймер битумный производства «Техно-Николь»</t>
  </si>
  <si>
    <t>Объем=51,25*0,3/1000</t>
  </si>
  <si>
    <t>33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</si>
  <si>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</si>
  <si>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</si>
  <si>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</si>
  <si>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</si>
  <si>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34</t>
  </si>
  <si>
    <t>ФЕР06-03-004-07</t>
  </si>
  <si>
    <t>Установка анкерных болтов: химических</t>
  </si>
  <si>
    <t>100 шт</t>
  </si>
  <si>
    <t>Объем=8 / 100</t>
  </si>
  <si>
    <t>35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</si>
  <si>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</si>
  <si>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</si>
  <si>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</si>
  <si>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36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</si>
  <si>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</si>
  <si>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</si>
  <si>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</si>
  <si>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37</t>
  </si>
  <si>
    <t>ФЕР46-01-008-01</t>
  </si>
  <si>
    <t>Обетонирование: колонн</t>
  </si>
  <si>
    <t>38</t>
  </si>
  <si>
    <t>ФССЦ-04.1.02.05-0006</t>
  </si>
  <si>
    <t>Смеси бетонные тяжелого бетона (БСТ), класс В15 (М200)</t>
  </si>
  <si>
    <t>Крепление стоек ворот</t>
  </si>
  <si>
    <t>39</t>
  </si>
  <si>
    <t>ФЕР06-03-004-06</t>
  </si>
  <si>
    <t>Установка анкерных болтов: механических с контролем момента затяжки</t>
  </si>
  <si>
    <t>40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</si>
  <si>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</si>
  <si>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</si>
  <si>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</si>
  <si>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</si>
  <si>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</si>
  <si>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</si>
  <si>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</si>
  <si>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</si>
  <si>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</si>
  <si>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</si>
  <si>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</si>
  <si>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</si>
  <si>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</si>
  <si>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</si>
  <si>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</si>
  <si>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</si>
  <si>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</si>
  <si>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</si>
  <si>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</si>
  <si>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</si>
  <si>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</si>
  <si>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</si>
  <si>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</si>
  <si>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</si>
  <si>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</si>
  <si>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</si>
  <si>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41</t>
  </si>
  <si>
    <t>ФЕРм38-01-003-01</t>
  </si>
  <si>
    <t>Решетчатые конструкции (стойки, опоры, фермы и пр.), сборка с помощью: крана на автомобильном ходу</t>
  </si>
  <si>
    <t>Объем=3,18+2,474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</si>
  <si>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</si>
  <si>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</si>
  <si>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</si>
  <si>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</si>
  <si>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42</t>
  </si>
  <si>
    <t>ФЕР09-03-002-10</t>
  </si>
  <si>
    <t>Монтаж колонн многоэтажных зданий различного назначения при высоте здания: до 25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</si>
  <si>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</si>
  <si>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</si>
  <si>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</si>
  <si>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</si>
  <si>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</si>
  <si>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</si>
  <si>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43</t>
  </si>
  <si>
    <t>ФССЦ-08.3.01.02-0042</t>
  </si>
  <si>
    <t>Двутавры широкополочные №26-40 Ш1, Ш2, Ш3, сталь кипящая</t>
  </si>
  <si>
    <t>44</t>
  </si>
  <si>
    <t>ФССЦ-08.3.11.01-0062</t>
  </si>
  <si>
    <t>Швеллеры: № 24 сталь марки Ст3пс</t>
  </si>
  <si>
    <t>45</t>
  </si>
  <si>
    <t>ФССЦ-08.3.08.02-0066</t>
  </si>
  <si>
    <t>Сталь угловая равнополочная, марка стали: Ст3пс, размером 90х90 мм</t>
  </si>
  <si>
    <t>46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</si>
  <si>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</si>
  <si>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</si>
  <si>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47</t>
  </si>
  <si>
    <t>ФССЦ-08.3.05.02-0103</t>
  </si>
  <si>
    <t>Прокат толстолистовой горячекатаный в листах, марка стали ВСт3пс5, толщина 30 мм</t>
  </si>
  <si>
    <t xml:space="preserve"> МАТ=1,08 к расх.</t>
  </si>
  <si>
    <t>48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</si>
  <si>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</si>
  <si>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</si>
  <si>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Объем=1,5+0,72+0,254</t>
  </si>
  <si>
    <t>49</t>
  </si>
  <si>
    <t>ФССЦ-08.3.08.02-0074</t>
  </si>
  <si>
    <t>Сталь угловая равнополочная, марка стали: Ст3пс, шириной полок 140-140 мм</t>
  </si>
  <si>
    <t>50</t>
  </si>
  <si>
    <t>ФССЦ-08.3.05.02-0073</t>
  </si>
  <si>
    <t>Сталь листовая горячекатаная марки Ст3пс толщиной: 6-8 мм</t>
  </si>
  <si>
    <t>51</t>
  </si>
  <si>
    <t>52</t>
  </si>
  <si>
    <t>ФССЦ-23.3.08.01-0130</t>
  </si>
  <si>
    <t>Трубы стальные квадратные из стали марки ст1-3сп/пс размером: 140х140 мм, толщина стенки 6 мм</t>
  </si>
  <si>
    <t>53</t>
  </si>
  <si>
    <t>ФССЦ-23.3.08.01-0124</t>
  </si>
  <si>
    <t>Трубы стальные квадратные из стали марки ст1-3сп/пс размером: 120х120 мм, толщина стенки 4 мм</t>
  </si>
  <si>
    <t>54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</si>
  <si>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</si>
  <si>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</si>
  <si>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</si>
  <si>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</si>
  <si>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</si>
  <si>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</si>
  <si>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</si>
  <si>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55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</si>
  <si>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</si>
  <si>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</si>
  <si>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</si>
  <si>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56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</si>
  <si>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</si>
  <si>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</si>
  <si>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Объем=25 / 100</t>
  </si>
  <si>
    <t>57</t>
  </si>
  <si>
    <t>Цена поставщика ООО "1001 КРЕПЕЖ"</t>
  </si>
  <si>
    <t>Анкер-шуруп HUS4-H 10x150 95/75/65</t>
  </si>
  <si>
    <t>Цена=663/1,2/8,16*1,03*1,012</t>
  </si>
  <si>
    <t>58</t>
  </si>
  <si>
    <t>59</t>
  </si>
  <si>
    <t>S-MD 51 Z 4,8x19 Самосверлящий шуруп для кровли
HILTI с шайбой EPDM и сверлом (углеродистая
сталь), оц. сталь</t>
  </si>
  <si>
    <t>Цена=22,8/1,2/8,16*1,03*1,012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</si>
  <si>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</si>
  <si>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</si>
  <si>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</si>
  <si>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</si>
  <si>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</si>
  <si>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</si>
  <si>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</si>
  <si>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</si>
  <si>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2 Конструкции металлические (131-23-АС3)</t>
  </si>
  <si>
    <t>Раздел 3. Устройство цоколя</t>
  </si>
  <si>
    <t>60</t>
  </si>
  <si>
    <t>ФЕР08-01-003-03</t>
  </si>
  <si>
    <t>Гидроизоляция стен, фундаментов: горизонтальная оклеечная в 2 слоя</t>
  </si>
  <si>
    <t>Объем=6,54 / 100</t>
  </si>
  <si>
    <t>61</t>
  </si>
  <si>
    <t>ФССЦ-04.3.01.09-0014</t>
  </si>
  <si>
    <t>Раствор готовый кладочный, цементный, М100</t>
  </si>
  <si>
    <t>62</t>
  </si>
  <si>
    <t>ФССЦ-12.1.02.11-0017</t>
  </si>
  <si>
    <t>ИЗОСПАН: C</t>
  </si>
  <si>
    <t>10 м2</t>
  </si>
  <si>
    <t>Объем=14,388 / 10</t>
  </si>
  <si>
    <t>63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</si>
  <si>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</si>
  <si>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</si>
  <si>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</si>
  <si>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64</t>
  </si>
  <si>
    <t>65</t>
  </si>
  <si>
    <t>ФССЦ-08.4.03.03-0002</t>
  </si>
  <si>
    <t>Сталь арматурная рифленая свариваемая, класс А500С, диаметр 8 мм</t>
  </si>
  <si>
    <t>66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</si>
  <si>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</si>
  <si>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</si>
  <si>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</si>
  <si>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</si>
  <si>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67</t>
  </si>
  <si>
    <t>ФССЦ-01.7.15.14-0166</t>
  </si>
  <si>
    <t>Шурупы с полукруглой головкой 5х35 мм</t>
  </si>
  <si>
    <t>(Строительные металлические конструкции)</t>
  </si>
  <si>
    <t>68</t>
  </si>
  <si>
    <t>ФССЦ-08.3.08.02-0072</t>
  </si>
  <si>
    <t>Сталь угловая равнополочная, марка стали: Ст3пс, шириной полок 75-75 мм</t>
  </si>
  <si>
    <t>69</t>
  </si>
  <si>
    <t>HUS 6x100 Стандартный анкер-шуруп HILTI для
бетона с плоской головкой, оц. сталь</t>
  </si>
  <si>
    <t>Цена=95,27/1,2/8,16*1,03*1,012</t>
  </si>
  <si>
    <t>ФС2,ФС3</t>
  </si>
  <si>
    <t>70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</si>
  <si>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</si>
  <si>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</si>
  <si>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</si>
  <si>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</si>
  <si>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</si>
  <si>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</si>
  <si>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</si>
  <si>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71</t>
  </si>
  <si>
    <t>ФССЦ-08.3.05.05-0051</t>
  </si>
  <si>
    <t>Сталь листовая оцинкованная, толщина 0,5 мм</t>
  </si>
  <si>
    <t>(Кровли)</t>
  </si>
  <si>
    <t>72</t>
  </si>
  <si>
    <t>ФССЦ-08.3.05.05-0006</t>
  </si>
  <si>
    <t>Сталь листовая оцинкованная, с полимерным покрытием (металлопласт), толщина 0,55 мм, размер 1250х2000 мм (ФС2/ФС3)</t>
  </si>
  <si>
    <t>Отделка цоколя снаружи здания</t>
  </si>
  <si>
    <t>73</t>
  </si>
  <si>
    <t>ФЕР13-06-003-01</t>
  </si>
  <si>
    <t>Очистка поверхности щетками</t>
  </si>
  <si>
    <t>74</t>
  </si>
  <si>
    <t>ФЕР15-01-080-01</t>
  </si>
  <si>
    <t>Устройство наружной теплоизоляции зданий с тонкой штукатуркой по утеплителю толщиной плит до: 50 мм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</si>
  <si>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</si>
  <si>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</si>
  <si>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</si>
  <si>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</si>
  <si>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</si>
  <si>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75</t>
  </si>
  <si>
    <t>ФССЦ-07.2.06.06-0071</t>
  </si>
  <si>
    <t>Профиль алюминиевый, цокольный ширина 50 мм, длина 2500 мм</t>
  </si>
  <si>
    <t>м</t>
  </si>
  <si>
    <t>(Отделочные работы)</t>
  </si>
  <si>
    <t>76</t>
  </si>
  <si>
    <t>ФССЦ-08.3.05.05-0055</t>
  </si>
  <si>
    <t>Сталь листовая оцинкованная, толщина 0,55 мм</t>
  </si>
  <si>
    <t>77</t>
  </si>
  <si>
    <t>ФССЦ-12.2.03.02-0002</t>
  </si>
  <si>
    <t>Вата минеральная</t>
  </si>
  <si>
    <t>78</t>
  </si>
  <si>
    <t>79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</si>
  <si>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</si>
  <si>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</si>
  <si>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</si>
  <si>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</si>
  <si>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</si>
  <si>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</si>
  <si>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80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</si>
  <si>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</si>
  <si>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</si>
  <si>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</si>
  <si>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81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</si>
  <si>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</si>
  <si>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</si>
  <si>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</si>
  <si>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82</t>
  </si>
  <si>
    <t>ФЕР15-04-019-08</t>
  </si>
  <si>
    <t>Окраска фасадов акриловыми составами: с лесов краскопультом по подготовленной поверхности</t>
  </si>
  <si>
    <t>83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</si>
  <si>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</si>
  <si>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</si>
  <si>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</si>
  <si>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84</t>
  </si>
  <si>
    <t>85</t>
  </si>
  <si>
    <t>ФЕР26-01-041-01</t>
  </si>
  <si>
    <t>Изоляция изделиями из пенопласта на битуме холодных поверхностей: стен и колонн прямоугольных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</si>
  <si>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</si>
  <si>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</si>
  <si>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</si>
  <si>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</si>
  <si>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86</t>
  </si>
  <si>
    <t>ФССЦ-12.2.05.09-0034</t>
  </si>
  <si>
    <t>Плиты пенополистирольные экструзионные ТЕХНОПЛЕКС (ТУ 2244-047-17925162-2006), марки: 35 Стандарт</t>
  </si>
  <si>
    <t>87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</si>
  <si>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</si>
  <si>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</si>
  <si>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</si>
  <si>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88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</si>
  <si>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</si>
  <si>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</si>
  <si>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</si>
  <si>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89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</si>
  <si>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</si>
  <si>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</si>
  <si>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</si>
  <si>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</si>
  <si>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</si>
  <si>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90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</si>
  <si>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</si>
  <si>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</si>
  <si>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</si>
  <si>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</si>
  <si>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</si>
  <si>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</si>
  <si>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</si>
  <si>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91</t>
  </si>
  <si>
    <t>Цена Поставщика ООО "Снаб-Авангард"</t>
  </si>
  <si>
    <t>Щебень гранитный 20/40</t>
  </si>
  <si>
    <t>Цена=5720/1,2/8,16*1,012</t>
  </si>
  <si>
    <t>92</t>
  </si>
  <si>
    <t>93</t>
  </si>
  <si>
    <t>ФССЦ-04.1.02.05-0003</t>
  </si>
  <si>
    <t>Смеси бетонные тяжелого бетона (БСТ), класс В7,5 (М100)</t>
  </si>
  <si>
    <t>94</t>
  </si>
  <si>
    <t>ФЕР13-06-004-01</t>
  </si>
  <si>
    <t>Обеспыливание поверхности</t>
  </si>
  <si>
    <t>95</t>
  </si>
  <si>
    <t>ФЕР11-01-014-04</t>
  </si>
  <si>
    <t>Устройство полов бетонных толщиной: 250 мм</t>
  </si>
  <si>
    <t>96</t>
  </si>
  <si>
    <t>ФССЦ-04.1.02.05-0008</t>
  </si>
  <si>
    <t>Смеси бетонные тяжелого бетона (БСТ), класс В22,5 (М300)</t>
  </si>
  <si>
    <t>97</t>
  </si>
  <si>
    <t>ФЕР06-03-004-12</t>
  </si>
  <si>
    <t>Армирование подстилающих слоев и набетонок</t>
  </si>
  <si>
    <t>98</t>
  </si>
  <si>
    <t>ФССЦ-08.4.03.03-0003</t>
  </si>
  <si>
    <t>Сталь арматурная рифленая свариваемая, класс А500С, диаметр 10 мм</t>
  </si>
  <si>
    <t>Цена=5802,77*1,08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</si>
  <si>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</si>
  <si>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</si>
  <si>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</si>
  <si>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99</t>
  </si>
  <si>
    <t>ФЕР01-02-005-01</t>
  </si>
  <si>
    <t>Уплотнение грунта пневматическими трамбовками, группа грунтов: 1-2</t>
  </si>
  <si>
    <t>Объем=(21,5*0,3) / 100</t>
  </si>
  <si>
    <t>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</si>
  <si>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</si>
  <si>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</si>
  <si>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</si>
  <si>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101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</si>
  <si>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</si>
  <si>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</si>
  <si>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</si>
  <si>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</si>
  <si>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</si>
  <si>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102</t>
  </si>
  <si>
    <t>103</t>
  </si>
  <si>
    <t>104</t>
  </si>
  <si>
    <t>ФЕР26-01-041-05</t>
  </si>
  <si>
    <t>Изоляция изделиями из пенопласта насухо холодных поверхностей покрытий и перекрытий</t>
  </si>
  <si>
    <t>105</t>
  </si>
  <si>
    <t>106</t>
  </si>
  <si>
    <t>Герметизация мастикой швов: горизонтальных (устройство герметика Технониколь)</t>
  </si>
  <si>
    <t>Объем=21,51 / 100</t>
  </si>
  <si>
    <t>107</t>
  </si>
  <si>
    <t>108</t>
  </si>
  <si>
    <t>ФССЦ-14.5.01.06-0003</t>
  </si>
  <si>
    <t>Герметик-клей полиуретановый однокомпонентный быстросохнущий высокоэластичный, устойчивый к перепаду температур, для уплотнения и герметизации внутренних и наружных швов и стыков, белый и цветной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</si>
  <si>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</si>
  <si>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</si>
  <si>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</si>
  <si>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</si>
  <si>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109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</si>
  <si>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</si>
  <si>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</si>
  <si>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</si>
  <si>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110</t>
  </si>
  <si>
    <t>ФССЦ-01.7.15.03-0042</t>
  </si>
  <si>
    <t>Болты с гайками и шайбами строительные</t>
  </si>
  <si>
    <t>111</t>
  </si>
  <si>
    <t>ФССЦ-07.2.07.13-0061</t>
  </si>
  <si>
    <t>Конструкции стальные нащельников и деталей обрамления</t>
  </si>
  <si>
    <t>Объем=60,48/1000</t>
  </si>
  <si>
    <t>112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</si>
  <si>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</si>
  <si>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</si>
  <si>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Цена=2787/1,2/8,16*1,012*1,03</t>
  </si>
  <si>
    <t>113</t>
  </si>
  <si>
    <t>Саморезы для крепления стеновой панели 120 мм (5,5*160)</t>
  </si>
  <si>
    <t>Цена=65/1,2/8,16*1,012*1,03</t>
  </si>
  <si>
    <t>Примыкание сэндвич-панелей к стенам по осям А/13, Д/1 (узлы "Д", "Е")</t>
  </si>
  <si>
    <t>114</t>
  </si>
  <si>
    <t>ФЕР26-01-039-01</t>
  </si>
  <si>
    <t>Изоляция покрытий и перекрытий изделиями из волокнистых и зернистых материалов насухо</t>
  </si>
  <si>
    <t>115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</si>
  <si>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</si>
  <si>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</si>
  <si>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116</t>
  </si>
  <si>
    <t>ФЕР09-05-009-03</t>
  </si>
  <si>
    <t>Установка: нащельников</t>
  </si>
  <si>
    <t>Объем=26,7 / 100</t>
  </si>
  <si>
    <t>117</t>
  </si>
  <si>
    <t>Объем=14,2/1000+16,5/1000</t>
  </si>
  <si>
    <t>118</t>
  </si>
  <si>
    <t>Цена поставщика  ООО "1001 КРЕПЕЖ"</t>
  </si>
  <si>
    <t>119</t>
  </si>
  <si>
    <t>ФЕРр53-21-1</t>
  </si>
  <si>
    <t>Ремонт и восстановление герметизации горизонтальных и вертикальных стыков стеновых панелей прокладками на клее в один ряд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</si>
  <si>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</si>
  <si>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</si>
  <si>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</si>
  <si>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</si>
  <si>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</si>
  <si>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</si>
  <si>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</si>
  <si>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120</t>
  </si>
  <si>
    <t>ФЕР09-04-011-01</t>
  </si>
  <si>
    <t>Монтаж каркасов ворот большепролетных зданий, ангаров и др. без механизмов открывания</t>
  </si>
  <si>
    <t>121</t>
  </si>
  <si>
    <t>Цена поставщика "DOORHAN"</t>
  </si>
  <si>
    <t>Распашные противопожарные ворота</t>
  </si>
  <si>
    <t>Цена=849000/1,2/8,16*1,012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</si>
  <si>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</si>
  <si>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</si>
  <si>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</si>
  <si>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122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</si>
  <si>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</si>
  <si>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</si>
  <si>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Объем=29 / 100</t>
  </si>
  <si>
    <t>123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</si>
  <si>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</si>
  <si>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</si>
  <si>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124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</si>
  <si>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</si>
  <si>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Объем=25*1,7</t>
  </si>
  <si>
    <t>125</t>
  </si>
  <si>
    <t>Перевозка грузов I класса автомобилями-самосвалами грузоподъемностью 10 т работающих вне карьера на расстояние до 30 км</t>
  </si>
  <si>
    <t>126</t>
  </si>
  <si>
    <t>127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</si>
  <si>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</si>
  <si>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</si>
  <si>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</si>
  <si>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</si>
  <si>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128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</si>
  <si>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</si>
  <si>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</si>
  <si>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</si>
  <si>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</si>
  <si>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</si>
  <si>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</si>
  <si>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</si>
  <si>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129</t>
  </si>
  <si>
    <t>Объем=6,2*1,26</t>
  </si>
  <si>
    <t>130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</si>
  <si>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</si>
  <si>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</si>
  <si>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Объем=(1,61/0,05)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</si>
  <si>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</si>
  <si>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</si>
  <si>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</si>
  <si>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</si>
  <si>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131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</si>
  <si>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</si>
  <si>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</si>
  <si>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</si>
  <si>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132</t>
  </si>
  <si>
    <t>ФССЦ-04.2.01.01-0057</t>
  </si>
  <si>
    <t>Смеси асфальтобетонные плотные тип Д марка III</t>
  </si>
  <si>
    <t>Объем=2,9908+1,55848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</si>
  <si>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</si>
  <si>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</si>
  <si>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</si>
  <si>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133</t>
  </si>
  <si>
    <t>ФЕР08-01-002-02</t>
  </si>
  <si>
    <t>Устройство основания под фундаменты: щебеночного</t>
  </si>
  <si>
    <t>134</t>
  </si>
  <si>
    <t>Объем=1,9*1,15</t>
  </si>
  <si>
    <t>135</t>
  </si>
  <si>
    <t>ФЕР06-01-004-05</t>
  </si>
  <si>
    <t>Устройство: железобетонных пандусов</t>
  </si>
  <si>
    <t>136</t>
  </si>
  <si>
    <t>137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</si>
  <si>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</si>
  <si>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</si>
  <si>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</si>
  <si>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138</t>
  </si>
  <si>
    <t>Объем=15,8 / 100</t>
  </si>
  <si>
    <t>139</t>
  </si>
  <si>
    <t>Объем=15,8*1,26</t>
  </si>
  <si>
    <t>140</t>
  </si>
  <si>
    <t>ФЕР27-06-013-03</t>
  </si>
  <si>
    <t>Устройство покрытий средствами малой механизации при примыкании к искусственным сооружениям, толщина покрытия: 24 см</t>
  </si>
  <si>
    <t>Объем=(4,1/0,05) / 100</t>
  </si>
  <si>
    <t>141</t>
  </si>
  <si>
    <t>Объем=4,1*2,32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</si>
  <si>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</si>
  <si>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</si>
  <si>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</si>
  <si>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142</t>
  </si>
  <si>
    <t>143</t>
  </si>
  <si>
    <t>Объем=4,7*1,15</t>
  </si>
  <si>
    <t>144</t>
  </si>
  <si>
    <t>145</t>
  </si>
  <si>
    <t>146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</si>
  <si>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</si>
  <si>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</si>
  <si>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</si>
  <si>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147</t>
  </si>
  <si>
    <t>148</t>
  </si>
  <si>
    <t>149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</si>
  <si>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</si>
  <si>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</si>
  <si>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</si>
  <si>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</si>
  <si>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150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</si>
  <si>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</si>
  <si>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</si>
  <si>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</si>
  <si>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151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</si>
  <si>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</si>
  <si>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</si>
  <si>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</si>
  <si>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</si>
  <si>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</si>
  <si>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</si>
  <si>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152</t>
  </si>
  <si>
    <t>153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</si>
  <si>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</si>
  <si>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</si>
  <si>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</si>
  <si>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154</t>
  </si>
  <si>
    <t>ФССЦ-14.3.01.01-0001</t>
  </si>
  <si>
    <t>Грунтовка адгезионная для обработки плотных, гладких, слабо- и не впитывающих влагу оснований</t>
  </si>
  <si>
    <t>155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</si>
  <si>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</si>
  <si>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</si>
  <si>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156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</si>
  <si>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</si>
  <si>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</si>
  <si>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</si>
  <si>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157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</si>
  <si>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</si>
  <si>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</si>
  <si>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158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</si>
  <si>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</si>
  <si>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</si>
  <si>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159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</si>
  <si>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</si>
  <si>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</si>
  <si>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160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</si>
  <si>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</si>
  <si>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</si>
  <si>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</si>
  <si>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</si>
  <si>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</si>
  <si>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161</t>
  </si>
  <si>
    <t>162</t>
  </si>
  <si>
    <t>163</t>
  </si>
  <si>
    <t>164</t>
  </si>
  <si>
    <t>165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</si>
  <si>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</si>
  <si>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</si>
  <si>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</si>
  <si>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</si>
  <si>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166</t>
  </si>
  <si>
    <t>167</t>
  </si>
  <si>
    <t>ФЕР12-01-015-03</t>
  </si>
  <si>
    <t>Устройство пароизоляции: прокладочной в один слой</t>
  </si>
  <si>
    <t>Объем=62,4 / 100</t>
  </si>
  <si>
    <t>168</t>
  </si>
  <si>
    <t>ФССЦ-12.1.02.06-0022</t>
  </si>
  <si>
    <t>Рубероид кровельный РКП-350</t>
  </si>
  <si>
    <t>169</t>
  </si>
  <si>
    <t>ФССЦ-12.1.02.11-0016</t>
  </si>
  <si>
    <t>ИЗОСПАН: B</t>
  </si>
  <si>
    <t>Объем=62,4 / 10</t>
  </si>
  <si>
    <t>170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</si>
  <si>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</si>
  <si>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</si>
  <si>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</si>
  <si>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171</t>
  </si>
  <si>
    <t>ФЕР12-01-013-04</t>
  </si>
  <si>
    <t>Утепление покрытий плитами: на каждый последующий слой добавлять к расценке 12-01-013-03</t>
  </si>
  <si>
    <t>172</t>
  </si>
  <si>
    <t>ФССЦ-12.2.05.10-0005</t>
  </si>
  <si>
    <t>Плиты минераловатные "Руф Баттс С" ROCKWOOL</t>
  </si>
  <si>
    <t>173</t>
  </si>
  <si>
    <t>ФЕР12-01-037-04</t>
  </si>
  <si>
    <t>Устройство подкровельной пленочной гидроизоляции</t>
  </si>
  <si>
    <t>Объем=57 / 100</t>
  </si>
  <si>
    <t>174</t>
  </si>
  <si>
    <t>ФССЦ-12.1.01.03-0039</t>
  </si>
  <si>
    <t>Пленка подкровельная гидроизоляционная антиконденсатная</t>
  </si>
  <si>
    <t>175</t>
  </si>
  <si>
    <t>Объем=65,55 / 10</t>
  </si>
  <si>
    <t>176</t>
  </si>
  <si>
    <t>ФЕР12-01-017-01</t>
  </si>
  <si>
    <t>Устройство выравнивающих стяжек: цементно-песчаных толщиной 15 мм (Толщина слоя 50мм)</t>
  </si>
  <si>
    <t>177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</si>
  <si>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</si>
  <si>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</si>
  <si>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</si>
  <si>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178</t>
  </si>
  <si>
    <t>ФССЦ-04.3.01.09-0016</t>
  </si>
  <si>
    <t>Раствор готовый кладочный, цементный, М200</t>
  </si>
  <si>
    <t>179</t>
  </si>
  <si>
    <t>Объем=113/1000</t>
  </si>
  <si>
    <t>180</t>
  </si>
  <si>
    <t>ФССЦ-08.4.03.01-0011</t>
  </si>
  <si>
    <t>Проволока арматурная из низкоуглеродистой стали Вр-I, диаметр 4 мм</t>
  </si>
  <si>
    <t>181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</si>
  <si>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</si>
  <si>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</si>
  <si>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182</t>
  </si>
  <si>
    <t>ФССЦ-01.2.03.07-0022</t>
  </si>
  <si>
    <t>Эмульсия битумная гидроизоляционная</t>
  </si>
  <si>
    <t>183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</si>
  <si>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</si>
  <si>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</si>
  <si>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184</t>
  </si>
  <si>
    <t>ФЕР12-01-002-09</t>
  </si>
  <si>
    <t>Устройство кровель плоских из наплавляемых материалов: в два слоя</t>
  </si>
  <si>
    <t>Объем=68 / 100</t>
  </si>
  <si>
    <t>185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</si>
  <si>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</si>
  <si>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</si>
  <si>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186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</si>
  <si>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</si>
  <si>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</si>
  <si>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</si>
  <si>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</si>
  <si>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</si>
  <si>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</si>
  <si>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187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</si>
  <si>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</si>
  <si>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</si>
  <si>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</si>
  <si>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188</t>
  </si>
  <si>
    <t>189</t>
  </si>
  <si>
    <t>ФССЦ-08.3.05.05-0053</t>
  </si>
  <si>
    <t>Сталь листовая оцинкованная, толщина 0,7 мм</t>
  </si>
  <si>
    <t>190</t>
  </si>
  <si>
    <t>ФССЦ-14.5.04.07-0012</t>
  </si>
  <si>
    <t>Мастика тиоколовая строительного назначения двухкомпонентная холодного отверждения</t>
  </si>
  <si>
    <t>191</t>
  </si>
  <si>
    <t>Объем=86,6/1000</t>
  </si>
  <si>
    <t>192</t>
  </si>
  <si>
    <t>ФССЦ-12.2.05.05-0014</t>
  </si>
  <si>
    <t>Плиты из минеральной ваты повышенной жесткости на синтетическом связующем ППЖ-200</t>
  </si>
  <si>
    <t>193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</si>
  <si>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</si>
  <si>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</si>
  <si>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194</t>
  </si>
  <si>
    <t>Парапет ФС1</t>
  </si>
  <si>
    <t>195</t>
  </si>
  <si>
    <t>Устройство мелких покрытий (брандмауэры, парапеты, свесы и т.п.) из листовой оцинкованной стали</t>
  </si>
  <si>
    <t>Объем=10,2 / 100</t>
  </si>
  <si>
    <t>196</t>
  </si>
  <si>
    <t>ФССЦ-01.7.15.06-0146</t>
  </si>
  <si>
    <t>Гвозди толевые круглые, размер 3,0х40 мм</t>
  </si>
  <si>
    <t>197</t>
  </si>
  <si>
    <t>198</t>
  </si>
  <si>
    <t>Объем=50,2/1000</t>
  </si>
  <si>
    <t>199</t>
  </si>
  <si>
    <t>S-MD 51 Z 4,8x19 Самосверлящий шуруп для кровли
HILTI с шайбой EPDM и сверлом (углеродистая
сталь</t>
  </si>
  <si>
    <t>200</t>
  </si>
  <si>
    <t>Цена=79,39/1,2/8,16*1,03*1,012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</si>
  <si>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</si>
  <si>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</si>
  <si>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</si>
  <si>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</si>
  <si>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</si>
  <si>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</si>
  <si>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</si>
  <si>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</si>
  <si>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</si>
  <si>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</si>
  <si>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</si>
  <si>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</si>
  <si>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</si>
  <si>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</si>
  <si>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</si>
  <si>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 xml:space="preserve">Накладные расходы </t>
  </si>
  <si>
    <t xml:space="preserve">Сметная прибыль </t>
  </si>
  <si>
    <t>Итого</t>
  </si>
  <si>
    <t>Материалы</t>
  </si>
  <si>
    <t>Производство работ в зимнее время  1,52%</t>
  </si>
  <si>
    <t>Оплата труда рабочих</t>
  </si>
  <si>
    <t>Повышающий (договорной коэффициент)</t>
  </si>
  <si>
    <r>
      <rPr>
        <b/>
        <sz val="11"/>
        <color rgb="FFFF0000"/>
        <rFont val="Times New Roman"/>
        <family val="1"/>
        <charset val="204"/>
      </rPr>
      <t>СПРАВОЧНО</t>
    </r>
    <r>
      <rPr>
        <sz val="11"/>
        <color rgb="FF000000"/>
        <rFont val="Times New Roman"/>
        <family val="1"/>
        <charset val="204"/>
      </rPr>
      <t>, в т.ч. включены:</t>
    </r>
  </si>
  <si>
    <r>
      <rPr>
        <b/>
        <sz val="11"/>
        <color rgb="FF000000"/>
        <rFont val="Times New Roman"/>
        <family val="1"/>
        <charset val="204"/>
      </rPr>
      <t>СЕКРЕТНОСТЬ</t>
    </r>
    <r>
      <rPr>
        <sz val="11"/>
        <color rgb="FF000000"/>
        <rFont val="Times New Roman"/>
        <family val="1"/>
        <charset val="204"/>
      </rPr>
      <t xml:space="preserve"> (Производство работ на предприятиях, где в силу режима секретности и(или) внутриобъектного режима применяются специальный допуск)</t>
    </r>
  </si>
  <si>
    <r>
      <rPr>
        <b/>
        <sz val="11"/>
        <color rgb="FF000000"/>
        <rFont val="Times New Roman"/>
        <family val="1"/>
        <charset val="204"/>
      </rPr>
      <t>СТЕСНЕННОСТЬ</t>
    </r>
    <r>
      <rPr>
        <sz val="11"/>
        <color rgb="FF000000"/>
        <rFont val="Times New Roman"/>
        <family val="1"/>
        <charset val="204"/>
      </rPr>
      <t xml:space="preserve"> (Производство работ осуществляется на территории действующего предприятия)</t>
    </r>
  </si>
  <si>
    <r>
      <rPr>
        <b/>
        <sz val="11"/>
        <color rgb="FF000000"/>
        <rFont val="Times New Roman"/>
        <family val="1"/>
        <charset val="204"/>
      </rPr>
      <t>ПРИ РЕМОНТЕ</t>
    </r>
    <r>
      <rPr>
        <sz val="11"/>
        <color rgb="FF000000"/>
        <rFont val="Times New Roman"/>
        <family val="1"/>
        <charset val="204"/>
      </rPr>
      <t xml:space="preserve"> (При применении сметных норм, включенных в сборники ГЭСН (ФЕР, ТЕР), аналогичных технологическим процессам в новом строительстве)</t>
    </r>
  </si>
  <si>
    <r>
      <t>Сумма руб., в т.ч</t>
    </r>
    <r>
      <rPr>
        <b/>
        <u/>
        <sz val="11"/>
        <color rgb="FF000000"/>
        <rFont val="Times New Roman"/>
        <family val="1"/>
        <charset val="204"/>
      </rPr>
      <t>.с зимним удорожанием и НДС:</t>
    </r>
  </si>
  <si>
    <t>ВСЕГО</t>
  </si>
  <si>
    <t>Эксплуатация машин (в.т.ч. ЗП машинистов)</t>
  </si>
  <si>
    <r>
      <rPr>
        <b/>
        <u/>
        <sz val="11"/>
        <color rgb="FF000000"/>
        <rFont val="Times New Roman"/>
        <family val="1"/>
        <charset val="204"/>
      </rPr>
      <t>БАЗОВАЯ</t>
    </r>
    <r>
      <rPr>
        <sz val="11"/>
        <color rgb="FF000000"/>
        <rFont val="Times New Roman"/>
        <family val="1"/>
        <charset val="204"/>
      </rPr>
      <t xml:space="preserve"> сметная стоимость, по статьям затрат (с НДС)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C00000"/>
        <rFont val="Times New Roman"/>
        <family val="1"/>
        <charset val="204"/>
      </rPr>
      <t>(не согласована)</t>
    </r>
  </si>
  <si>
    <t>примечание</t>
  </si>
  <si>
    <r>
      <t>Трудозатраты - 2694,67 чел.час, Итого, ср.ЗП рабочих:  1 342 489/2694,97= 498,14*8*23=</t>
    </r>
    <r>
      <rPr>
        <b/>
        <u/>
        <sz val="11"/>
        <rFont val="Times New Roman"/>
        <family val="1"/>
        <charset val="204"/>
      </rPr>
      <t>91 657,76 руб.</t>
    </r>
    <r>
      <rPr>
        <sz val="11"/>
        <rFont val="Times New Roman"/>
        <family val="1"/>
        <charset val="204"/>
      </rPr>
      <t xml:space="preserve"> ("на руки", ЕСН учтен в накладных расходах).</t>
    </r>
  </si>
  <si>
    <r>
      <rPr>
        <b/>
        <u/>
        <sz val="11"/>
        <color rgb="FF000000"/>
        <rFont val="Times New Roman"/>
        <family val="1"/>
        <charset val="204"/>
      </rPr>
      <t xml:space="preserve">ДОГОВОРНАЯ </t>
    </r>
    <r>
      <rPr>
        <sz val="11"/>
        <color rgb="FF000000"/>
        <rFont val="Times New Roman"/>
        <family val="1"/>
        <charset val="204"/>
      </rPr>
      <t>стоимость                             (с НДС)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</si>
</sst>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000"/>
    <numFmt numFmtId="168" formatCode="0.00000"/>
    <numFmt numFmtId="169" formatCode="0.0000"/>
  </numFmts>
  <fonts count="2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Segoe U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1F232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b/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" fontId="1" fillId="2" borderId="10" xfId="0" applyNumberFormat="1" applyFont="1" applyFill="1" applyBorder="1" applyAlignment="1" applyProtection="1">
      <alignment horizontal="right" vertical="top"/>
    </xf>
    <xf numFmtId="2" fontId="1" fillId="2" borderId="10" xfId="0" applyNumberFormat="1" applyFont="1" applyFill="1" applyBorder="1" applyAlignment="1" applyProtection="1">
      <alignment horizontal="right" vertical="top"/>
    </xf>
    <xf numFmtId="4" fontId="0" fillId="0" borderId="0" xfId="0" applyNumberFormat="1"/>
    <xf numFmtId="2" fontId="0" fillId="0" borderId="0" xfId="0" applyNumberFormat="1"/>
    <xf numFmtId="1" fontId="0" fillId="0" borderId="0" xfId="0" applyNumberFormat="1"/>
    <xf numFmtId="4" fontId="9" fillId="2" borderId="8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1" fillId="0" borderId="9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4" fontId="11" fillId="0" borderId="10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/>
    <xf numFmtId="0" fontId="13" fillId="0" borderId="0" xfId="0" applyFont="1"/>
    <xf numFmtId="0" fontId="11" fillId="0" borderId="0" xfId="0" applyNumberFormat="1" applyFont="1" applyFill="1" applyBorder="1" applyAlignment="1" applyProtection="1">
      <alignment horizontal="right" vertical="top"/>
    </xf>
    <xf numFmtId="0" fontId="11" fillId="0" borderId="10" xfId="0" applyNumberFormat="1" applyFont="1" applyFill="1" applyBorder="1" applyAlignment="1" applyProtection="1">
      <alignment horizontal="right" vertical="top"/>
    </xf>
    <xf numFmtId="4" fontId="1" fillId="3" borderId="10" xfId="0" applyNumberFormat="1" applyFont="1" applyFill="1" applyBorder="1" applyAlignment="1" applyProtection="1">
      <alignment horizontal="right" vertical="top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3" fontId="15" fillId="0" borderId="16" xfId="0" applyNumberFormat="1" applyFont="1" applyBorder="1" applyAlignment="1">
      <alignment horizontal="left" wrapText="1"/>
    </xf>
    <xf numFmtId="3" fontId="14" fillId="0" borderId="16" xfId="0" applyNumberFormat="1" applyFont="1" applyBorder="1" applyAlignment="1">
      <alignment horizontal="left" wrapText="1"/>
    </xf>
    <xf numFmtId="3" fontId="14" fillId="0" borderId="18" xfId="0" applyNumberFormat="1" applyFont="1" applyBorder="1" applyAlignment="1">
      <alignment horizontal="left" wrapText="1"/>
    </xf>
    <xf numFmtId="3" fontId="14" fillId="0" borderId="20" xfId="0" applyNumberFormat="1" applyFont="1" applyBorder="1" applyAlignment="1">
      <alignment horizontal="left" wrapText="1"/>
    </xf>
    <xf numFmtId="3" fontId="14" fillId="0" borderId="22" xfId="0" applyNumberFormat="1" applyFont="1" applyBorder="1" applyAlignment="1">
      <alignment horizontal="left" wrapText="1"/>
    </xf>
    <xf numFmtId="3" fontId="17" fillId="0" borderId="22" xfId="0" applyNumberFormat="1" applyFont="1" applyFill="1" applyBorder="1" applyAlignment="1" applyProtection="1">
      <alignment horizontal="left" vertical="top" wrapText="1"/>
    </xf>
    <xf numFmtId="0" fontId="14" fillId="0" borderId="16" xfId="0" applyFont="1" applyBorder="1" applyAlignment="1">
      <alignment horizontal="left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3" fontId="21" fillId="0" borderId="27" xfId="0" applyNumberFormat="1" applyFont="1" applyFill="1" applyBorder="1" applyAlignment="1" applyProtection="1">
      <alignment horizontal="center" wrapText="1"/>
    </xf>
    <xf numFmtId="0" fontId="14" fillId="0" borderId="27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4" fontId="15" fillId="0" borderId="4" xfId="0" applyNumberFormat="1" applyFont="1" applyFill="1" applyBorder="1" applyAlignment="1" applyProtection="1">
      <alignment horizontal="center" vertical="center" wrapText="1"/>
    </xf>
    <xf numFmtId="4" fontId="15" fillId="0" borderId="16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4" fontId="15" fillId="0" borderId="12" xfId="0" applyNumberFormat="1" applyFont="1" applyFill="1" applyBorder="1" applyAlignment="1" applyProtection="1">
      <alignment horizontal="center" vertical="center" wrapText="1"/>
    </xf>
    <xf numFmtId="4" fontId="15" fillId="0" borderId="20" xfId="0" applyNumberFormat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4" fontId="20" fillId="0" borderId="20" xfId="0" applyNumberFormat="1" applyFont="1" applyBorder="1" applyAlignment="1">
      <alignment horizontal="left" vertical="center" wrapText="1"/>
    </xf>
    <xf numFmtId="49" fontId="19" fillId="0" borderId="19" xfId="0" applyNumberFormat="1" applyFont="1" applyFill="1" applyBorder="1" applyAlignment="1" applyProtection="1">
      <alignment horizontal="left" vertical="center" wrapText="1"/>
    </xf>
    <xf numFmtId="49" fontId="19" fillId="0" borderId="15" xfId="0" applyNumberFormat="1" applyFont="1" applyFill="1" applyBorder="1" applyAlignment="1" applyProtection="1">
      <alignment horizontal="left" vertical="center" wrapText="1"/>
    </xf>
    <xf numFmtId="49" fontId="20" fillId="0" borderId="15" xfId="0" applyNumberFormat="1" applyFont="1" applyFill="1" applyBorder="1" applyAlignment="1" applyProtection="1">
      <alignment horizontal="left" vertical="center" wrapText="1"/>
    </xf>
    <xf numFmtId="49" fontId="20" fillId="0" borderId="17" xfId="0" applyNumberFormat="1" applyFont="1" applyFill="1" applyBorder="1" applyAlignment="1" applyProtection="1">
      <alignment horizontal="left" vertical="center" wrapText="1"/>
    </xf>
    <xf numFmtId="49" fontId="14" fillId="0" borderId="19" xfId="0" applyNumberFormat="1" applyFont="1" applyFill="1" applyBorder="1" applyAlignment="1" applyProtection="1">
      <alignment horizontal="left" vertical="center" wrapText="1"/>
    </xf>
    <xf numFmtId="49" fontId="14" fillId="0" borderId="21" xfId="0" applyNumberFormat="1" applyFont="1" applyFill="1" applyBorder="1" applyAlignment="1" applyProtection="1">
      <alignment horizontal="left" vertical="center" wrapText="1"/>
    </xf>
    <xf numFmtId="49" fontId="17" fillId="0" borderId="21" xfId="0" applyNumberFormat="1" applyFont="1" applyFill="1" applyBorder="1" applyAlignment="1" applyProtection="1">
      <alignment horizontal="left" vertical="center" wrapText="1"/>
    </xf>
    <xf numFmtId="49" fontId="14" fillId="0" borderId="15" xfId="0" applyNumberFormat="1" applyFont="1" applyFill="1" applyBorder="1" applyAlignment="1" applyProtection="1">
      <alignment horizontal="left" vertical="center" wrapText="1"/>
    </xf>
    <xf numFmtId="0" fontId="14" fillId="0" borderId="23" xfId="0" applyFont="1" applyBorder="1" applyAlignment="1">
      <alignment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3" fontId="19" fillId="0" borderId="4" xfId="0" applyNumberFormat="1" applyFont="1" applyFill="1" applyBorder="1" applyAlignment="1" applyProtection="1">
      <alignment horizontal="center" vertical="center" wrapText="1"/>
    </xf>
    <xf numFmtId="3" fontId="15" fillId="0" borderId="4" xfId="0" applyNumberFormat="1" applyFont="1" applyFill="1" applyBorder="1" applyAlignment="1" applyProtection="1">
      <alignment horizontal="left" vertical="center" wrapText="1"/>
    </xf>
    <xf numFmtId="3" fontId="15" fillId="0" borderId="16" xfId="0" applyNumberFormat="1" applyFont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left" vertical="center" wrapText="1"/>
    </xf>
    <xf numFmtId="3" fontId="14" fillId="0" borderId="16" xfId="0" applyNumberFormat="1" applyFont="1" applyBorder="1" applyAlignment="1">
      <alignment horizontal="left" vertical="center" wrapText="1"/>
    </xf>
    <xf numFmtId="3" fontId="19" fillId="0" borderId="11" xfId="0" applyNumberFormat="1" applyFont="1" applyFill="1" applyBorder="1" applyAlignment="1" applyProtection="1">
      <alignment horizontal="center" vertical="center" wrapText="1"/>
    </xf>
    <xf numFmtId="3" fontId="16" fillId="0" borderId="11" xfId="0" applyNumberFormat="1" applyFont="1" applyFill="1" applyBorder="1" applyAlignment="1" applyProtection="1">
      <alignment horizontal="left" vertical="center" wrapText="1"/>
    </xf>
    <xf numFmtId="3" fontId="14" fillId="0" borderId="18" xfId="0" applyNumberFormat="1" applyFont="1" applyBorder="1" applyAlignment="1">
      <alignment horizontal="left" vertical="center" wrapText="1"/>
    </xf>
    <xf numFmtId="3" fontId="15" fillId="0" borderId="12" xfId="0" applyNumberFormat="1" applyFont="1" applyFill="1" applyBorder="1" applyAlignment="1" applyProtection="1">
      <alignment horizontal="center" vertical="center" wrapText="1"/>
    </xf>
    <xf numFmtId="3" fontId="16" fillId="0" borderId="12" xfId="0" applyNumberFormat="1" applyFont="1" applyFill="1" applyBorder="1" applyAlignment="1" applyProtection="1">
      <alignment horizontal="left" vertical="center" wrapText="1"/>
    </xf>
    <xf numFmtId="3" fontId="14" fillId="0" borderId="20" xfId="0" applyNumberFormat="1" applyFont="1" applyBorder="1" applyAlignment="1">
      <alignment horizontal="left" vertical="center" wrapText="1"/>
    </xf>
    <xf numFmtId="3" fontId="15" fillId="0" borderId="0" xfId="0" applyNumberFormat="1" applyFont="1" applyFill="1" applyBorder="1" applyAlignment="1" applyProtection="1">
      <alignment horizontal="center" vertical="center" wrapText="1"/>
    </xf>
    <xf numFmtId="3" fontId="16" fillId="0" borderId="0" xfId="0" applyNumberFormat="1" applyFont="1" applyFill="1" applyBorder="1" applyAlignment="1" applyProtection="1">
      <alignment horizontal="left" vertical="center" wrapText="1"/>
    </xf>
    <xf numFmtId="3" fontId="14" fillId="0" borderId="22" xfId="0" applyNumberFormat="1" applyFont="1" applyBorder="1" applyAlignment="1">
      <alignment horizontal="left" vertical="center" wrapText="1"/>
    </xf>
    <xf numFmtId="3" fontId="17" fillId="0" borderId="22" xfId="0" applyNumberFormat="1" applyFont="1" applyFill="1" applyBorder="1" applyAlignment="1" applyProtection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7" xfId="0" applyFont="1" applyBorder="1" applyAlignment="1">
      <alignment horizontal="center"/>
    </xf>
    <xf numFmtId="3" fontId="19" fillId="0" borderId="35" xfId="0" applyNumberFormat="1" applyFont="1" applyFill="1" applyBorder="1" applyAlignment="1" applyProtection="1">
      <alignment horizontal="center" vertical="center" wrapText="1"/>
    </xf>
    <xf numFmtId="3" fontId="19" fillId="0" borderId="5" xfId="0" applyNumberFormat="1" applyFont="1" applyFill="1" applyBorder="1" applyAlignment="1" applyProtection="1">
      <alignment horizontal="center" vertical="center" wrapText="1"/>
    </xf>
    <xf numFmtId="3" fontId="20" fillId="0" borderId="5" xfId="0" applyNumberFormat="1" applyFont="1" applyFill="1" applyBorder="1" applyAlignment="1" applyProtection="1">
      <alignment horizontal="center" vertical="center" wrapText="1"/>
    </xf>
    <xf numFmtId="3" fontId="20" fillId="0" borderId="36" xfId="0" applyNumberFormat="1" applyFont="1" applyFill="1" applyBorder="1" applyAlignment="1" applyProtection="1">
      <alignment horizontal="center" vertical="center" wrapText="1"/>
    </xf>
    <xf numFmtId="3" fontId="21" fillId="0" borderId="35" xfId="0" applyNumberFormat="1" applyFont="1" applyFill="1" applyBorder="1" applyAlignment="1" applyProtection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3" fontId="21" fillId="0" borderId="34" xfId="0" applyNumberFormat="1" applyFont="1" applyFill="1" applyBorder="1" applyAlignment="1" applyProtection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4" fontId="15" fillId="0" borderId="19" xfId="0" applyNumberFormat="1" applyFont="1" applyFill="1" applyBorder="1" applyAlignment="1" applyProtection="1">
      <alignment horizontal="center" vertical="center" wrapText="1"/>
    </xf>
    <xf numFmtId="4" fontId="15" fillId="0" borderId="15" xfId="0" applyNumberFormat="1" applyFont="1" applyFill="1" applyBorder="1" applyAlignment="1" applyProtection="1">
      <alignment horizontal="center" vertical="center" wrapText="1"/>
    </xf>
    <xf numFmtId="3" fontId="15" fillId="0" borderId="15" xfId="0" applyNumberFormat="1" applyFont="1" applyFill="1" applyBorder="1" applyAlignment="1" applyProtection="1">
      <alignment horizontal="left" vertical="center" wrapText="1"/>
    </xf>
    <xf numFmtId="3" fontId="16" fillId="0" borderId="15" xfId="0" applyNumberFormat="1" applyFont="1" applyFill="1" applyBorder="1" applyAlignment="1" applyProtection="1">
      <alignment horizontal="left" vertical="center" wrapText="1"/>
    </xf>
    <xf numFmtId="3" fontId="16" fillId="0" borderId="17" xfId="0" applyNumberFormat="1" applyFont="1" applyFill="1" applyBorder="1" applyAlignment="1" applyProtection="1">
      <alignment horizontal="left" vertical="center" wrapText="1"/>
    </xf>
    <xf numFmtId="3" fontId="16" fillId="0" borderId="19" xfId="0" applyNumberFormat="1" applyFont="1" applyFill="1" applyBorder="1" applyAlignment="1" applyProtection="1">
      <alignment horizontal="left" vertical="center" wrapText="1"/>
    </xf>
    <xf numFmtId="3" fontId="16" fillId="0" borderId="21" xfId="0" applyNumberFormat="1" applyFont="1" applyFill="1" applyBorder="1" applyAlignment="1" applyProtection="1">
      <alignment horizontal="left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3" fontId="13" fillId="0" borderId="0" xfId="0" applyNumberFormat="1" applyFont="1" applyAlignment="1">
      <alignment wrapText="1"/>
    </xf>
    <xf numFmtId="2" fontId="13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79C9-1536-4B7F-8853-059867208603}">
  <sheetPr>
    <tabColor rgb="FFFF0000"/>
  </sheetPr>
  <dimension ref="A2:AP23"/>
  <sheetViews>
    <sheetView workbookViewId="0">
      <selection activeCell="D20" sqref="D20"/>
    </sheetView>
  </sheetViews>
  <sheetFormatPr defaultRowHeight="15" x14ac:dyDescent="0.25"/>
  <cols>
    <col min="2" max="2" width="39.85546875" customWidth="1"/>
    <col min="3" max="3" width="14" style="141" hidden="1" customWidth="1"/>
    <col min="4" max="4" width="16.5703125" style="141" customWidth="1"/>
    <col min="5" max="6" width="29.5703125" style="140" customWidth="1"/>
    <col min="7" max="7" width="31.140625" style="140" customWidth="1"/>
    <col min="8" max="8" width="41.42578125" style="140" customWidth="1"/>
    <col min="9" max="9" width="10.5703125" bestFit="1" customWidth="1"/>
    <col min="10" max="11" width="11.5703125" bestFit="1" customWidth="1"/>
  </cols>
  <sheetData>
    <row r="2" spans="1:42" ht="15.75" thickBot="1" x14ac:dyDescent="0.3"/>
    <row r="3" spans="1:42" ht="15.75" thickBot="1" x14ac:dyDescent="0.3">
      <c r="B3" s="216" t="s">
        <v>873</v>
      </c>
      <c r="C3" s="161"/>
      <c r="D3" s="218" t="s">
        <v>870</v>
      </c>
      <c r="E3" s="220" t="s">
        <v>866</v>
      </c>
      <c r="F3" s="221"/>
      <c r="G3" s="222"/>
      <c r="H3" s="223" t="s">
        <v>874</v>
      </c>
    </row>
    <row r="4" spans="1:42" ht="88.5" customHeight="1" thickBot="1" x14ac:dyDescent="0.3">
      <c r="B4" s="217"/>
      <c r="C4" s="152"/>
      <c r="D4" s="219"/>
      <c r="E4" s="206" t="s">
        <v>869</v>
      </c>
      <c r="F4" s="164" t="s">
        <v>868</v>
      </c>
      <c r="G4" s="165" t="s">
        <v>867</v>
      </c>
      <c r="H4" s="224"/>
      <c r="I4" s="138"/>
      <c r="J4" s="138"/>
      <c r="K4" s="138"/>
      <c r="L4" s="138"/>
      <c r="M4" s="138"/>
      <c r="N4" s="138"/>
    </row>
    <row r="5" spans="1:42" s="134" customFormat="1" ht="66" customHeight="1" x14ac:dyDescent="0.25">
      <c r="A5" s="128"/>
      <c r="B5" s="167" t="s">
        <v>864</v>
      </c>
      <c r="C5" s="176">
        <v>1101990.26</v>
      </c>
      <c r="D5" s="199"/>
      <c r="E5" s="207"/>
      <c r="F5" s="162"/>
      <c r="G5" s="163"/>
      <c r="H5" s="166" t="s">
        <v>875</v>
      </c>
      <c r="I5" s="139">
        <f>75000*1.18</f>
        <v>88500</v>
      </c>
      <c r="J5" s="139"/>
      <c r="K5" s="139"/>
      <c r="L5" s="139"/>
      <c r="M5" s="139"/>
      <c r="N5" s="139"/>
      <c r="AL5" s="127"/>
      <c r="AM5" s="127" t="s">
        <v>257</v>
      </c>
    </row>
    <row r="6" spans="1:42" s="134" customFormat="1" ht="31.5" customHeight="1" x14ac:dyDescent="0.25">
      <c r="A6" s="128"/>
      <c r="B6" s="168" t="s">
        <v>872</v>
      </c>
      <c r="C6" s="177">
        <v>589670.31000000006</v>
      </c>
      <c r="D6" s="200"/>
      <c r="E6" s="208"/>
      <c r="F6" s="159"/>
      <c r="G6" s="160"/>
      <c r="H6" s="160"/>
      <c r="I6" s="139"/>
      <c r="J6" s="139"/>
      <c r="K6" s="139"/>
      <c r="L6" s="139"/>
      <c r="M6" s="139"/>
      <c r="N6" s="139"/>
      <c r="AL6" s="127"/>
      <c r="AM6" s="127" t="s">
        <v>258</v>
      </c>
    </row>
    <row r="7" spans="1:42" s="134" customFormat="1" ht="19.5" customHeight="1" x14ac:dyDescent="0.25">
      <c r="A7" s="128"/>
      <c r="B7" s="168" t="s">
        <v>862</v>
      </c>
      <c r="C7" s="177">
        <v>2680294.2400000002</v>
      </c>
      <c r="D7" s="200"/>
      <c r="E7" s="209"/>
      <c r="F7" s="178"/>
      <c r="G7" s="179"/>
      <c r="H7" s="145"/>
      <c r="I7" s="139"/>
      <c r="J7" s="139"/>
      <c r="K7" s="139"/>
      <c r="L7" s="139"/>
      <c r="M7" s="139"/>
      <c r="N7" s="139"/>
      <c r="AL7" s="127"/>
      <c r="AM7" s="127" t="s">
        <v>260</v>
      </c>
    </row>
    <row r="8" spans="1:42" ht="16.5" customHeight="1" x14ac:dyDescent="0.25">
      <c r="A8" s="96"/>
      <c r="B8" s="169" t="s">
        <v>859</v>
      </c>
      <c r="C8" s="177">
        <v>1254091.9099999999</v>
      </c>
      <c r="D8" s="201"/>
      <c r="E8" s="210"/>
      <c r="F8" s="180"/>
      <c r="G8" s="181"/>
      <c r="H8" s="146"/>
      <c r="I8" s="138"/>
      <c r="J8" s="138"/>
      <c r="K8" s="138"/>
      <c r="L8" s="138"/>
      <c r="M8" s="138"/>
      <c r="N8" s="138"/>
      <c r="AL8" s="40"/>
      <c r="AM8" s="3" t="s">
        <v>273</v>
      </c>
      <c r="AN8" s="40"/>
    </row>
    <row r="9" spans="1:42" ht="19.5" customHeight="1" thickBot="1" x14ac:dyDescent="0.3">
      <c r="A9" s="96"/>
      <c r="B9" s="170" t="s">
        <v>860</v>
      </c>
      <c r="C9" s="182">
        <v>662347.38</v>
      </c>
      <c r="D9" s="202"/>
      <c r="E9" s="211"/>
      <c r="F9" s="183"/>
      <c r="G9" s="184"/>
      <c r="H9" s="147"/>
      <c r="I9" s="138"/>
      <c r="J9" s="138"/>
      <c r="K9" s="138"/>
      <c r="L9" s="138"/>
      <c r="M9" s="138"/>
      <c r="N9" s="138"/>
      <c r="AL9" s="40"/>
      <c r="AM9" s="3" t="s">
        <v>274</v>
      </c>
      <c r="AN9" s="40"/>
    </row>
    <row r="10" spans="1:42" ht="18.75" customHeight="1" thickTop="1" x14ac:dyDescent="0.25">
      <c r="A10" s="96"/>
      <c r="B10" s="171" t="s">
        <v>861</v>
      </c>
      <c r="C10" s="185">
        <f>SUM(C5:C9)</f>
        <v>6288394.1000000006</v>
      </c>
      <c r="D10" s="203">
        <v>6316551.4299999997</v>
      </c>
      <c r="E10" s="212"/>
      <c r="F10" s="186"/>
      <c r="G10" s="187"/>
      <c r="H10" s="148"/>
      <c r="I10" s="138"/>
      <c r="J10" s="138"/>
      <c r="K10" s="138"/>
      <c r="L10" s="138"/>
      <c r="M10" s="138"/>
      <c r="N10" s="138"/>
      <c r="AL10" s="40"/>
      <c r="AM10" s="3" t="s">
        <v>274</v>
      </c>
      <c r="AN10" s="40"/>
    </row>
    <row r="11" spans="1:42" ht="31.5" hidden="1" customHeight="1" x14ac:dyDescent="0.25">
      <c r="A11" s="96"/>
      <c r="B11" s="172" t="s">
        <v>863</v>
      </c>
      <c r="C11" s="188">
        <v>95583.59</v>
      </c>
      <c r="D11" s="188"/>
      <c r="E11" s="213"/>
      <c r="F11" s="189"/>
      <c r="G11" s="190"/>
      <c r="H11" s="149"/>
      <c r="I11" s="138"/>
      <c r="J11" s="138"/>
      <c r="K11" s="138"/>
      <c r="L11" s="138"/>
      <c r="M11" s="138"/>
      <c r="N11" s="138"/>
      <c r="AL11" s="40"/>
      <c r="AM11" s="3" t="s">
        <v>848</v>
      </c>
      <c r="AN11" s="40"/>
    </row>
    <row r="12" spans="1:42" hidden="1" x14ac:dyDescent="0.25">
      <c r="A12" s="96"/>
      <c r="B12" s="173" t="s">
        <v>847</v>
      </c>
      <c r="C12" s="188">
        <f>SUM(C10:C11)</f>
        <v>6383977.6900000004</v>
      </c>
      <c r="D12" s="188"/>
      <c r="E12" s="213"/>
      <c r="F12" s="189"/>
      <c r="G12" s="190"/>
      <c r="H12" s="149"/>
      <c r="I12" s="138"/>
      <c r="J12" s="138"/>
      <c r="K12" s="138"/>
      <c r="L12" s="138"/>
      <c r="M12" s="138"/>
      <c r="N12" s="138"/>
      <c r="AL12" s="40"/>
      <c r="AN12" s="40" t="s">
        <v>847</v>
      </c>
    </row>
    <row r="13" spans="1:42" ht="23.25" hidden="1" x14ac:dyDescent="0.25">
      <c r="A13" s="96"/>
      <c r="B13" s="172" t="s">
        <v>849</v>
      </c>
      <c r="C13" s="188">
        <f>C12*0.2</f>
        <v>1276795.5380000002</v>
      </c>
      <c r="D13" s="188"/>
      <c r="E13" s="213"/>
      <c r="F13" s="189"/>
      <c r="G13" s="190"/>
      <c r="H13" s="149"/>
      <c r="I13" s="138"/>
      <c r="J13" s="138"/>
      <c r="K13" s="138"/>
      <c r="L13" s="138"/>
      <c r="M13" s="138"/>
      <c r="N13" s="138"/>
      <c r="AL13" s="40"/>
      <c r="AN13" s="40"/>
      <c r="AO13" s="3" t="s">
        <v>849</v>
      </c>
    </row>
    <row r="14" spans="1:42" ht="18.75" hidden="1" customHeight="1" x14ac:dyDescent="0.25">
      <c r="A14" s="96"/>
      <c r="B14" s="173" t="s">
        <v>850</v>
      </c>
      <c r="C14" s="188">
        <f>C12+C13</f>
        <v>7660773.2280000001</v>
      </c>
      <c r="D14" s="188"/>
      <c r="E14" s="213"/>
      <c r="F14" s="189"/>
      <c r="G14" s="191"/>
      <c r="H14" s="150"/>
      <c r="I14" s="138"/>
      <c r="J14" s="138"/>
      <c r="K14" s="138"/>
      <c r="L14" s="138"/>
      <c r="M14" s="138"/>
      <c r="N14" s="138"/>
      <c r="AL14" s="40"/>
      <c r="AN14" s="40"/>
      <c r="AP14" s="40" t="s">
        <v>850</v>
      </c>
    </row>
    <row r="15" spans="1:42" ht="17.25" customHeight="1" x14ac:dyDescent="0.25">
      <c r="B15" s="174" t="s">
        <v>865</v>
      </c>
      <c r="C15" s="192"/>
      <c r="D15" s="204">
        <v>1.18</v>
      </c>
      <c r="E15" s="214"/>
      <c r="F15" s="193"/>
      <c r="G15" s="194"/>
      <c r="H15" s="151"/>
    </row>
    <row r="16" spans="1:42" ht="19.5" customHeight="1" thickBot="1" x14ac:dyDescent="0.3">
      <c r="B16" s="175" t="s">
        <v>871</v>
      </c>
      <c r="C16" s="195">
        <v>6288394.1000000006</v>
      </c>
      <c r="D16" s="205">
        <f>D10*D15</f>
        <v>7453530.6873999992</v>
      </c>
      <c r="E16" s="215"/>
      <c r="F16" s="196"/>
      <c r="G16" s="197"/>
      <c r="H16" s="153"/>
    </row>
    <row r="17" spans="2:8" ht="15.75" thickBot="1" x14ac:dyDescent="0.3">
      <c r="B17" s="144"/>
      <c r="C17" s="142"/>
      <c r="D17" s="142"/>
      <c r="E17" s="143"/>
      <c r="F17" s="143"/>
      <c r="G17" s="143"/>
      <c r="H17" s="143"/>
    </row>
    <row r="18" spans="2:8" ht="30.75" thickBot="1" x14ac:dyDescent="0.3">
      <c r="B18" s="154" t="s">
        <v>876</v>
      </c>
      <c r="C18" s="198"/>
      <c r="D18" s="156">
        <v>11581473</v>
      </c>
      <c r="E18" s="157"/>
      <c r="F18" s="157"/>
      <c r="G18" s="158"/>
      <c r="H18" s="158"/>
    </row>
    <row r="19" spans="2:8" x14ac:dyDescent="0.25">
      <c r="B19" s="144"/>
      <c r="C19" s="142"/>
      <c r="D19" s="142"/>
      <c r="E19" s="143"/>
      <c r="F19" s="143"/>
      <c r="G19" s="143"/>
      <c r="H19" s="143"/>
    </row>
    <row r="20" spans="2:8" x14ac:dyDescent="0.25">
      <c r="B20" s="144"/>
      <c r="C20" s="142"/>
      <c r="D20" s="142">
        <f>D18/D16</f>
        <v>1.5538237495390179</v>
      </c>
      <c r="E20" s="143"/>
      <c r="F20" s="143"/>
      <c r="G20" s="143"/>
      <c r="H20" s="143"/>
    </row>
    <row r="21" spans="2:8" x14ac:dyDescent="0.25">
      <c r="B21" s="144"/>
      <c r="C21" s="142"/>
      <c r="D21" s="142"/>
      <c r="E21" s="143"/>
      <c r="F21" s="143"/>
      <c r="G21" s="143"/>
      <c r="H21" s="143"/>
    </row>
    <row r="22" spans="2:8" x14ac:dyDescent="0.25">
      <c r="B22" s="144"/>
      <c r="C22" s="142"/>
      <c r="D22" s="142"/>
      <c r="E22" s="143"/>
      <c r="F22" s="143"/>
      <c r="G22" s="143"/>
      <c r="H22" s="143"/>
    </row>
    <row r="23" spans="2:8" x14ac:dyDescent="0.25">
      <c r="B23" s="144"/>
      <c r="C23" s="142"/>
      <c r="D23" s="142"/>
      <c r="E23" s="143"/>
      <c r="F23" s="143"/>
      <c r="G23" s="143"/>
      <c r="H23" s="143"/>
    </row>
  </sheetData>
  <mergeCells count="4">
    <mergeCell ref="B3:B4"/>
    <mergeCell ref="D3:D4"/>
    <mergeCell ref="E3:G3"/>
    <mergeCell ref="H3:H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E9DF0-404C-44E7-980B-3A3D25511689}">
  <sheetPr>
    <tabColor rgb="FFFF0000"/>
  </sheetPr>
  <dimension ref="A2:AP23"/>
  <sheetViews>
    <sheetView tabSelected="1" workbookViewId="0">
      <selection activeCell="I5" sqref="I5"/>
    </sheetView>
  </sheetViews>
  <sheetFormatPr defaultRowHeight="15" x14ac:dyDescent="0.25"/>
  <cols>
    <col min="2" max="2" width="39.85546875" customWidth="1"/>
    <col min="3" max="3" width="14" style="141" hidden="1" customWidth="1"/>
    <col min="4" max="4" width="16.5703125" style="141" customWidth="1"/>
    <col min="5" max="6" width="29.5703125" style="140" customWidth="1"/>
    <col min="7" max="7" width="31.140625" style="140" customWidth="1"/>
    <col min="8" max="8" width="41.42578125" style="140" customWidth="1"/>
    <col min="9" max="9" width="10.5703125" bestFit="1" customWidth="1"/>
    <col min="10" max="12" width="11.5703125" bestFit="1" customWidth="1"/>
  </cols>
  <sheetData>
    <row r="2" spans="1:42" ht="15.75" thickBot="1" x14ac:dyDescent="0.3"/>
    <row r="3" spans="1:42" ht="15.75" thickBot="1" x14ac:dyDescent="0.3">
      <c r="B3" s="216" t="s">
        <v>873</v>
      </c>
      <c r="C3" s="161"/>
      <c r="D3" s="218" t="s">
        <v>870</v>
      </c>
      <c r="E3" s="220" t="s">
        <v>866</v>
      </c>
      <c r="F3" s="221"/>
      <c r="G3" s="222"/>
      <c r="H3" s="223" t="s">
        <v>874</v>
      </c>
    </row>
    <row r="4" spans="1:42" ht="88.5" customHeight="1" thickBot="1" x14ac:dyDescent="0.3">
      <c r="B4" s="217"/>
      <c r="C4" s="152"/>
      <c r="D4" s="219"/>
      <c r="E4" s="206" t="s">
        <v>869</v>
      </c>
      <c r="F4" s="164" t="s">
        <v>868</v>
      </c>
      <c r="G4" s="165" t="s">
        <v>867</v>
      </c>
      <c r="H4" s="224"/>
      <c r="I4" s="138"/>
      <c r="J4" s="138"/>
      <c r="K4" s="138"/>
      <c r="L4" s="138"/>
      <c r="M4" s="138"/>
      <c r="N4" s="138"/>
    </row>
    <row r="5" spans="1:42" s="134" customFormat="1" ht="63" customHeight="1" x14ac:dyDescent="0.25">
      <c r="A5" s="128"/>
      <c r="B5" s="167" t="s">
        <v>864</v>
      </c>
      <c r="C5" s="176">
        <v>1101990.26</v>
      </c>
      <c r="D5" s="199">
        <f>1101990.26*1.0152*1.2</f>
        <v>1342488.6143424001</v>
      </c>
      <c r="E5" s="207">
        <v>1.1499999999999999</v>
      </c>
      <c r="F5" s="162">
        <v>1.1499999999999999</v>
      </c>
      <c r="G5" s="163">
        <v>1.1499999999999999</v>
      </c>
      <c r="H5" s="166" t="s">
        <v>875</v>
      </c>
      <c r="I5" s="139">
        <f>75000*1.18</f>
        <v>88500</v>
      </c>
      <c r="J5" s="259">
        <f>E5*F5*G5</f>
        <v>1.5208749999999995</v>
      </c>
      <c r="K5" s="139">
        <f>D5/J5</f>
        <v>882708.05578525551</v>
      </c>
      <c r="L5" s="139">
        <f>D5/E5/F5/G5</f>
        <v>882708.05578525551</v>
      </c>
      <c r="M5" s="139"/>
      <c r="N5" s="139"/>
      <c r="AL5" s="127"/>
      <c r="AM5" s="127" t="s">
        <v>257</v>
      </c>
    </row>
    <row r="6" spans="1:42" s="134" customFormat="1" ht="31.5" customHeight="1" x14ac:dyDescent="0.25">
      <c r="A6" s="128"/>
      <c r="B6" s="168" t="s">
        <v>872</v>
      </c>
      <c r="C6" s="177">
        <v>589670.31000000006</v>
      </c>
      <c r="D6" s="200">
        <f>589670.31*1.0152*1.2</f>
        <v>718359.95845440018</v>
      </c>
      <c r="E6" s="208">
        <v>1.25</v>
      </c>
      <c r="F6" s="159">
        <v>1.1499999999999999</v>
      </c>
      <c r="G6" s="160">
        <v>1.1499999999999999</v>
      </c>
      <c r="H6" s="160"/>
      <c r="I6" s="139"/>
      <c r="J6" s="259">
        <f>E6*F6*G6</f>
        <v>1.653125</v>
      </c>
      <c r="K6" s="139">
        <f>D6/J6</f>
        <v>434546.66673990182</v>
      </c>
      <c r="L6" s="139">
        <f>D6/E6/F6/G6</f>
        <v>434546.66673990188</v>
      </c>
      <c r="M6" s="139"/>
      <c r="N6" s="139"/>
      <c r="AL6" s="127"/>
      <c r="AM6" s="127" t="s">
        <v>258</v>
      </c>
    </row>
    <row r="7" spans="1:42" s="134" customFormat="1" ht="19.5" customHeight="1" x14ac:dyDescent="0.25">
      <c r="A7" s="128"/>
      <c r="B7" s="168" t="s">
        <v>862</v>
      </c>
      <c r="C7" s="177">
        <v>2680294.2400000002</v>
      </c>
      <c r="D7" s="200">
        <f>2680294.24*1.0152*1.2</f>
        <v>3265241.6549376003</v>
      </c>
      <c r="E7" s="209"/>
      <c r="F7" s="178"/>
      <c r="G7" s="179"/>
      <c r="H7" s="145"/>
      <c r="I7" s="139"/>
      <c r="J7" s="139"/>
      <c r="K7" s="258">
        <f>D7</f>
        <v>3265241.6549376003</v>
      </c>
      <c r="L7" s="258">
        <f>E7</f>
        <v>0</v>
      </c>
      <c r="M7" s="139"/>
      <c r="N7" s="139"/>
      <c r="AL7" s="127"/>
      <c r="AM7" s="127" t="s">
        <v>260</v>
      </c>
    </row>
    <row r="8" spans="1:42" ht="16.5" customHeight="1" x14ac:dyDescent="0.25">
      <c r="A8" s="96"/>
      <c r="B8" s="169" t="s">
        <v>859</v>
      </c>
      <c r="C8" s="177">
        <v>1254091.9099999999</v>
      </c>
      <c r="D8" s="201">
        <f>1254091.91*1.0152*1.2</f>
        <v>1527784.9284384002</v>
      </c>
      <c r="E8" s="210"/>
      <c r="F8" s="180"/>
      <c r="G8" s="181"/>
      <c r="H8" s="146"/>
      <c r="I8" s="138"/>
      <c r="J8" s="138"/>
      <c r="K8" s="258">
        <f t="shared" ref="K8:L9" si="0">D8</f>
        <v>1527784.9284384002</v>
      </c>
      <c r="L8" s="258">
        <f t="shared" si="0"/>
        <v>0</v>
      </c>
      <c r="M8" s="138"/>
      <c r="N8" s="138"/>
      <c r="AL8" s="40"/>
      <c r="AM8" s="3" t="s">
        <v>273</v>
      </c>
      <c r="AN8" s="40"/>
    </row>
    <row r="9" spans="1:42" ht="19.5" customHeight="1" thickBot="1" x14ac:dyDescent="0.3">
      <c r="A9" s="96"/>
      <c r="B9" s="170" t="s">
        <v>860</v>
      </c>
      <c r="C9" s="182">
        <v>662347.38</v>
      </c>
      <c r="D9" s="202">
        <f>662347.38*1.0152*1.2</f>
        <v>806898.07221120014</v>
      </c>
      <c r="E9" s="211"/>
      <c r="F9" s="183"/>
      <c r="G9" s="184"/>
      <c r="H9" s="147"/>
      <c r="I9" s="138"/>
      <c r="J9" s="138"/>
      <c r="K9" s="258">
        <f t="shared" si="0"/>
        <v>806898.07221120014</v>
      </c>
      <c r="L9" s="258">
        <f t="shared" si="0"/>
        <v>0</v>
      </c>
      <c r="M9" s="138"/>
      <c r="N9" s="138"/>
      <c r="AL9" s="40"/>
      <c r="AM9" s="3" t="s">
        <v>274</v>
      </c>
      <c r="AN9" s="40"/>
    </row>
    <row r="10" spans="1:42" ht="18.75" customHeight="1" thickTop="1" x14ac:dyDescent="0.25">
      <c r="A10" s="96"/>
      <c r="B10" s="171" t="s">
        <v>861</v>
      </c>
      <c r="C10" s="185">
        <f>SUM(C5:C9)</f>
        <v>6288394.1000000006</v>
      </c>
      <c r="D10" s="203">
        <f>SUM(D5:D9)</f>
        <v>7660773.2283840002</v>
      </c>
      <c r="E10" s="212"/>
      <c r="F10" s="186"/>
      <c r="G10" s="187"/>
      <c r="H10" s="148"/>
      <c r="I10" s="138"/>
      <c r="J10" s="138"/>
      <c r="K10" s="138">
        <f>SUM(K5:K9)</f>
        <v>6917179.378112358</v>
      </c>
      <c r="L10" s="138"/>
      <c r="M10" s="138"/>
      <c r="N10" s="138"/>
      <c r="AL10" s="40"/>
      <c r="AM10" s="3" t="s">
        <v>274</v>
      </c>
      <c r="AN10" s="40"/>
    </row>
    <row r="11" spans="1:42" ht="31.5" hidden="1" customHeight="1" x14ac:dyDescent="0.25">
      <c r="A11" s="96"/>
      <c r="B11" s="172" t="s">
        <v>863</v>
      </c>
      <c r="C11" s="188">
        <v>95583.59</v>
      </c>
      <c r="D11" s="188"/>
      <c r="E11" s="213"/>
      <c r="F11" s="189"/>
      <c r="G11" s="190"/>
      <c r="H11" s="149"/>
      <c r="I11" s="138"/>
      <c r="J11" s="138"/>
      <c r="K11" s="138"/>
      <c r="L11" s="138"/>
      <c r="M11" s="138"/>
      <c r="N11" s="138"/>
      <c r="AL11" s="40"/>
      <c r="AM11" s="3" t="s">
        <v>848</v>
      </c>
      <c r="AN11" s="40"/>
    </row>
    <row r="12" spans="1:42" hidden="1" x14ac:dyDescent="0.25">
      <c r="A12" s="96"/>
      <c r="B12" s="173" t="s">
        <v>847</v>
      </c>
      <c r="C12" s="188">
        <f>SUM(C10:C11)</f>
        <v>6383977.6900000004</v>
      </c>
      <c r="D12" s="188"/>
      <c r="E12" s="213"/>
      <c r="F12" s="189"/>
      <c r="G12" s="190"/>
      <c r="H12" s="149"/>
      <c r="I12" s="138"/>
      <c r="J12" s="138"/>
      <c r="K12" s="138"/>
      <c r="L12" s="138"/>
      <c r="M12" s="138"/>
      <c r="N12" s="138"/>
      <c r="AL12" s="40"/>
      <c r="AN12" s="40" t="s">
        <v>847</v>
      </c>
    </row>
    <row r="13" spans="1:42" ht="23.25" hidden="1" x14ac:dyDescent="0.25">
      <c r="A13" s="96"/>
      <c r="B13" s="172" t="s">
        <v>849</v>
      </c>
      <c r="C13" s="188">
        <f>C12*0.2</f>
        <v>1276795.5380000002</v>
      </c>
      <c r="D13" s="188"/>
      <c r="E13" s="213"/>
      <c r="F13" s="189"/>
      <c r="G13" s="190"/>
      <c r="H13" s="149"/>
      <c r="I13" s="138"/>
      <c r="J13" s="138"/>
      <c r="K13" s="138"/>
      <c r="L13" s="138"/>
      <c r="M13" s="138"/>
      <c r="N13" s="138"/>
      <c r="AL13" s="40"/>
      <c r="AN13" s="40"/>
      <c r="AO13" s="3" t="s">
        <v>849</v>
      </c>
    </row>
    <row r="14" spans="1:42" ht="18.75" hidden="1" customHeight="1" x14ac:dyDescent="0.25">
      <c r="A14" s="96"/>
      <c r="B14" s="173" t="s">
        <v>850</v>
      </c>
      <c r="C14" s="188">
        <f>C12+C13</f>
        <v>7660773.2280000001</v>
      </c>
      <c r="D14" s="188"/>
      <c r="E14" s="213"/>
      <c r="F14" s="189"/>
      <c r="G14" s="191"/>
      <c r="H14" s="150"/>
      <c r="I14" s="138"/>
      <c r="J14" s="138"/>
      <c r="K14" s="138"/>
      <c r="L14" s="138"/>
      <c r="M14" s="138"/>
      <c r="N14" s="138"/>
      <c r="AL14" s="40"/>
      <c r="AN14" s="40"/>
      <c r="AP14" s="40" t="s">
        <v>850</v>
      </c>
    </row>
    <row r="15" spans="1:42" ht="17.25" customHeight="1" x14ac:dyDescent="0.25">
      <c r="B15" s="174" t="s">
        <v>865</v>
      </c>
      <c r="C15" s="192"/>
      <c r="D15" s="204">
        <v>1.18</v>
      </c>
      <c r="E15" s="214"/>
      <c r="F15" s="193"/>
      <c r="G15" s="194"/>
      <c r="H15" s="151"/>
    </row>
    <row r="16" spans="1:42" ht="19.5" customHeight="1" thickBot="1" x14ac:dyDescent="0.3">
      <c r="B16" s="175" t="s">
        <v>871</v>
      </c>
      <c r="C16" s="195">
        <v>6288394.1000000006</v>
      </c>
      <c r="D16" s="205">
        <f>D10*D15</f>
        <v>9039712.4094931204</v>
      </c>
      <c r="E16" s="215"/>
      <c r="F16" s="196"/>
      <c r="G16" s="197"/>
      <c r="H16" s="153"/>
    </row>
    <row r="17" spans="2:8" ht="15.75" thickBot="1" x14ac:dyDescent="0.3">
      <c r="B17" s="144"/>
      <c r="C17" s="142"/>
      <c r="D17" s="142"/>
      <c r="E17" s="143"/>
      <c r="F17" s="143"/>
      <c r="G17" s="143"/>
      <c r="H17" s="143"/>
    </row>
    <row r="18" spans="2:8" ht="30.75" thickBot="1" x14ac:dyDescent="0.3">
      <c r="B18" s="154" t="s">
        <v>876</v>
      </c>
      <c r="C18" s="155"/>
      <c r="D18" s="156">
        <v>11581473</v>
      </c>
      <c r="E18" s="157"/>
      <c r="F18" s="157"/>
      <c r="G18" s="158"/>
      <c r="H18" s="158"/>
    </row>
    <row r="19" spans="2:8" x14ac:dyDescent="0.25">
      <c r="B19" s="144"/>
      <c r="C19" s="142"/>
      <c r="D19" s="142"/>
      <c r="E19" s="143"/>
      <c r="F19" s="143"/>
      <c r="G19" s="143"/>
      <c r="H19" s="143"/>
    </row>
    <row r="20" spans="2:8" x14ac:dyDescent="0.25">
      <c r="B20" s="144"/>
      <c r="C20" s="142"/>
      <c r="D20" s="142"/>
      <c r="E20" s="143"/>
      <c r="F20" s="143"/>
      <c r="G20" s="143"/>
      <c r="H20" s="143"/>
    </row>
    <row r="21" spans="2:8" x14ac:dyDescent="0.25">
      <c r="B21" s="144"/>
      <c r="C21" s="142"/>
      <c r="D21" s="142"/>
      <c r="E21" s="143"/>
      <c r="F21" s="143"/>
      <c r="G21" s="143"/>
      <c r="H21" s="143"/>
    </row>
    <row r="22" spans="2:8" x14ac:dyDescent="0.25">
      <c r="B22" s="144"/>
      <c r="C22" s="142"/>
      <c r="D22" s="142"/>
      <c r="E22" s="143"/>
      <c r="F22" s="143"/>
      <c r="G22" s="143"/>
      <c r="H22" s="143"/>
    </row>
    <row r="23" spans="2:8" x14ac:dyDescent="0.25">
      <c r="B23" s="144"/>
      <c r="C23" s="142"/>
      <c r="D23" s="142"/>
      <c r="E23" s="143"/>
      <c r="F23" s="143"/>
      <c r="G23" s="143"/>
      <c r="H23" s="143"/>
    </row>
  </sheetData>
  <mergeCells count="4">
    <mergeCell ref="E3:G3"/>
    <mergeCell ref="B3:B4"/>
    <mergeCell ref="D3:D4"/>
    <mergeCell ref="H3:H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202"/>
  <sheetViews>
    <sheetView topLeftCell="A2167" workbookViewId="0">
      <selection activeCell="T2184" sqref="T218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1.42578125" style="2" bestFit="1" customWidth="1"/>
    <col min="19" max="19" width="12" style="2" customWidth="1"/>
    <col min="20" max="20" width="9.140625" style="2"/>
    <col min="21" max="21" width="13.42578125" style="2" customWidth="1"/>
    <col min="22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5" width="130" style="3" hidden="1" customWidth="1"/>
    <col min="46" max="53" width="95.85546875" style="3" hidden="1" customWidth="1"/>
    <col min="54" max="54" width="53.42578125" style="3" hidden="1" customWidth="1"/>
    <col min="55" max="55" width="55.42578125" style="3" hidden="1" customWidth="1"/>
    <col min="56" max="56" width="53.42578125" style="3" hidden="1" customWidth="1"/>
    <col min="57" max="57" width="55.42578125" style="3" hidden="1" customWidth="1"/>
    <col min="58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227" t="s">
        <v>3</v>
      </c>
      <c r="H5" s="227"/>
      <c r="I5" s="227"/>
      <c r="J5" s="227"/>
      <c r="K5" s="227"/>
      <c r="L5" s="227"/>
      <c r="M5" s="227"/>
      <c r="N5" s="227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232" t="s">
        <v>5</v>
      </c>
      <c r="H6" s="232"/>
      <c r="I6" s="232"/>
      <c r="J6" s="232"/>
      <c r="K6" s="232"/>
      <c r="L6" s="232"/>
      <c r="M6" s="232"/>
      <c r="N6" s="232"/>
      <c r="Y6" s="9" t="s">
        <v>5</v>
      </c>
    </row>
    <row r="7" spans="1:32" customFormat="1" ht="45" customHeight="1" x14ac:dyDescent="0.25">
      <c r="A7" s="231" t="s">
        <v>6</v>
      </c>
      <c r="B7" s="231"/>
      <c r="C7" s="231"/>
      <c r="D7" s="231"/>
      <c r="E7" s="231"/>
      <c r="F7" s="231"/>
      <c r="G7" s="232" t="s">
        <v>7</v>
      </c>
      <c r="H7" s="232"/>
      <c r="I7" s="232"/>
      <c r="J7" s="232"/>
      <c r="K7" s="232"/>
      <c r="L7" s="232"/>
      <c r="M7" s="232"/>
      <c r="N7" s="232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234" t="s">
        <v>8</v>
      </c>
      <c r="B8" s="234"/>
      <c r="C8" s="234"/>
      <c r="D8" s="234"/>
      <c r="E8" s="234"/>
      <c r="F8" s="234"/>
      <c r="G8" s="232"/>
      <c r="H8" s="232"/>
      <c r="I8" s="232"/>
      <c r="J8" s="232"/>
      <c r="K8" s="232"/>
      <c r="L8" s="232"/>
      <c r="M8" s="232"/>
      <c r="N8" s="232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231" t="s">
        <v>10</v>
      </c>
      <c r="B9" s="231"/>
      <c r="C9" s="231"/>
      <c r="D9" s="231"/>
      <c r="E9" s="231"/>
      <c r="F9" s="231"/>
      <c r="G9" s="232"/>
      <c r="H9" s="232"/>
      <c r="I9" s="232"/>
      <c r="J9" s="232"/>
      <c r="K9" s="232"/>
      <c r="L9" s="232"/>
      <c r="M9" s="232"/>
      <c r="N9" s="232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233" t="s">
        <v>11</v>
      </c>
      <c r="B10" s="233"/>
      <c r="C10" s="233"/>
      <c r="D10" s="233"/>
      <c r="E10" s="233"/>
      <c r="F10" s="233"/>
      <c r="G10" s="232" t="s">
        <v>12</v>
      </c>
      <c r="H10" s="232"/>
      <c r="I10" s="232"/>
      <c r="J10" s="232"/>
      <c r="K10" s="232"/>
      <c r="L10" s="232"/>
      <c r="M10" s="232"/>
      <c r="N10" s="232"/>
      <c r="P10" s="12"/>
      <c r="Q10" s="12"/>
      <c r="AC10" s="9" t="s">
        <v>12</v>
      </c>
    </row>
    <row r="11" spans="1:32" customFormat="1" ht="15" x14ac:dyDescent="0.25">
      <c r="A11" s="233" t="s">
        <v>13</v>
      </c>
      <c r="B11" s="233"/>
      <c r="C11" s="233"/>
      <c r="D11" s="233"/>
      <c r="E11" s="233"/>
      <c r="F11" s="233"/>
      <c r="G11" s="232"/>
      <c r="H11" s="232"/>
      <c r="I11" s="232"/>
      <c r="J11" s="232"/>
      <c r="K11" s="232"/>
      <c r="L11" s="232"/>
      <c r="M11" s="232"/>
      <c r="N11" s="232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229" t="s">
        <v>14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AE13" s="9" t="s">
        <v>14</v>
      </c>
    </row>
    <row r="14" spans="1:32" customFormat="1" ht="15" x14ac:dyDescent="0.25">
      <c r="A14" s="226" t="s">
        <v>15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229" t="s">
        <v>16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AF16" s="9" t="s">
        <v>16</v>
      </c>
    </row>
    <row r="17" spans="1:34" customFormat="1" ht="15" x14ac:dyDescent="0.25">
      <c r="A17" s="226" t="s">
        <v>17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</row>
    <row r="18" spans="1:34" customFormat="1" ht="24" customHeight="1" x14ac:dyDescent="0.25">
      <c r="A18" s="230" t="s">
        <v>18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225" t="s">
        <v>19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AG20" s="9" t="s">
        <v>19</v>
      </c>
    </row>
    <row r="21" spans="1:34" customFormat="1" ht="13.5" customHeight="1" x14ac:dyDescent="0.25">
      <c r="A21" s="226" t="s">
        <v>20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227" t="s">
        <v>25</v>
      </c>
      <c r="C23" s="227"/>
      <c r="D23" s="227"/>
      <c r="E23" s="227"/>
      <c r="F23" s="227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228" t="s">
        <v>26</v>
      </c>
      <c r="C24" s="228"/>
      <c r="D24" s="228"/>
      <c r="E24" s="228"/>
      <c r="F24" s="228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customHeight="1" x14ac:dyDescent="0.25">
      <c r="A26" s="20" t="s">
        <v>27</v>
      </c>
      <c r="B26" s="5"/>
      <c r="C26" s="5"/>
      <c r="D26" s="255" t="s">
        <v>858</v>
      </c>
      <c r="E26" s="255"/>
      <c r="F26" s="255"/>
      <c r="G26" s="255"/>
      <c r="H26" s="255"/>
      <c r="I26" s="255"/>
      <c r="J26" s="255"/>
      <c r="K26" s="255"/>
      <c r="L26" s="21"/>
      <c r="M26" s="21"/>
      <c r="N26" s="21"/>
      <c r="AH26" s="9" t="s">
        <v>28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29</v>
      </c>
      <c r="B28" s="22"/>
      <c r="C28" s="24">
        <v>7660.77</v>
      </c>
      <c r="D28" s="25" t="s">
        <v>30</v>
      </c>
      <c r="E28" s="26" t="s">
        <v>31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32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33</v>
      </c>
      <c r="C30" s="24">
        <v>5557.22</v>
      </c>
      <c r="D30" s="25" t="s">
        <v>34</v>
      </c>
      <c r="E30" s="26" t="s">
        <v>31</v>
      </c>
      <c r="G30" s="22" t="s">
        <v>35</v>
      </c>
      <c r="I30" s="22"/>
      <c r="J30" s="22"/>
      <c r="K30" s="22"/>
      <c r="L30" s="24">
        <v>1101.99</v>
      </c>
      <c r="M30" s="32" t="s">
        <v>36</v>
      </c>
      <c r="N30" s="26" t="s">
        <v>31</v>
      </c>
    </row>
    <row r="31" spans="1:34" customFormat="1" ht="12.75" customHeight="1" x14ac:dyDescent="0.25">
      <c r="A31" s="5"/>
      <c r="B31" s="31" t="s">
        <v>37</v>
      </c>
      <c r="C31" s="24">
        <v>731.17</v>
      </c>
      <c r="D31" s="33" t="s">
        <v>38</v>
      </c>
      <c r="E31" s="26" t="s">
        <v>31</v>
      </c>
      <c r="G31" s="22" t="s">
        <v>39</v>
      </c>
      <c r="I31" s="22"/>
      <c r="J31" s="22"/>
      <c r="K31" s="22"/>
      <c r="L31" s="249">
        <v>2694.67</v>
      </c>
      <c r="M31" s="249"/>
      <c r="N31" s="26" t="s">
        <v>40</v>
      </c>
    </row>
    <row r="32" spans="1:34" customFormat="1" ht="12.75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22" t="s">
        <v>43</v>
      </c>
      <c r="I32" s="22"/>
      <c r="J32" s="22"/>
      <c r="K32" s="22"/>
      <c r="L32" s="249">
        <v>331.78</v>
      </c>
      <c r="M32" s="249"/>
      <c r="N32" s="26" t="s">
        <v>40</v>
      </c>
    </row>
    <row r="33" spans="1:41" customFormat="1" ht="12.75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22"/>
      <c r="H33" s="22"/>
      <c r="I33" s="22"/>
      <c r="J33" s="22"/>
      <c r="K33" s="22"/>
      <c r="L33" s="250" t="s">
        <v>45</v>
      </c>
      <c r="M33" s="250"/>
      <c r="N33" s="22"/>
    </row>
    <row r="34" spans="1:41" customFormat="1" ht="9.75" customHeight="1" x14ac:dyDescent="0.25">
      <c r="A34" s="34"/>
    </row>
    <row r="35" spans="1:41" customFormat="1" ht="36" customHeight="1" x14ac:dyDescent="0.25">
      <c r="A35" s="251" t="s">
        <v>46</v>
      </c>
      <c r="B35" s="240" t="s">
        <v>47</v>
      </c>
      <c r="C35" s="240" t="s">
        <v>48</v>
      </c>
      <c r="D35" s="240"/>
      <c r="E35" s="240"/>
      <c r="F35" s="240" t="s">
        <v>49</v>
      </c>
      <c r="G35" s="240" t="s">
        <v>50</v>
      </c>
      <c r="H35" s="240"/>
      <c r="I35" s="240"/>
      <c r="J35" s="240" t="s">
        <v>51</v>
      </c>
      <c r="K35" s="240"/>
      <c r="L35" s="240"/>
      <c r="M35" s="240" t="s">
        <v>52</v>
      </c>
      <c r="N35" s="240" t="s">
        <v>53</v>
      </c>
    </row>
    <row r="36" spans="1:41" customFormat="1" ht="11.25" customHeight="1" x14ac:dyDescent="0.25">
      <c r="A36" s="251"/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</row>
    <row r="37" spans="1:41" customFormat="1" ht="34.5" customHeight="1" x14ac:dyDescent="0.25">
      <c r="A37" s="251"/>
      <c r="B37" s="240"/>
      <c r="C37" s="240"/>
      <c r="D37" s="240"/>
      <c r="E37" s="240"/>
      <c r="F37" s="240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240"/>
      <c r="N37" s="240"/>
    </row>
    <row r="38" spans="1:41" customFormat="1" ht="15" x14ac:dyDescent="0.25">
      <c r="A38" s="36">
        <v>1</v>
      </c>
      <c r="B38" s="37">
        <v>2</v>
      </c>
      <c r="C38" s="241">
        <v>3</v>
      </c>
      <c r="D38" s="241"/>
      <c r="E38" s="24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1" customFormat="1" ht="15" x14ac:dyDescent="0.25">
      <c r="A39" s="242" t="s">
        <v>58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4"/>
      <c r="AI39" s="39" t="s">
        <v>58</v>
      </c>
    </row>
    <row r="40" spans="1:41" customFormat="1" ht="15" x14ac:dyDescent="0.25">
      <c r="A40" s="245" t="s">
        <v>59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7"/>
      <c r="AI40" s="39"/>
      <c r="AJ40" s="40" t="s">
        <v>59</v>
      </c>
    </row>
    <row r="41" spans="1:41" customFormat="1" ht="45.75" x14ac:dyDescent="0.25">
      <c r="A41" s="41" t="s">
        <v>60</v>
      </c>
      <c r="B41" s="42" t="s">
        <v>61</v>
      </c>
      <c r="C41" s="248" t="s">
        <v>62</v>
      </c>
      <c r="D41" s="248"/>
      <c r="E41" s="248"/>
      <c r="F41" s="43" t="s">
        <v>63</v>
      </c>
      <c r="G41" s="44">
        <v>7.5999999999999998E-2</v>
      </c>
      <c r="H41" s="45">
        <v>1</v>
      </c>
      <c r="I41" s="46">
        <v>7.5999999999999998E-2</v>
      </c>
      <c r="J41" s="47"/>
      <c r="K41" s="44"/>
      <c r="L41" s="47"/>
      <c r="M41" s="44"/>
      <c r="N41" s="48"/>
      <c r="AI41" s="39"/>
      <c r="AJ41" s="40"/>
      <c r="AK41" s="40" t="s">
        <v>62</v>
      </c>
    </row>
    <row r="42" spans="1:41" customFormat="1" ht="15" x14ac:dyDescent="0.25">
      <c r="A42" s="49"/>
      <c r="B42" s="50"/>
      <c r="C42" s="235" t="s">
        <v>64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7"/>
      <c r="AI42" s="39"/>
      <c r="AJ42" s="40"/>
      <c r="AK42" s="40"/>
      <c r="AL42" s="3" t="s">
        <v>64</v>
      </c>
    </row>
    <row r="43" spans="1:41" customFormat="1" ht="23.25" x14ac:dyDescent="0.25">
      <c r="A43" s="51"/>
      <c r="B43" s="52" t="s">
        <v>65</v>
      </c>
      <c r="C43" s="238" t="s">
        <v>66</v>
      </c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9"/>
      <c r="AI43" s="39"/>
      <c r="AJ43" s="40"/>
      <c r="AK43" s="40"/>
      <c r="AM43" s="3" t="s">
        <v>66</v>
      </c>
    </row>
    <row r="44" spans="1:41" customFormat="1" ht="68.25" x14ac:dyDescent="0.25">
      <c r="A44" s="51"/>
      <c r="B44" s="52" t="s">
        <v>67</v>
      </c>
      <c r="C44" s="238" t="s">
        <v>68</v>
      </c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9"/>
      <c r="AI44" s="39"/>
      <c r="AJ44" s="40"/>
      <c r="AK44" s="40"/>
      <c r="AM44" s="3" t="s">
        <v>68</v>
      </c>
    </row>
    <row r="45" spans="1:41" customFormat="1" ht="23.25" x14ac:dyDescent="0.25">
      <c r="A45" s="51"/>
      <c r="B45" s="52" t="s">
        <v>69</v>
      </c>
      <c r="C45" s="238" t="s">
        <v>70</v>
      </c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9"/>
      <c r="AI45" s="39"/>
      <c r="AJ45" s="40"/>
      <c r="AK45" s="40"/>
      <c r="AM45" s="3" t="s">
        <v>70</v>
      </c>
    </row>
    <row r="46" spans="1:41" customFormat="1" ht="15" x14ac:dyDescent="0.25">
      <c r="A46" s="53"/>
      <c r="B46" s="52" t="s">
        <v>71</v>
      </c>
      <c r="C46" s="235" t="s">
        <v>72</v>
      </c>
      <c r="D46" s="235"/>
      <c r="E46" s="235"/>
      <c r="F46" s="54"/>
      <c r="G46" s="55"/>
      <c r="H46" s="55"/>
      <c r="I46" s="55"/>
      <c r="J46" s="56">
        <v>1589.49</v>
      </c>
      <c r="K46" s="57">
        <v>1.653125</v>
      </c>
      <c r="L46" s="58">
        <v>199.7</v>
      </c>
      <c r="M46" s="59">
        <v>13.24</v>
      </c>
      <c r="N46" s="60">
        <v>2644.03</v>
      </c>
      <c r="AI46" s="39"/>
      <c r="AJ46" s="40"/>
      <c r="AK46" s="40"/>
      <c r="AN46" s="3" t="s">
        <v>72</v>
      </c>
    </row>
    <row r="47" spans="1:41" customFormat="1" ht="15" x14ac:dyDescent="0.25">
      <c r="A47" s="53"/>
      <c r="B47" s="52" t="s">
        <v>73</v>
      </c>
      <c r="C47" s="235" t="s">
        <v>74</v>
      </c>
      <c r="D47" s="235"/>
      <c r="E47" s="235"/>
      <c r="F47" s="54"/>
      <c r="G47" s="55"/>
      <c r="H47" s="55"/>
      <c r="I47" s="55"/>
      <c r="J47" s="58">
        <v>391.5</v>
      </c>
      <c r="K47" s="57">
        <v>1.653125</v>
      </c>
      <c r="L47" s="58">
        <v>49.19</v>
      </c>
      <c r="M47" s="61">
        <v>44.7</v>
      </c>
      <c r="N47" s="60">
        <v>2198.79</v>
      </c>
      <c r="AI47" s="39"/>
      <c r="AJ47" s="40"/>
      <c r="AK47" s="40"/>
      <c r="AN47" s="3" t="s">
        <v>74</v>
      </c>
    </row>
    <row r="48" spans="1:41" customFormat="1" ht="15" x14ac:dyDescent="0.25">
      <c r="A48" s="62"/>
      <c r="B48" s="52"/>
      <c r="C48" s="235" t="s">
        <v>75</v>
      </c>
      <c r="D48" s="235"/>
      <c r="E48" s="235"/>
      <c r="F48" s="54" t="s">
        <v>76</v>
      </c>
      <c r="G48" s="63">
        <v>29</v>
      </c>
      <c r="H48" s="57">
        <v>1.653125</v>
      </c>
      <c r="I48" s="64">
        <v>3.6434875</v>
      </c>
      <c r="J48" s="65"/>
      <c r="K48" s="55"/>
      <c r="L48" s="65"/>
      <c r="M48" s="55"/>
      <c r="N48" s="66"/>
      <c r="AI48" s="39"/>
      <c r="AJ48" s="40"/>
      <c r="AK48" s="40"/>
      <c r="AO48" s="3" t="s">
        <v>75</v>
      </c>
    </row>
    <row r="49" spans="1:43" customFormat="1" ht="15" x14ac:dyDescent="0.25">
      <c r="A49" s="49"/>
      <c r="B49" s="52"/>
      <c r="C49" s="236" t="s">
        <v>77</v>
      </c>
      <c r="D49" s="236"/>
      <c r="E49" s="236"/>
      <c r="F49" s="67"/>
      <c r="G49" s="68"/>
      <c r="H49" s="68"/>
      <c r="I49" s="68"/>
      <c r="J49" s="69">
        <v>1589.49</v>
      </c>
      <c r="K49" s="68"/>
      <c r="L49" s="70">
        <v>199.7</v>
      </c>
      <c r="M49" s="68"/>
      <c r="N49" s="71">
        <v>2644.03</v>
      </c>
      <c r="AI49" s="39"/>
      <c r="AJ49" s="40"/>
      <c r="AK49" s="40"/>
      <c r="AP49" s="3" t="s">
        <v>77</v>
      </c>
    </row>
    <row r="50" spans="1:43" customFormat="1" ht="15" x14ac:dyDescent="0.25">
      <c r="A50" s="62"/>
      <c r="B50" s="52"/>
      <c r="C50" s="235" t="s">
        <v>78</v>
      </c>
      <c r="D50" s="235"/>
      <c r="E50" s="235"/>
      <c r="F50" s="54"/>
      <c r="G50" s="55"/>
      <c r="H50" s="55"/>
      <c r="I50" s="55"/>
      <c r="J50" s="65"/>
      <c r="K50" s="55"/>
      <c r="L50" s="58">
        <v>49.19</v>
      </c>
      <c r="M50" s="55"/>
      <c r="N50" s="60">
        <v>2198.79</v>
      </c>
      <c r="AI50" s="39"/>
      <c r="AJ50" s="40"/>
      <c r="AK50" s="40"/>
      <c r="AO50" s="3" t="s">
        <v>78</v>
      </c>
    </row>
    <row r="51" spans="1:43" customFormat="1" ht="23.25" x14ac:dyDescent="0.25">
      <c r="A51" s="62"/>
      <c r="B51" s="52" t="s">
        <v>79</v>
      </c>
      <c r="C51" s="235" t="s">
        <v>80</v>
      </c>
      <c r="D51" s="235"/>
      <c r="E51" s="235"/>
      <c r="F51" s="54" t="s">
        <v>81</v>
      </c>
      <c r="G51" s="63">
        <v>92</v>
      </c>
      <c r="H51" s="55"/>
      <c r="I51" s="63">
        <v>92</v>
      </c>
      <c r="J51" s="65"/>
      <c r="K51" s="55"/>
      <c r="L51" s="58">
        <v>45.25</v>
      </c>
      <c r="M51" s="55"/>
      <c r="N51" s="60">
        <v>2022.89</v>
      </c>
      <c r="AI51" s="39"/>
      <c r="AJ51" s="40"/>
      <c r="AK51" s="40"/>
      <c r="AO51" s="3" t="s">
        <v>80</v>
      </c>
    </row>
    <row r="52" spans="1:43" customFormat="1" ht="45" x14ac:dyDescent="0.25">
      <c r="A52" s="62"/>
      <c r="B52" s="52" t="s">
        <v>82</v>
      </c>
      <c r="C52" s="235" t="s">
        <v>83</v>
      </c>
      <c r="D52" s="235"/>
      <c r="E52" s="235"/>
      <c r="F52" s="54" t="s">
        <v>81</v>
      </c>
      <c r="G52" s="63">
        <v>46</v>
      </c>
      <c r="H52" s="59">
        <v>0.85</v>
      </c>
      <c r="I52" s="61">
        <v>39.1</v>
      </c>
      <c r="J52" s="65"/>
      <c r="K52" s="55"/>
      <c r="L52" s="58">
        <v>19.23</v>
      </c>
      <c r="M52" s="55"/>
      <c r="N52" s="72">
        <v>859.73</v>
      </c>
      <c r="AI52" s="39"/>
      <c r="AJ52" s="40"/>
      <c r="AK52" s="40"/>
      <c r="AO52" s="3" t="s">
        <v>83</v>
      </c>
    </row>
    <row r="53" spans="1:43" customFormat="1" ht="15" x14ac:dyDescent="0.25">
      <c r="A53" s="73"/>
      <c r="B53" s="74"/>
      <c r="C53" s="248" t="s">
        <v>84</v>
      </c>
      <c r="D53" s="248"/>
      <c r="E53" s="248"/>
      <c r="F53" s="43"/>
      <c r="G53" s="44"/>
      <c r="H53" s="44"/>
      <c r="I53" s="44"/>
      <c r="J53" s="47"/>
      <c r="K53" s="44"/>
      <c r="L53" s="75">
        <v>264.18</v>
      </c>
      <c r="M53" s="68"/>
      <c r="N53" s="76">
        <v>5526.65</v>
      </c>
      <c r="AI53" s="39"/>
      <c r="AJ53" s="40"/>
      <c r="AK53" s="40"/>
      <c r="AQ53" s="40" t="s">
        <v>84</v>
      </c>
    </row>
    <row r="54" spans="1:43" customFormat="1" ht="57" x14ac:dyDescent="0.25">
      <c r="A54" s="41" t="s">
        <v>71</v>
      </c>
      <c r="B54" s="42" t="s">
        <v>85</v>
      </c>
      <c r="C54" s="248" t="s">
        <v>86</v>
      </c>
      <c r="D54" s="248"/>
      <c r="E54" s="248"/>
      <c r="F54" s="43" t="s">
        <v>63</v>
      </c>
      <c r="G54" s="44">
        <v>1.2E-2</v>
      </c>
      <c r="H54" s="45">
        <v>1</v>
      </c>
      <c r="I54" s="46">
        <v>1.2E-2</v>
      </c>
      <c r="J54" s="47"/>
      <c r="K54" s="44"/>
      <c r="L54" s="47"/>
      <c r="M54" s="44"/>
      <c r="N54" s="48"/>
      <c r="AI54" s="39"/>
      <c r="AJ54" s="40"/>
      <c r="AK54" s="40" t="s">
        <v>86</v>
      </c>
      <c r="AQ54" s="40"/>
    </row>
    <row r="55" spans="1:43" customFormat="1" ht="15" x14ac:dyDescent="0.25">
      <c r="A55" s="49"/>
      <c r="B55" s="50"/>
      <c r="C55" s="235" t="s">
        <v>87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7"/>
      <c r="AI55" s="39"/>
      <c r="AJ55" s="40"/>
      <c r="AK55" s="40"/>
      <c r="AL55" s="3" t="s">
        <v>87</v>
      </c>
      <c r="AQ55" s="40"/>
    </row>
    <row r="56" spans="1:43" customFormat="1" ht="23.25" x14ac:dyDescent="0.25">
      <c r="A56" s="51"/>
      <c r="B56" s="52" t="s">
        <v>65</v>
      </c>
      <c r="C56" s="238" t="s">
        <v>66</v>
      </c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9"/>
      <c r="AI56" s="39"/>
      <c r="AJ56" s="40"/>
      <c r="AK56" s="40"/>
      <c r="AM56" s="3" t="s">
        <v>66</v>
      </c>
      <c r="AQ56" s="40"/>
    </row>
    <row r="57" spans="1:43" customFormat="1" ht="68.25" x14ac:dyDescent="0.25">
      <c r="A57" s="51"/>
      <c r="B57" s="52" t="s">
        <v>67</v>
      </c>
      <c r="C57" s="238" t="s">
        <v>68</v>
      </c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9"/>
      <c r="AI57" s="39"/>
      <c r="AJ57" s="40"/>
      <c r="AK57" s="40"/>
      <c r="AM57" s="3" t="s">
        <v>68</v>
      </c>
      <c r="AQ57" s="40"/>
    </row>
    <row r="58" spans="1:43" customFormat="1" ht="23.25" x14ac:dyDescent="0.25">
      <c r="A58" s="51"/>
      <c r="B58" s="52" t="s">
        <v>69</v>
      </c>
      <c r="C58" s="238" t="s">
        <v>70</v>
      </c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9"/>
      <c r="AI58" s="39"/>
      <c r="AJ58" s="40"/>
      <c r="AK58" s="40"/>
      <c r="AM58" s="3" t="s">
        <v>70</v>
      </c>
      <c r="AQ58" s="40"/>
    </row>
    <row r="59" spans="1:43" customFormat="1" ht="15" x14ac:dyDescent="0.25">
      <c r="A59" s="53"/>
      <c r="B59" s="52" t="s">
        <v>71</v>
      </c>
      <c r="C59" s="235" t="s">
        <v>72</v>
      </c>
      <c r="D59" s="235"/>
      <c r="E59" s="235"/>
      <c r="F59" s="54"/>
      <c r="G59" s="55"/>
      <c r="H59" s="55"/>
      <c r="I59" s="55"/>
      <c r="J59" s="56">
        <v>1918.35</v>
      </c>
      <c r="K59" s="57">
        <v>1.653125</v>
      </c>
      <c r="L59" s="58">
        <v>38.06</v>
      </c>
      <c r="M59" s="59">
        <v>13.24</v>
      </c>
      <c r="N59" s="72">
        <v>503.91</v>
      </c>
      <c r="AI59" s="39"/>
      <c r="AJ59" s="40"/>
      <c r="AK59" s="40"/>
      <c r="AN59" s="3" t="s">
        <v>72</v>
      </c>
      <c r="AQ59" s="40"/>
    </row>
    <row r="60" spans="1:43" customFormat="1" ht="15" x14ac:dyDescent="0.25">
      <c r="A60" s="53"/>
      <c r="B60" s="52" t="s">
        <v>73</v>
      </c>
      <c r="C60" s="235" t="s">
        <v>74</v>
      </c>
      <c r="D60" s="235"/>
      <c r="E60" s="235"/>
      <c r="F60" s="54"/>
      <c r="G60" s="55"/>
      <c r="H60" s="55"/>
      <c r="I60" s="55"/>
      <c r="J60" s="58">
        <v>472.5</v>
      </c>
      <c r="K60" s="57">
        <v>1.653125</v>
      </c>
      <c r="L60" s="58">
        <v>9.3699999999999992</v>
      </c>
      <c r="M60" s="61">
        <v>44.7</v>
      </c>
      <c r="N60" s="72">
        <v>418.84</v>
      </c>
      <c r="AI60" s="39"/>
      <c r="AJ60" s="40"/>
      <c r="AK60" s="40"/>
      <c r="AN60" s="3" t="s">
        <v>74</v>
      </c>
      <c r="AQ60" s="40"/>
    </row>
    <row r="61" spans="1:43" customFormat="1" ht="15" x14ac:dyDescent="0.25">
      <c r="A61" s="62"/>
      <c r="B61" s="52"/>
      <c r="C61" s="235" t="s">
        <v>75</v>
      </c>
      <c r="D61" s="235"/>
      <c r="E61" s="235"/>
      <c r="F61" s="54" t="s">
        <v>76</v>
      </c>
      <c r="G61" s="63">
        <v>35</v>
      </c>
      <c r="H61" s="57">
        <v>1.653125</v>
      </c>
      <c r="I61" s="64">
        <v>0.6943125</v>
      </c>
      <c r="J61" s="65"/>
      <c r="K61" s="55"/>
      <c r="L61" s="65"/>
      <c r="M61" s="55"/>
      <c r="N61" s="66"/>
      <c r="AI61" s="39"/>
      <c r="AJ61" s="40"/>
      <c r="AK61" s="40"/>
      <c r="AO61" s="3" t="s">
        <v>75</v>
      </c>
      <c r="AQ61" s="40"/>
    </row>
    <row r="62" spans="1:43" customFormat="1" ht="15" x14ac:dyDescent="0.25">
      <c r="A62" s="49"/>
      <c r="B62" s="52"/>
      <c r="C62" s="236" t="s">
        <v>77</v>
      </c>
      <c r="D62" s="236"/>
      <c r="E62" s="236"/>
      <c r="F62" s="67"/>
      <c r="G62" s="68"/>
      <c r="H62" s="68"/>
      <c r="I62" s="68"/>
      <c r="J62" s="69">
        <v>1918.35</v>
      </c>
      <c r="K62" s="68"/>
      <c r="L62" s="70">
        <v>38.06</v>
      </c>
      <c r="M62" s="68"/>
      <c r="N62" s="77">
        <v>503.91</v>
      </c>
      <c r="AI62" s="39"/>
      <c r="AJ62" s="40"/>
      <c r="AK62" s="40"/>
      <c r="AP62" s="3" t="s">
        <v>77</v>
      </c>
      <c r="AQ62" s="40"/>
    </row>
    <row r="63" spans="1:43" customFormat="1" ht="15" x14ac:dyDescent="0.25">
      <c r="A63" s="62"/>
      <c r="B63" s="52"/>
      <c r="C63" s="235" t="s">
        <v>78</v>
      </c>
      <c r="D63" s="235"/>
      <c r="E63" s="235"/>
      <c r="F63" s="54"/>
      <c r="G63" s="55"/>
      <c r="H63" s="55"/>
      <c r="I63" s="55"/>
      <c r="J63" s="65"/>
      <c r="K63" s="55"/>
      <c r="L63" s="58">
        <v>9.3699999999999992</v>
      </c>
      <c r="M63" s="55"/>
      <c r="N63" s="72">
        <v>418.84</v>
      </c>
      <c r="AI63" s="39"/>
      <c r="AJ63" s="40"/>
      <c r="AK63" s="40"/>
      <c r="AO63" s="3" t="s">
        <v>78</v>
      </c>
      <c r="AQ63" s="40"/>
    </row>
    <row r="64" spans="1:43" customFormat="1" ht="23.25" x14ac:dyDescent="0.25">
      <c r="A64" s="62"/>
      <c r="B64" s="52" t="s">
        <v>79</v>
      </c>
      <c r="C64" s="235" t="s">
        <v>80</v>
      </c>
      <c r="D64" s="235"/>
      <c r="E64" s="235"/>
      <c r="F64" s="54" t="s">
        <v>81</v>
      </c>
      <c r="G64" s="63">
        <v>92</v>
      </c>
      <c r="H64" s="55"/>
      <c r="I64" s="63">
        <v>92</v>
      </c>
      <c r="J64" s="65"/>
      <c r="K64" s="55"/>
      <c r="L64" s="58">
        <v>8.6199999999999992</v>
      </c>
      <c r="M64" s="55"/>
      <c r="N64" s="72">
        <v>385.33</v>
      </c>
      <c r="AI64" s="39"/>
      <c r="AJ64" s="40"/>
      <c r="AK64" s="40"/>
      <c r="AO64" s="3" t="s">
        <v>80</v>
      </c>
      <c r="AQ64" s="40"/>
    </row>
    <row r="65" spans="1:43" customFormat="1" ht="45" x14ac:dyDescent="0.25">
      <c r="A65" s="62"/>
      <c r="B65" s="52" t="s">
        <v>82</v>
      </c>
      <c r="C65" s="235" t="s">
        <v>83</v>
      </c>
      <c r="D65" s="235"/>
      <c r="E65" s="235"/>
      <c r="F65" s="54" t="s">
        <v>81</v>
      </c>
      <c r="G65" s="63">
        <v>46</v>
      </c>
      <c r="H65" s="59">
        <v>0.85</v>
      </c>
      <c r="I65" s="61">
        <v>39.1</v>
      </c>
      <c r="J65" s="65"/>
      <c r="K65" s="55"/>
      <c r="L65" s="58">
        <v>3.66</v>
      </c>
      <c r="M65" s="55"/>
      <c r="N65" s="72">
        <v>163.77000000000001</v>
      </c>
      <c r="AI65" s="39"/>
      <c r="AJ65" s="40"/>
      <c r="AK65" s="40"/>
      <c r="AO65" s="3" t="s">
        <v>83</v>
      </c>
      <c r="AQ65" s="40"/>
    </row>
    <row r="66" spans="1:43" customFormat="1" ht="15" x14ac:dyDescent="0.25">
      <c r="A66" s="73"/>
      <c r="B66" s="74"/>
      <c r="C66" s="248" t="s">
        <v>84</v>
      </c>
      <c r="D66" s="248"/>
      <c r="E66" s="248"/>
      <c r="F66" s="43"/>
      <c r="G66" s="44"/>
      <c r="H66" s="44"/>
      <c r="I66" s="44"/>
      <c r="J66" s="47"/>
      <c r="K66" s="44"/>
      <c r="L66" s="75">
        <v>50.34</v>
      </c>
      <c r="M66" s="68"/>
      <c r="N66" s="76">
        <v>1053.01</v>
      </c>
      <c r="AI66" s="39"/>
      <c r="AJ66" s="40"/>
      <c r="AK66" s="40"/>
      <c r="AQ66" s="40" t="s">
        <v>84</v>
      </c>
    </row>
    <row r="67" spans="1:43" customFormat="1" ht="34.5" x14ac:dyDescent="0.25">
      <c r="A67" s="41" t="s">
        <v>73</v>
      </c>
      <c r="B67" s="42" t="s">
        <v>88</v>
      </c>
      <c r="C67" s="248" t="s">
        <v>89</v>
      </c>
      <c r="D67" s="248"/>
      <c r="E67" s="248"/>
      <c r="F67" s="43" t="s">
        <v>90</v>
      </c>
      <c r="G67" s="44">
        <v>1.4999999999999999E-2</v>
      </c>
      <c r="H67" s="45">
        <v>1</v>
      </c>
      <c r="I67" s="46">
        <v>1.4999999999999999E-2</v>
      </c>
      <c r="J67" s="47"/>
      <c r="K67" s="44"/>
      <c r="L67" s="47"/>
      <c r="M67" s="44"/>
      <c r="N67" s="48"/>
      <c r="AI67" s="39"/>
      <c r="AJ67" s="40"/>
      <c r="AK67" s="40" t="s">
        <v>89</v>
      </c>
      <c r="AQ67" s="40"/>
    </row>
    <row r="68" spans="1:43" customFormat="1" ht="15" x14ac:dyDescent="0.25">
      <c r="A68" s="49"/>
      <c r="B68" s="50"/>
      <c r="C68" s="235" t="s">
        <v>91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7"/>
      <c r="AI68" s="39"/>
      <c r="AJ68" s="40"/>
      <c r="AK68" s="40"/>
      <c r="AL68" s="3" t="s">
        <v>91</v>
      </c>
      <c r="AQ68" s="40"/>
    </row>
    <row r="69" spans="1:43" customFormat="1" ht="15" x14ac:dyDescent="0.25">
      <c r="A69" s="51"/>
      <c r="B69" s="52" t="s">
        <v>92</v>
      </c>
      <c r="C69" s="238" t="s">
        <v>93</v>
      </c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9"/>
      <c r="AI69" s="39"/>
      <c r="AJ69" s="40"/>
      <c r="AK69" s="40"/>
      <c r="AM69" s="3" t="s">
        <v>93</v>
      </c>
      <c r="AQ69" s="40"/>
    </row>
    <row r="70" spans="1:43" customFormat="1" ht="23.25" x14ac:dyDescent="0.25">
      <c r="A70" s="51"/>
      <c r="B70" s="52" t="s">
        <v>65</v>
      </c>
      <c r="C70" s="238" t="s">
        <v>66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9"/>
      <c r="AI70" s="39"/>
      <c r="AJ70" s="40"/>
      <c r="AK70" s="40"/>
      <c r="AM70" s="3" t="s">
        <v>66</v>
      </c>
      <c r="AQ70" s="40"/>
    </row>
    <row r="71" spans="1:43" customFormat="1" ht="68.25" x14ac:dyDescent="0.25">
      <c r="A71" s="51"/>
      <c r="B71" s="52" t="s">
        <v>67</v>
      </c>
      <c r="C71" s="238" t="s">
        <v>68</v>
      </c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9"/>
      <c r="AI71" s="39"/>
      <c r="AJ71" s="40"/>
      <c r="AK71" s="40"/>
      <c r="AM71" s="3" t="s">
        <v>68</v>
      </c>
      <c r="AQ71" s="40"/>
    </row>
    <row r="72" spans="1:43" customFormat="1" ht="23.25" x14ac:dyDescent="0.25">
      <c r="A72" s="51"/>
      <c r="B72" s="52" t="s">
        <v>69</v>
      </c>
      <c r="C72" s="238" t="s">
        <v>70</v>
      </c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9"/>
      <c r="AI72" s="39"/>
      <c r="AJ72" s="40"/>
      <c r="AK72" s="40"/>
      <c r="AM72" s="3" t="s">
        <v>70</v>
      </c>
      <c r="AQ72" s="40"/>
    </row>
    <row r="73" spans="1:43" customFormat="1" ht="15" x14ac:dyDescent="0.25">
      <c r="A73" s="53"/>
      <c r="B73" s="52" t="s">
        <v>60</v>
      </c>
      <c r="C73" s="235" t="s">
        <v>94</v>
      </c>
      <c r="D73" s="235"/>
      <c r="E73" s="235"/>
      <c r="F73" s="54"/>
      <c r="G73" s="55"/>
      <c r="H73" s="55"/>
      <c r="I73" s="55"/>
      <c r="J73" s="56">
        <v>1201.2</v>
      </c>
      <c r="K73" s="78">
        <v>1.8250500000000001</v>
      </c>
      <c r="L73" s="58">
        <v>32.880000000000003</v>
      </c>
      <c r="M73" s="59">
        <v>44.77</v>
      </c>
      <c r="N73" s="60">
        <v>1472.04</v>
      </c>
      <c r="AI73" s="39"/>
      <c r="AJ73" s="40"/>
      <c r="AK73" s="40"/>
      <c r="AN73" s="3" t="s">
        <v>94</v>
      </c>
      <c r="AQ73" s="40"/>
    </row>
    <row r="74" spans="1:43" customFormat="1" ht="15" x14ac:dyDescent="0.25">
      <c r="A74" s="62"/>
      <c r="B74" s="52"/>
      <c r="C74" s="235" t="s">
        <v>95</v>
      </c>
      <c r="D74" s="235"/>
      <c r="E74" s="235"/>
      <c r="F74" s="54" t="s">
        <v>76</v>
      </c>
      <c r="G74" s="63">
        <v>154</v>
      </c>
      <c r="H74" s="78">
        <v>1.8250500000000001</v>
      </c>
      <c r="I74" s="64">
        <v>4.2158654999999996</v>
      </c>
      <c r="J74" s="65"/>
      <c r="K74" s="55"/>
      <c r="L74" s="65"/>
      <c r="M74" s="55"/>
      <c r="N74" s="66"/>
      <c r="AI74" s="39"/>
      <c r="AJ74" s="40"/>
      <c r="AK74" s="40"/>
      <c r="AO74" s="3" t="s">
        <v>95</v>
      </c>
      <c r="AQ74" s="40"/>
    </row>
    <row r="75" spans="1:43" customFormat="1" ht="15" x14ac:dyDescent="0.25">
      <c r="A75" s="49"/>
      <c r="B75" s="52"/>
      <c r="C75" s="236" t="s">
        <v>77</v>
      </c>
      <c r="D75" s="236"/>
      <c r="E75" s="236"/>
      <c r="F75" s="67"/>
      <c r="G75" s="68"/>
      <c r="H75" s="68"/>
      <c r="I75" s="68"/>
      <c r="J75" s="69">
        <v>1201.2</v>
      </c>
      <c r="K75" s="68"/>
      <c r="L75" s="70">
        <v>32.880000000000003</v>
      </c>
      <c r="M75" s="68"/>
      <c r="N75" s="71">
        <v>1472.04</v>
      </c>
      <c r="AI75" s="39"/>
      <c r="AJ75" s="40"/>
      <c r="AK75" s="40"/>
      <c r="AP75" s="3" t="s">
        <v>77</v>
      </c>
      <c r="AQ75" s="40"/>
    </row>
    <row r="76" spans="1:43" customFormat="1" ht="15" x14ac:dyDescent="0.25">
      <c r="A76" s="62"/>
      <c r="B76" s="52"/>
      <c r="C76" s="235" t="s">
        <v>78</v>
      </c>
      <c r="D76" s="235"/>
      <c r="E76" s="235"/>
      <c r="F76" s="54"/>
      <c r="G76" s="55"/>
      <c r="H76" s="55"/>
      <c r="I76" s="55"/>
      <c r="J76" s="65"/>
      <c r="K76" s="55"/>
      <c r="L76" s="58">
        <v>32.880000000000003</v>
      </c>
      <c r="M76" s="55"/>
      <c r="N76" s="60">
        <v>1472.04</v>
      </c>
      <c r="AI76" s="39"/>
      <c r="AJ76" s="40"/>
      <c r="AK76" s="40"/>
      <c r="AO76" s="3" t="s">
        <v>78</v>
      </c>
      <c r="AQ76" s="40"/>
    </row>
    <row r="77" spans="1:43" customFormat="1" ht="23.25" x14ac:dyDescent="0.25">
      <c r="A77" s="62"/>
      <c r="B77" s="52" t="s">
        <v>96</v>
      </c>
      <c r="C77" s="235" t="s">
        <v>97</v>
      </c>
      <c r="D77" s="235"/>
      <c r="E77" s="235"/>
      <c r="F77" s="54" t="s">
        <v>81</v>
      </c>
      <c r="G77" s="63">
        <v>89</v>
      </c>
      <c r="H77" s="55"/>
      <c r="I77" s="63">
        <v>89</v>
      </c>
      <c r="J77" s="65"/>
      <c r="K77" s="55"/>
      <c r="L77" s="58">
        <v>29.26</v>
      </c>
      <c r="M77" s="55"/>
      <c r="N77" s="60">
        <v>1310.1199999999999</v>
      </c>
      <c r="AI77" s="39"/>
      <c r="AJ77" s="40"/>
      <c r="AK77" s="40"/>
      <c r="AO77" s="3" t="s">
        <v>97</v>
      </c>
      <c r="AQ77" s="40"/>
    </row>
    <row r="78" spans="1:43" customFormat="1" ht="45" x14ac:dyDescent="0.25">
      <c r="A78" s="62"/>
      <c r="B78" s="52" t="s">
        <v>98</v>
      </c>
      <c r="C78" s="235" t="s">
        <v>99</v>
      </c>
      <c r="D78" s="235"/>
      <c r="E78" s="235"/>
      <c r="F78" s="54" t="s">
        <v>81</v>
      </c>
      <c r="G78" s="63">
        <v>40</v>
      </c>
      <c r="H78" s="59">
        <v>0.85</v>
      </c>
      <c r="I78" s="63">
        <v>34</v>
      </c>
      <c r="J78" s="65"/>
      <c r="K78" s="55"/>
      <c r="L78" s="58">
        <v>11.18</v>
      </c>
      <c r="M78" s="55"/>
      <c r="N78" s="72">
        <v>500.49</v>
      </c>
      <c r="AI78" s="39"/>
      <c r="AJ78" s="40"/>
      <c r="AK78" s="40"/>
      <c r="AO78" s="3" t="s">
        <v>99</v>
      </c>
      <c r="AQ78" s="40"/>
    </row>
    <row r="79" spans="1:43" customFormat="1" ht="15" x14ac:dyDescent="0.25">
      <c r="A79" s="73"/>
      <c r="B79" s="74"/>
      <c r="C79" s="248" t="s">
        <v>84</v>
      </c>
      <c r="D79" s="248"/>
      <c r="E79" s="248"/>
      <c r="F79" s="43"/>
      <c r="G79" s="44"/>
      <c r="H79" s="44"/>
      <c r="I79" s="44"/>
      <c r="J79" s="47"/>
      <c r="K79" s="44"/>
      <c r="L79" s="75">
        <v>73.319999999999993</v>
      </c>
      <c r="M79" s="68"/>
      <c r="N79" s="76">
        <v>3282.65</v>
      </c>
      <c r="AI79" s="39"/>
      <c r="AJ79" s="40"/>
      <c r="AK79" s="40"/>
      <c r="AQ79" s="40" t="s">
        <v>84</v>
      </c>
    </row>
    <row r="80" spans="1:43" customFormat="1" ht="45.75" x14ac:dyDescent="0.25">
      <c r="A80" s="41" t="s">
        <v>100</v>
      </c>
      <c r="B80" s="42" t="s">
        <v>101</v>
      </c>
      <c r="C80" s="248" t="s">
        <v>102</v>
      </c>
      <c r="D80" s="248"/>
      <c r="E80" s="248"/>
      <c r="F80" s="43" t="s">
        <v>103</v>
      </c>
      <c r="G80" s="44">
        <v>18.600000000000001</v>
      </c>
      <c r="H80" s="45">
        <v>1</v>
      </c>
      <c r="I80" s="79">
        <v>18.600000000000001</v>
      </c>
      <c r="J80" s="75">
        <v>2.91</v>
      </c>
      <c r="K80" s="44"/>
      <c r="L80" s="75">
        <v>54.13</v>
      </c>
      <c r="M80" s="80">
        <v>15.71</v>
      </c>
      <c r="N80" s="81">
        <v>850.38</v>
      </c>
      <c r="AI80" s="39"/>
      <c r="AJ80" s="40"/>
      <c r="AK80" s="40" t="s">
        <v>102</v>
      </c>
      <c r="AQ80" s="40"/>
    </row>
    <row r="81" spans="1:45" customFormat="1" ht="15" x14ac:dyDescent="0.25">
      <c r="A81" s="73"/>
      <c r="B81" s="74"/>
      <c r="C81" s="248" t="s">
        <v>84</v>
      </c>
      <c r="D81" s="248"/>
      <c r="E81" s="248"/>
      <c r="F81" s="43"/>
      <c r="G81" s="44"/>
      <c r="H81" s="44"/>
      <c r="I81" s="44"/>
      <c r="J81" s="47"/>
      <c r="K81" s="44"/>
      <c r="L81" s="75">
        <v>54.13</v>
      </c>
      <c r="M81" s="68"/>
      <c r="N81" s="81">
        <v>850.38</v>
      </c>
      <c r="AI81" s="39"/>
      <c r="AJ81" s="40"/>
      <c r="AK81" s="40"/>
      <c r="AQ81" s="40" t="s">
        <v>84</v>
      </c>
    </row>
    <row r="82" spans="1:45" customFormat="1" ht="45.75" x14ac:dyDescent="0.25">
      <c r="A82" s="41" t="s">
        <v>104</v>
      </c>
      <c r="B82" s="42" t="s">
        <v>105</v>
      </c>
      <c r="C82" s="248" t="s">
        <v>106</v>
      </c>
      <c r="D82" s="248"/>
      <c r="E82" s="248"/>
      <c r="F82" s="43" t="s">
        <v>103</v>
      </c>
      <c r="G82" s="44">
        <v>18.600000000000001</v>
      </c>
      <c r="H82" s="45">
        <v>1</v>
      </c>
      <c r="I82" s="79">
        <v>18.600000000000001</v>
      </c>
      <c r="J82" s="75">
        <v>19.29</v>
      </c>
      <c r="K82" s="44"/>
      <c r="L82" s="75">
        <v>358.79</v>
      </c>
      <c r="M82" s="80">
        <v>15.71</v>
      </c>
      <c r="N82" s="76">
        <v>5636.59</v>
      </c>
      <c r="AI82" s="39"/>
      <c r="AJ82" s="40"/>
      <c r="AK82" s="40" t="s">
        <v>106</v>
      </c>
      <c r="AQ82" s="40"/>
    </row>
    <row r="83" spans="1:45" customFormat="1" ht="15" x14ac:dyDescent="0.25">
      <c r="A83" s="73"/>
      <c r="B83" s="74"/>
      <c r="C83" s="248" t="s">
        <v>84</v>
      </c>
      <c r="D83" s="248"/>
      <c r="E83" s="248"/>
      <c r="F83" s="43"/>
      <c r="G83" s="44"/>
      <c r="H83" s="44"/>
      <c r="I83" s="44"/>
      <c r="J83" s="47"/>
      <c r="K83" s="44"/>
      <c r="L83" s="75">
        <v>358.79</v>
      </c>
      <c r="M83" s="68"/>
      <c r="N83" s="76">
        <v>5636.59</v>
      </c>
      <c r="AI83" s="39"/>
      <c r="AJ83" s="40"/>
      <c r="AK83" s="40"/>
      <c r="AQ83" s="40" t="s">
        <v>84</v>
      </c>
    </row>
    <row r="84" spans="1:45" customFormat="1" ht="23.25" x14ac:dyDescent="0.25">
      <c r="A84" s="41" t="s">
        <v>107</v>
      </c>
      <c r="B84" s="42" t="s">
        <v>108</v>
      </c>
      <c r="C84" s="248" t="s">
        <v>109</v>
      </c>
      <c r="D84" s="248"/>
      <c r="E84" s="248"/>
      <c r="F84" s="43" t="s">
        <v>110</v>
      </c>
      <c r="G84" s="44">
        <v>18.600000000000001</v>
      </c>
      <c r="H84" s="45">
        <v>1</v>
      </c>
      <c r="I84" s="79">
        <v>18.600000000000001</v>
      </c>
      <c r="J84" s="75">
        <v>65.3</v>
      </c>
      <c r="K84" s="44"/>
      <c r="L84" s="82">
        <v>1214.58</v>
      </c>
      <c r="M84" s="80">
        <v>8.16</v>
      </c>
      <c r="N84" s="126">
        <v>9910.9699999999993</v>
      </c>
      <c r="AI84" s="39"/>
      <c r="AJ84" s="40"/>
      <c r="AK84" s="40" t="s">
        <v>109</v>
      </c>
      <c r="AQ84" s="40"/>
    </row>
    <row r="85" spans="1:45" customFormat="1" ht="15" x14ac:dyDescent="0.25">
      <c r="A85" s="73"/>
      <c r="B85" s="74"/>
      <c r="C85" s="235" t="s">
        <v>111</v>
      </c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7"/>
      <c r="AI85" s="39"/>
      <c r="AJ85" s="40"/>
      <c r="AK85" s="40"/>
      <c r="AQ85" s="40"/>
      <c r="AR85" s="3" t="s">
        <v>111</v>
      </c>
    </row>
    <row r="86" spans="1:45" customFormat="1" ht="15" x14ac:dyDescent="0.25">
      <c r="A86" s="49"/>
      <c r="B86" s="50"/>
      <c r="C86" s="235" t="s">
        <v>112</v>
      </c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7"/>
      <c r="AI86" s="39"/>
      <c r="AJ86" s="40"/>
      <c r="AK86" s="40"/>
      <c r="AQ86" s="40"/>
      <c r="AS86" s="3" t="s">
        <v>112</v>
      </c>
    </row>
    <row r="87" spans="1:45" customFormat="1" ht="15" x14ac:dyDescent="0.25">
      <c r="A87" s="73"/>
      <c r="B87" s="74"/>
      <c r="C87" s="248" t="s">
        <v>84</v>
      </c>
      <c r="D87" s="248"/>
      <c r="E87" s="248"/>
      <c r="F87" s="43"/>
      <c r="G87" s="44"/>
      <c r="H87" s="44"/>
      <c r="I87" s="44"/>
      <c r="J87" s="47"/>
      <c r="K87" s="44"/>
      <c r="L87" s="82">
        <v>1214.58</v>
      </c>
      <c r="M87" s="68"/>
      <c r="N87" s="76">
        <v>9910.9699999999993</v>
      </c>
      <c r="AI87" s="39"/>
      <c r="AJ87" s="40"/>
      <c r="AK87" s="40"/>
      <c r="AQ87" s="40" t="s">
        <v>84</v>
      </c>
    </row>
    <row r="88" spans="1:45" customFormat="1" ht="45.75" x14ac:dyDescent="0.25">
      <c r="A88" s="41" t="s">
        <v>113</v>
      </c>
      <c r="B88" s="42" t="s">
        <v>114</v>
      </c>
      <c r="C88" s="248" t="s">
        <v>115</v>
      </c>
      <c r="D88" s="248"/>
      <c r="E88" s="248"/>
      <c r="F88" s="43" t="s">
        <v>63</v>
      </c>
      <c r="G88" s="44">
        <v>6.1800000000000001E-2</v>
      </c>
      <c r="H88" s="45">
        <v>1</v>
      </c>
      <c r="I88" s="83">
        <v>6.1800000000000001E-2</v>
      </c>
      <c r="J88" s="47"/>
      <c r="K88" s="44"/>
      <c r="L88" s="47"/>
      <c r="M88" s="44"/>
      <c r="N88" s="48"/>
      <c r="AI88" s="39"/>
      <c r="AJ88" s="40"/>
      <c r="AK88" s="40" t="s">
        <v>115</v>
      </c>
      <c r="AQ88" s="40"/>
    </row>
    <row r="89" spans="1:45" customFormat="1" ht="15" x14ac:dyDescent="0.25">
      <c r="A89" s="49"/>
      <c r="B89" s="50"/>
      <c r="C89" s="235" t="s">
        <v>116</v>
      </c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7"/>
      <c r="AI89" s="39"/>
      <c r="AJ89" s="40"/>
      <c r="AK89" s="40"/>
      <c r="AL89" s="3" t="s">
        <v>116</v>
      </c>
      <c r="AQ89" s="40"/>
    </row>
    <row r="90" spans="1:45" customFormat="1" ht="23.25" x14ac:dyDescent="0.25">
      <c r="A90" s="51"/>
      <c r="B90" s="52" t="s">
        <v>65</v>
      </c>
      <c r="C90" s="238" t="s">
        <v>66</v>
      </c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9"/>
      <c r="AI90" s="39"/>
      <c r="AJ90" s="40"/>
      <c r="AK90" s="40"/>
      <c r="AM90" s="3" t="s">
        <v>66</v>
      </c>
      <c r="AQ90" s="40"/>
    </row>
    <row r="91" spans="1:45" customFormat="1" ht="68.25" x14ac:dyDescent="0.25">
      <c r="A91" s="51"/>
      <c r="B91" s="52" t="s">
        <v>67</v>
      </c>
      <c r="C91" s="238" t="s">
        <v>68</v>
      </c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9"/>
      <c r="AI91" s="39"/>
      <c r="AJ91" s="40"/>
      <c r="AK91" s="40"/>
      <c r="AM91" s="3" t="s">
        <v>68</v>
      </c>
      <c r="AQ91" s="40"/>
    </row>
    <row r="92" spans="1:45" customFormat="1" ht="23.25" x14ac:dyDescent="0.25">
      <c r="A92" s="51"/>
      <c r="B92" s="52" t="s">
        <v>69</v>
      </c>
      <c r="C92" s="238" t="s">
        <v>70</v>
      </c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9"/>
      <c r="AI92" s="39"/>
      <c r="AJ92" s="40"/>
      <c r="AK92" s="40"/>
      <c r="AM92" s="3" t="s">
        <v>70</v>
      </c>
      <c r="AQ92" s="40"/>
    </row>
    <row r="93" spans="1:45" customFormat="1" ht="15" x14ac:dyDescent="0.25">
      <c r="A93" s="53"/>
      <c r="B93" s="52" t="s">
        <v>71</v>
      </c>
      <c r="C93" s="235" t="s">
        <v>72</v>
      </c>
      <c r="D93" s="235"/>
      <c r="E93" s="235"/>
      <c r="F93" s="54"/>
      <c r="G93" s="55"/>
      <c r="H93" s="55"/>
      <c r="I93" s="55"/>
      <c r="J93" s="58">
        <v>410.94</v>
      </c>
      <c r="K93" s="57">
        <v>1.653125</v>
      </c>
      <c r="L93" s="58">
        <v>41.98</v>
      </c>
      <c r="M93" s="59">
        <v>13.24</v>
      </c>
      <c r="N93" s="72">
        <v>555.82000000000005</v>
      </c>
      <c r="AI93" s="39"/>
      <c r="AJ93" s="40"/>
      <c r="AK93" s="40"/>
      <c r="AN93" s="3" t="s">
        <v>72</v>
      </c>
      <c r="AQ93" s="40"/>
    </row>
    <row r="94" spans="1:45" customFormat="1" ht="15" x14ac:dyDescent="0.25">
      <c r="A94" s="53"/>
      <c r="B94" s="52" t="s">
        <v>73</v>
      </c>
      <c r="C94" s="235" t="s">
        <v>74</v>
      </c>
      <c r="D94" s="235"/>
      <c r="E94" s="235"/>
      <c r="F94" s="54"/>
      <c r="G94" s="55"/>
      <c r="H94" s="55"/>
      <c r="I94" s="55"/>
      <c r="J94" s="58">
        <v>80.16</v>
      </c>
      <c r="K94" s="57">
        <v>1.653125</v>
      </c>
      <c r="L94" s="58">
        <v>8.19</v>
      </c>
      <c r="M94" s="61">
        <v>44.7</v>
      </c>
      <c r="N94" s="72">
        <v>366.09</v>
      </c>
      <c r="AI94" s="39"/>
      <c r="AJ94" s="40"/>
      <c r="AK94" s="40"/>
      <c r="AN94" s="3" t="s">
        <v>74</v>
      </c>
      <c r="AQ94" s="40"/>
    </row>
    <row r="95" spans="1:45" customFormat="1" ht="15" x14ac:dyDescent="0.25">
      <c r="A95" s="62"/>
      <c r="B95" s="52"/>
      <c r="C95" s="235" t="s">
        <v>75</v>
      </c>
      <c r="D95" s="235"/>
      <c r="E95" s="235"/>
      <c r="F95" s="54" t="s">
        <v>76</v>
      </c>
      <c r="G95" s="59">
        <v>6.91</v>
      </c>
      <c r="H95" s="57">
        <v>1.653125</v>
      </c>
      <c r="I95" s="64">
        <v>0.7059472</v>
      </c>
      <c r="J95" s="65"/>
      <c r="K95" s="55"/>
      <c r="L95" s="65"/>
      <c r="M95" s="55"/>
      <c r="N95" s="66"/>
      <c r="AI95" s="39"/>
      <c r="AJ95" s="40"/>
      <c r="AK95" s="40"/>
      <c r="AO95" s="3" t="s">
        <v>75</v>
      </c>
      <c r="AQ95" s="40"/>
    </row>
    <row r="96" spans="1:45" customFormat="1" ht="15" x14ac:dyDescent="0.25">
      <c r="A96" s="49"/>
      <c r="B96" s="52"/>
      <c r="C96" s="236" t="s">
        <v>77</v>
      </c>
      <c r="D96" s="236"/>
      <c r="E96" s="236"/>
      <c r="F96" s="67"/>
      <c r="G96" s="68"/>
      <c r="H96" s="68"/>
      <c r="I96" s="68"/>
      <c r="J96" s="70">
        <v>410.94</v>
      </c>
      <c r="K96" s="68"/>
      <c r="L96" s="70">
        <v>41.98</v>
      </c>
      <c r="M96" s="68"/>
      <c r="N96" s="77">
        <v>555.82000000000005</v>
      </c>
      <c r="AI96" s="39"/>
      <c r="AJ96" s="40"/>
      <c r="AK96" s="40"/>
      <c r="AP96" s="3" t="s">
        <v>77</v>
      </c>
      <c r="AQ96" s="40"/>
    </row>
    <row r="97" spans="1:43" customFormat="1" ht="15" x14ac:dyDescent="0.25">
      <c r="A97" s="62"/>
      <c r="B97" s="52"/>
      <c r="C97" s="235" t="s">
        <v>78</v>
      </c>
      <c r="D97" s="235"/>
      <c r="E97" s="235"/>
      <c r="F97" s="54"/>
      <c r="G97" s="55"/>
      <c r="H97" s="55"/>
      <c r="I97" s="55"/>
      <c r="J97" s="65"/>
      <c r="K97" s="55"/>
      <c r="L97" s="58">
        <v>8.19</v>
      </c>
      <c r="M97" s="55"/>
      <c r="N97" s="72">
        <v>366.09</v>
      </c>
      <c r="AI97" s="39"/>
      <c r="AJ97" s="40"/>
      <c r="AK97" s="40"/>
      <c r="AO97" s="3" t="s">
        <v>78</v>
      </c>
      <c r="AQ97" s="40"/>
    </row>
    <row r="98" spans="1:43" customFormat="1" ht="23.25" x14ac:dyDescent="0.25">
      <c r="A98" s="62"/>
      <c r="B98" s="52" t="s">
        <v>79</v>
      </c>
      <c r="C98" s="235" t="s">
        <v>80</v>
      </c>
      <c r="D98" s="235"/>
      <c r="E98" s="235"/>
      <c r="F98" s="54" t="s">
        <v>81</v>
      </c>
      <c r="G98" s="63">
        <v>92</v>
      </c>
      <c r="H98" s="55"/>
      <c r="I98" s="63">
        <v>92</v>
      </c>
      <c r="J98" s="65"/>
      <c r="K98" s="55"/>
      <c r="L98" s="58">
        <v>7.53</v>
      </c>
      <c r="M98" s="55"/>
      <c r="N98" s="72">
        <v>336.8</v>
      </c>
      <c r="AI98" s="39"/>
      <c r="AJ98" s="40"/>
      <c r="AK98" s="40"/>
      <c r="AO98" s="3" t="s">
        <v>80</v>
      </c>
      <c r="AQ98" s="40"/>
    </row>
    <row r="99" spans="1:43" customFormat="1" ht="45" x14ac:dyDescent="0.25">
      <c r="A99" s="62"/>
      <c r="B99" s="52" t="s">
        <v>82</v>
      </c>
      <c r="C99" s="235" t="s">
        <v>83</v>
      </c>
      <c r="D99" s="235"/>
      <c r="E99" s="235"/>
      <c r="F99" s="54" t="s">
        <v>81</v>
      </c>
      <c r="G99" s="63">
        <v>46</v>
      </c>
      <c r="H99" s="59">
        <v>0.85</v>
      </c>
      <c r="I99" s="61">
        <v>39.1</v>
      </c>
      <c r="J99" s="65"/>
      <c r="K99" s="55"/>
      <c r="L99" s="58">
        <v>3.2</v>
      </c>
      <c r="M99" s="55"/>
      <c r="N99" s="72">
        <v>143.13999999999999</v>
      </c>
      <c r="AI99" s="39"/>
      <c r="AJ99" s="40"/>
      <c r="AK99" s="40"/>
      <c r="AO99" s="3" t="s">
        <v>83</v>
      </c>
      <c r="AQ99" s="40"/>
    </row>
    <row r="100" spans="1:43" customFormat="1" ht="15" x14ac:dyDescent="0.25">
      <c r="A100" s="73"/>
      <c r="B100" s="74"/>
      <c r="C100" s="248" t="s">
        <v>84</v>
      </c>
      <c r="D100" s="248"/>
      <c r="E100" s="248"/>
      <c r="F100" s="43"/>
      <c r="G100" s="44"/>
      <c r="H100" s="44"/>
      <c r="I100" s="44"/>
      <c r="J100" s="47"/>
      <c r="K100" s="44"/>
      <c r="L100" s="75">
        <v>52.71</v>
      </c>
      <c r="M100" s="68"/>
      <c r="N100" s="76">
        <v>1035.76</v>
      </c>
      <c r="AI100" s="39"/>
      <c r="AJ100" s="40"/>
      <c r="AK100" s="40"/>
      <c r="AQ100" s="40" t="s">
        <v>84</v>
      </c>
    </row>
    <row r="101" spans="1:43" customFormat="1" ht="23.25" x14ac:dyDescent="0.25">
      <c r="A101" s="41" t="s">
        <v>117</v>
      </c>
      <c r="B101" s="42" t="s">
        <v>118</v>
      </c>
      <c r="C101" s="248" t="s">
        <v>119</v>
      </c>
      <c r="D101" s="248"/>
      <c r="E101" s="248"/>
      <c r="F101" s="43" t="s">
        <v>90</v>
      </c>
      <c r="G101" s="44">
        <v>0.154</v>
      </c>
      <c r="H101" s="45">
        <v>1</v>
      </c>
      <c r="I101" s="46">
        <v>0.154</v>
      </c>
      <c r="J101" s="47"/>
      <c r="K101" s="44"/>
      <c r="L101" s="47"/>
      <c r="M101" s="44"/>
      <c r="N101" s="48"/>
      <c r="AI101" s="39"/>
      <c r="AJ101" s="40"/>
      <c r="AK101" s="40" t="s">
        <v>119</v>
      </c>
      <c r="AQ101" s="40"/>
    </row>
    <row r="102" spans="1:43" customFormat="1" ht="15" x14ac:dyDescent="0.25">
      <c r="A102" s="49"/>
      <c r="B102" s="50"/>
      <c r="C102" s="235" t="s">
        <v>120</v>
      </c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7"/>
      <c r="AI102" s="39"/>
      <c r="AJ102" s="40"/>
      <c r="AK102" s="40"/>
      <c r="AL102" s="3" t="s">
        <v>120</v>
      </c>
      <c r="AQ102" s="40"/>
    </row>
    <row r="103" spans="1:43" customFormat="1" ht="23.25" x14ac:dyDescent="0.25">
      <c r="A103" s="51"/>
      <c r="B103" s="52" t="s">
        <v>65</v>
      </c>
      <c r="C103" s="238" t="s">
        <v>66</v>
      </c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9"/>
      <c r="AI103" s="39"/>
      <c r="AJ103" s="40"/>
      <c r="AK103" s="40"/>
      <c r="AM103" s="3" t="s">
        <v>66</v>
      </c>
      <c r="AQ103" s="40"/>
    </row>
    <row r="104" spans="1:43" customFormat="1" ht="68.25" x14ac:dyDescent="0.25">
      <c r="A104" s="51"/>
      <c r="B104" s="52" t="s">
        <v>67</v>
      </c>
      <c r="C104" s="238" t="s">
        <v>68</v>
      </c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9"/>
      <c r="AI104" s="39"/>
      <c r="AJ104" s="40"/>
      <c r="AK104" s="40"/>
      <c r="AM104" s="3" t="s">
        <v>68</v>
      </c>
      <c r="AQ104" s="40"/>
    </row>
    <row r="105" spans="1:43" customFormat="1" ht="23.25" x14ac:dyDescent="0.25">
      <c r="A105" s="51"/>
      <c r="B105" s="52" t="s">
        <v>69</v>
      </c>
      <c r="C105" s="238" t="s">
        <v>70</v>
      </c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9"/>
      <c r="AI105" s="39"/>
      <c r="AJ105" s="40"/>
      <c r="AK105" s="40"/>
      <c r="AM105" s="3" t="s">
        <v>70</v>
      </c>
      <c r="AQ105" s="40"/>
    </row>
    <row r="106" spans="1:43" customFormat="1" ht="15" x14ac:dyDescent="0.25">
      <c r="A106" s="53"/>
      <c r="B106" s="52" t="s">
        <v>60</v>
      </c>
      <c r="C106" s="235" t="s">
        <v>94</v>
      </c>
      <c r="D106" s="235"/>
      <c r="E106" s="235"/>
      <c r="F106" s="54"/>
      <c r="G106" s="55"/>
      <c r="H106" s="55"/>
      <c r="I106" s="55"/>
      <c r="J106" s="58">
        <v>663.75</v>
      </c>
      <c r="K106" s="57">
        <v>1.520875</v>
      </c>
      <c r="L106" s="58">
        <v>155.46</v>
      </c>
      <c r="M106" s="59">
        <v>44.77</v>
      </c>
      <c r="N106" s="60">
        <v>6959.94</v>
      </c>
      <c r="AI106" s="39"/>
      <c r="AJ106" s="40"/>
      <c r="AK106" s="40"/>
      <c r="AN106" s="3" t="s">
        <v>94</v>
      </c>
      <c r="AQ106" s="40"/>
    </row>
    <row r="107" spans="1:43" customFormat="1" ht="15" x14ac:dyDescent="0.25">
      <c r="A107" s="62"/>
      <c r="B107" s="52"/>
      <c r="C107" s="235" t="s">
        <v>95</v>
      </c>
      <c r="D107" s="235"/>
      <c r="E107" s="235"/>
      <c r="F107" s="54" t="s">
        <v>76</v>
      </c>
      <c r="G107" s="61">
        <v>88.5</v>
      </c>
      <c r="H107" s="57">
        <v>1.520875</v>
      </c>
      <c r="I107" s="64">
        <v>20.728005400000001</v>
      </c>
      <c r="J107" s="65"/>
      <c r="K107" s="55"/>
      <c r="L107" s="65"/>
      <c r="M107" s="55"/>
      <c r="N107" s="66"/>
      <c r="AI107" s="39"/>
      <c r="AJ107" s="40"/>
      <c r="AK107" s="40"/>
      <c r="AO107" s="3" t="s">
        <v>95</v>
      </c>
      <c r="AQ107" s="40"/>
    </row>
    <row r="108" spans="1:43" customFormat="1" ht="15" x14ac:dyDescent="0.25">
      <c r="A108" s="49"/>
      <c r="B108" s="52"/>
      <c r="C108" s="236" t="s">
        <v>77</v>
      </c>
      <c r="D108" s="236"/>
      <c r="E108" s="236"/>
      <c r="F108" s="67"/>
      <c r="G108" s="68"/>
      <c r="H108" s="68"/>
      <c r="I108" s="68"/>
      <c r="J108" s="70">
        <v>663.75</v>
      </c>
      <c r="K108" s="68"/>
      <c r="L108" s="70">
        <v>155.46</v>
      </c>
      <c r="M108" s="68"/>
      <c r="N108" s="71">
        <v>6959.94</v>
      </c>
      <c r="AI108" s="39"/>
      <c r="AJ108" s="40"/>
      <c r="AK108" s="40"/>
      <c r="AP108" s="3" t="s">
        <v>77</v>
      </c>
      <c r="AQ108" s="40"/>
    </row>
    <row r="109" spans="1:43" customFormat="1" ht="15" x14ac:dyDescent="0.25">
      <c r="A109" s="62"/>
      <c r="B109" s="52"/>
      <c r="C109" s="235" t="s">
        <v>78</v>
      </c>
      <c r="D109" s="235"/>
      <c r="E109" s="235"/>
      <c r="F109" s="54"/>
      <c r="G109" s="55"/>
      <c r="H109" s="55"/>
      <c r="I109" s="55"/>
      <c r="J109" s="65"/>
      <c r="K109" s="55"/>
      <c r="L109" s="58">
        <v>155.46</v>
      </c>
      <c r="M109" s="55"/>
      <c r="N109" s="60">
        <v>6959.94</v>
      </c>
      <c r="AI109" s="39"/>
      <c r="AJ109" s="40"/>
      <c r="AK109" s="40"/>
      <c r="AO109" s="3" t="s">
        <v>78</v>
      </c>
      <c r="AQ109" s="40"/>
    </row>
    <row r="110" spans="1:43" customFormat="1" ht="23.25" x14ac:dyDescent="0.25">
      <c r="A110" s="62"/>
      <c r="B110" s="52" t="s">
        <v>96</v>
      </c>
      <c r="C110" s="235" t="s">
        <v>97</v>
      </c>
      <c r="D110" s="235"/>
      <c r="E110" s="235"/>
      <c r="F110" s="54" t="s">
        <v>81</v>
      </c>
      <c r="G110" s="63">
        <v>89</v>
      </c>
      <c r="H110" s="55"/>
      <c r="I110" s="63">
        <v>89</v>
      </c>
      <c r="J110" s="65"/>
      <c r="K110" s="55"/>
      <c r="L110" s="58">
        <v>138.36000000000001</v>
      </c>
      <c r="M110" s="55"/>
      <c r="N110" s="60">
        <v>6194.35</v>
      </c>
      <c r="AI110" s="39"/>
      <c r="AJ110" s="40"/>
      <c r="AK110" s="40"/>
      <c r="AO110" s="3" t="s">
        <v>97</v>
      </c>
      <c r="AQ110" s="40"/>
    </row>
    <row r="111" spans="1:43" customFormat="1" ht="45" x14ac:dyDescent="0.25">
      <c r="A111" s="62"/>
      <c r="B111" s="52" t="s">
        <v>98</v>
      </c>
      <c r="C111" s="235" t="s">
        <v>99</v>
      </c>
      <c r="D111" s="235"/>
      <c r="E111" s="235"/>
      <c r="F111" s="54" t="s">
        <v>81</v>
      </c>
      <c r="G111" s="63">
        <v>40</v>
      </c>
      <c r="H111" s="59">
        <v>0.85</v>
      </c>
      <c r="I111" s="63">
        <v>34</v>
      </c>
      <c r="J111" s="65"/>
      <c r="K111" s="55"/>
      <c r="L111" s="58">
        <v>52.86</v>
      </c>
      <c r="M111" s="55"/>
      <c r="N111" s="60">
        <v>2366.38</v>
      </c>
      <c r="AI111" s="39"/>
      <c r="AJ111" s="40"/>
      <c r="AK111" s="40"/>
      <c r="AO111" s="3" t="s">
        <v>99</v>
      </c>
      <c r="AQ111" s="40"/>
    </row>
    <row r="112" spans="1:43" customFormat="1" ht="15" x14ac:dyDescent="0.25">
      <c r="A112" s="73"/>
      <c r="B112" s="74"/>
      <c r="C112" s="248" t="s">
        <v>84</v>
      </c>
      <c r="D112" s="248"/>
      <c r="E112" s="248"/>
      <c r="F112" s="43"/>
      <c r="G112" s="44"/>
      <c r="H112" s="44"/>
      <c r="I112" s="44"/>
      <c r="J112" s="47"/>
      <c r="K112" s="44"/>
      <c r="L112" s="75">
        <v>346.68</v>
      </c>
      <c r="M112" s="68"/>
      <c r="N112" s="76">
        <v>15520.67</v>
      </c>
      <c r="AI112" s="39"/>
      <c r="AJ112" s="40"/>
      <c r="AK112" s="40"/>
      <c r="AQ112" s="40" t="s">
        <v>84</v>
      </c>
    </row>
    <row r="113" spans="1:43" customFormat="1" ht="15" x14ac:dyDescent="0.25">
      <c r="A113" s="245" t="s">
        <v>121</v>
      </c>
      <c r="B113" s="246"/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7"/>
      <c r="AI113" s="39"/>
      <c r="AJ113" s="40" t="s">
        <v>121</v>
      </c>
      <c r="AK113" s="40"/>
      <c r="AQ113" s="40"/>
    </row>
    <row r="114" spans="1:43" customFormat="1" ht="15" x14ac:dyDescent="0.25">
      <c r="A114" s="245" t="s">
        <v>122</v>
      </c>
      <c r="B114" s="246"/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247"/>
      <c r="AI114" s="39"/>
      <c r="AJ114" s="40" t="s">
        <v>122</v>
      </c>
      <c r="AK114" s="40"/>
      <c r="AQ114" s="40"/>
    </row>
    <row r="115" spans="1:43" customFormat="1" ht="15" x14ac:dyDescent="0.25">
      <c r="A115" s="41" t="s">
        <v>123</v>
      </c>
      <c r="B115" s="42" t="s">
        <v>124</v>
      </c>
      <c r="C115" s="248" t="s">
        <v>125</v>
      </c>
      <c r="D115" s="248"/>
      <c r="E115" s="248"/>
      <c r="F115" s="43" t="s">
        <v>90</v>
      </c>
      <c r="G115" s="44">
        <v>0.01</v>
      </c>
      <c r="H115" s="45">
        <v>1</v>
      </c>
      <c r="I115" s="80">
        <v>0.01</v>
      </c>
      <c r="J115" s="47"/>
      <c r="K115" s="44"/>
      <c r="L115" s="47"/>
      <c r="M115" s="44"/>
      <c r="N115" s="48"/>
      <c r="AI115" s="39"/>
      <c r="AJ115" s="40"/>
      <c r="AK115" s="40" t="s">
        <v>125</v>
      </c>
      <c r="AQ115" s="40"/>
    </row>
    <row r="116" spans="1:43" customFormat="1" ht="15" x14ac:dyDescent="0.25">
      <c r="A116" s="49"/>
      <c r="B116" s="50"/>
      <c r="C116" s="235" t="s">
        <v>126</v>
      </c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7"/>
      <c r="AI116" s="39"/>
      <c r="AJ116" s="40"/>
      <c r="AK116" s="40"/>
      <c r="AL116" s="3" t="s">
        <v>126</v>
      </c>
      <c r="AQ116" s="40"/>
    </row>
    <row r="117" spans="1:43" customFormat="1" ht="23.25" x14ac:dyDescent="0.25">
      <c r="A117" s="51"/>
      <c r="B117" s="52" t="s">
        <v>65</v>
      </c>
      <c r="C117" s="238" t="s">
        <v>66</v>
      </c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9"/>
      <c r="AI117" s="39"/>
      <c r="AJ117" s="40"/>
      <c r="AK117" s="40"/>
      <c r="AM117" s="3" t="s">
        <v>66</v>
      </c>
      <c r="AQ117" s="40"/>
    </row>
    <row r="118" spans="1:43" customFormat="1" ht="68.25" x14ac:dyDescent="0.25">
      <c r="A118" s="51"/>
      <c r="B118" s="52" t="s">
        <v>67</v>
      </c>
      <c r="C118" s="238" t="s">
        <v>68</v>
      </c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9"/>
      <c r="AI118" s="39"/>
      <c r="AJ118" s="40"/>
      <c r="AK118" s="40"/>
      <c r="AM118" s="3" t="s">
        <v>68</v>
      </c>
      <c r="AQ118" s="40"/>
    </row>
    <row r="119" spans="1:43" customFormat="1" ht="23.25" x14ac:dyDescent="0.25">
      <c r="A119" s="51"/>
      <c r="B119" s="52" t="s">
        <v>69</v>
      </c>
      <c r="C119" s="238" t="s">
        <v>70</v>
      </c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9"/>
      <c r="AI119" s="39"/>
      <c r="AJ119" s="40"/>
      <c r="AK119" s="40"/>
      <c r="AM119" s="3" t="s">
        <v>70</v>
      </c>
      <c r="AQ119" s="40"/>
    </row>
    <row r="120" spans="1:43" customFormat="1" ht="15" x14ac:dyDescent="0.25">
      <c r="A120" s="53"/>
      <c r="B120" s="52" t="s">
        <v>60</v>
      </c>
      <c r="C120" s="235" t="s">
        <v>94</v>
      </c>
      <c r="D120" s="235"/>
      <c r="E120" s="235"/>
      <c r="F120" s="54"/>
      <c r="G120" s="55"/>
      <c r="H120" s="55"/>
      <c r="I120" s="55"/>
      <c r="J120" s="56">
        <v>1053</v>
      </c>
      <c r="K120" s="57">
        <v>1.520875</v>
      </c>
      <c r="L120" s="58">
        <v>16.010000000000002</v>
      </c>
      <c r="M120" s="59">
        <v>44.77</v>
      </c>
      <c r="N120" s="72">
        <v>716.77</v>
      </c>
      <c r="AI120" s="39"/>
      <c r="AJ120" s="40"/>
      <c r="AK120" s="40"/>
      <c r="AN120" s="3" t="s">
        <v>94</v>
      </c>
      <c r="AQ120" s="40"/>
    </row>
    <row r="121" spans="1:43" customFormat="1" ht="15" x14ac:dyDescent="0.25">
      <c r="A121" s="53"/>
      <c r="B121" s="52" t="s">
        <v>71</v>
      </c>
      <c r="C121" s="235" t="s">
        <v>72</v>
      </c>
      <c r="D121" s="235"/>
      <c r="E121" s="235"/>
      <c r="F121" s="54"/>
      <c r="G121" s="55"/>
      <c r="H121" s="55"/>
      <c r="I121" s="55"/>
      <c r="J121" s="56">
        <v>1566.06</v>
      </c>
      <c r="K121" s="57">
        <v>1.653125</v>
      </c>
      <c r="L121" s="58">
        <v>25.89</v>
      </c>
      <c r="M121" s="59">
        <v>13.24</v>
      </c>
      <c r="N121" s="72">
        <v>342.78</v>
      </c>
      <c r="AI121" s="39"/>
      <c r="AJ121" s="40"/>
      <c r="AK121" s="40"/>
      <c r="AN121" s="3" t="s">
        <v>72</v>
      </c>
      <c r="AQ121" s="40"/>
    </row>
    <row r="122" spans="1:43" customFormat="1" ht="15" x14ac:dyDescent="0.25">
      <c r="A122" s="53"/>
      <c r="B122" s="52" t="s">
        <v>73</v>
      </c>
      <c r="C122" s="235" t="s">
        <v>74</v>
      </c>
      <c r="D122" s="235"/>
      <c r="E122" s="235"/>
      <c r="F122" s="54"/>
      <c r="G122" s="55"/>
      <c r="H122" s="55"/>
      <c r="I122" s="55"/>
      <c r="J122" s="58">
        <v>244.39</v>
      </c>
      <c r="K122" s="57">
        <v>1.653125</v>
      </c>
      <c r="L122" s="58">
        <v>4.04</v>
      </c>
      <c r="M122" s="61">
        <v>44.7</v>
      </c>
      <c r="N122" s="72">
        <v>180.59</v>
      </c>
      <c r="AI122" s="39"/>
      <c r="AJ122" s="40"/>
      <c r="AK122" s="40"/>
      <c r="AN122" s="3" t="s">
        <v>74</v>
      </c>
      <c r="AQ122" s="40"/>
    </row>
    <row r="123" spans="1:43" customFormat="1" ht="15" x14ac:dyDescent="0.25">
      <c r="A123" s="53"/>
      <c r="B123" s="52" t="s">
        <v>100</v>
      </c>
      <c r="C123" s="235" t="s">
        <v>127</v>
      </c>
      <c r="D123" s="235"/>
      <c r="E123" s="235"/>
      <c r="F123" s="54"/>
      <c r="G123" s="55"/>
      <c r="H123" s="55"/>
      <c r="I123" s="55"/>
      <c r="J123" s="58">
        <v>909.27</v>
      </c>
      <c r="K123" s="55"/>
      <c r="L123" s="58">
        <v>9.09</v>
      </c>
      <c r="M123" s="59">
        <v>8.16</v>
      </c>
      <c r="N123" s="72">
        <v>74.17</v>
      </c>
      <c r="AI123" s="39"/>
      <c r="AJ123" s="40"/>
      <c r="AK123" s="40"/>
      <c r="AN123" s="3" t="s">
        <v>127</v>
      </c>
      <c r="AQ123" s="40"/>
    </row>
    <row r="124" spans="1:43" customFormat="1" ht="15" x14ac:dyDescent="0.25">
      <c r="A124" s="62"/>
      <c r="B124" s="52"/>
      <c r="C124" s="235" t="s">
        <v>95</v>
      </c>
      <c r="D124" s="235"/>
      <c r="E124" s="235"/>
      <c r="F124" s="54" t="s">
        <v>76</v>
      </c>
      <c r="G124" s="63">
        <v>135</v>
      </c>
      <c r="H124" s="57">
        <v>1.520875</v>
      </c>
      <c r="I124" s="64">
        <v>2.0531812999999999</v>
      </c>
      <c r="J124" s="65"/>
      <c r="K124" s="55"/>
      <c r="L124" s="65"/>
      <c r="M124" s="55"/>
      <c r="N124" s="66"/>
      <c r="AI124" s="39"/>
      <c r="AJ124" s="40"/>
      <c r="AK124" s="40"/>
      <c r="AO124" s="3" t="s">
        <v>95</v>
      </c>
      <c r="AQ124" s="40"/>
    </row>
    <row r="125" spans="1:43" customFormat="1" ht="15" x14ac:dyDescent="0.25">
      <c r="A125" s="62"/>
      <c r="B125" s="52"/>
      <c r="C125" s="235" t="s">
        <v>75</v>
      </c>
      <c r="D125" s="235"/>
      <c r="E125" s="235"/>
      <c r="F125" s="54" t="s">
        <v>76</v>
      </c>
      <c r="G125" s="59">
        <v>18.12</v>
      </c>
      <c r="H125" s="57">
        <v>1.653125</v>
      </c>
      <c r="I125" s="64">
        <v>0.29954629999999999</v>
      </c>
      <c r="J125" s="65"/>
      <c r="K125" s="55"/>
      <c r="L125" s="65"/>
      <c r="M125" s="55"/>
      <c r="N125" s="66"/>
      <c r="AI125" s="39"/>
      <c r="AJ125" s="40"/>
      <c r="AK125" s="40"/>
      <c r="AO125" s="3" t="s">
        <v>75</v>
      </c>
      <c r="AQ125" s="40"/>
    </row>
    <row r="126" spans="1:43" customFormat="1" ht="15" x14ac:dyDescent="0.25">
      <c r="A126" s="49"/>
      <c r="B126" s="52"/>
      <c r="C126" s="236" t="s">
        <v>77</v>
      </c>
      <c r="D126" s="236"/>
      <c r="E126" s="236"/>
      <c r="F126" s="67"/>
      <c r="G126" s="68"/>
      <c r="H126" s="68"/>
      <c r="I126" s="68"/>
      <c r="J126" s="69">
        <v>3528.33</v>
      </c>
      <c r="K126" s="68"/>
      <c r="L126" s="70">
        <v>50.99</v>
      </c>
      <c r="M126" s="68"/>
      <c r="N126" s="71">
        <v>1133.72</v>
      </c>
      <c r="AI126" s="39"/>
      <c r="AJ126" s="40"/>
      <c r="AK126" s="40"/>
      <c r="AP126" s="3" t="s">
        <v>77</v>
      </c>
      <c r="AQ126" s="40"/>
    </row>
    <row r="127" spans="1:43" customFormat="1" ht="15" x14ac:dyDescent="0.25">
      <c r="A127" s="62"/>
      <c r="B127" s="52"/>
      <c r="C127" s="235" t="s">
        <v>78</v>
      </c>
      <c r="D127" s="235"/>
      <c r="E127" s="235"/>
      <c r="F127" s="54"/>
      <c r="G127" s="55"/>
      <c r="H127" s="55"/>
      <c r="I127" s="55"/>
      <c r="J127" s="65"/>
      <c r="K127" s="55"/>
      <c r="L127" s="58">
        <v>20.05</v>
      </c>
      <c r="M127" s="55"/>
      <c r="N127" s="72">
        <v>897.36</v>
      </c>
      <c r="AI127" s="39"/>
      <c r="AJ127" s="40"/>
      <c r="AK127" s="40"/>
      <c r="AO127" s="3" t="s">
        <v>78</v>
      </c>
      <c r="AQ127" s="40"/>
    </row>
    <row r="128" spans="1:43" customFormat="1" ht="34.5" x14ac:dyDescent="0.25">
      <c r="A128" s="62"/>
      <c r="B128" s="52" t="s">
        <v>128</v>
      </c>
      <c r="C128" s="235" t="s">
        <v>129</v>
      </c>
      <c r="D128" s="235"/>
      <c r="E128" s="235"/>
      <c r="F128" s="54" t="s">
        <v>81</v>
      </c>
      <c r="G128" s="63">
        <v>102</v>
      </c>
      <c r="H128" s="55"/>
      <c r="I128" s="63">
        <v>102</v>
      </c>
      <c r="J128" s="65"/>
      <c r="K128" s="55"/>
      <c r="L128" s="58">
        <v>20.45</v>
      </c>
      <c r="M128" s="55"/>
      <c r="N128" s="72">
        <v>915.31</v>
      </c>
      <c r="AI128" s="39"/>
      <c r="AJ128" s="40"/>
      <c r="AK128" s="40"/>
      <c r="AO128" s="3" t="s">
        <v>129</v>
      </c>
      <c r="AQ128" s="40"/>
    </row>
    <row r="129" spans="1:44" customFormat="1" ht="45" x14ac:dyDescent="0.25">
      <c r="A129" s="62"/>
      <c r="B129" s="52" t="s">
        <v>130</v>
      </c>
      <c r="C129" s="235" t="s">
        <v>131</v>
      </c>
      <c r="D129" s="235"/>
      <c r="E129" s="235"/>
      <c r="F129" s="54" t="s">
        <v>81</v>
      </c>
      <c r="G129" s="63">
        <v>58</v>
      </c>
      <c r="H129" s="59">
        <v>0.85</v>
      </c>
      <c r="I129" s="61">
        <v>49.3</v>
      </c>
      <c r="J129" s="65"/>
      <c r="K129" s="55"/>
      <c r="L129" s="58">
        <v>9.8800000000000008</v>
      </c>
      <c r="M129" s="55"/>
      <c r="N129" s="72">
        <v>442.4</v>
      </c>
      <c r="AI129" s="39"/>
      <c r="AJ129" s="40"/>
      <c r="AK129" s="40"/>
      <c r="AO129" s="3" t="s">
        <v>131</v>
      </c>
      <c r="AQ129" s="40"/>
    </row>
    <row r="130" spans="1:44" customFormat="1" ht="15" x14ac:dyDescent="0.25">
      <c r="A130" s="73"/>
      <c r="B130" s="74"/>
      <c r="C130" s="248" t="s">
        <v>84</v>
      </c>
      <c r="D130" s="248"/>
      <c r="E130" s="248"/>
      <c r="F130" s="43"/>
      <c r="G130" s="44"/>
      <c r="H130" s="44"/>
      <c r="I130" s="44"/>
      <c r="J130" s="47"/>
      <c r="K130" s="44"/>
      <c r="L130" s="75">
        <v>81.319999999999993</v>
      </c>
      <c r="M130" s="68"/>
      <c r="N130" s="76">
        <v>2491.4299999999998</v>
      </c>
      <c r="AI130" s="39"/>
      <c r="AJ130" s="40"/>
      <c r="AK130" s="40"/>
      <c r="AQ130" s="40" t="s">
        <v>84</v>
      </c>
    </row>
    <row r="131" spans="1:44" customFormat="1" ht="23.25" x14ac:dyDescent="0.25">
      <c r="A131" s="41" t="s">
        <v>132</v>
      </c>
      <c r="B131" s="42" t="s">
        <v>133</v>
      </c>
      <c r="C131" s="248" t="s">
        <v>134</v>
      </c>
      <c r="D131" s="248"/>
      <c r="E131" s="248"/>
      <c r="F131" s="43" t="s">
        <v>135</v>
      </c>
      <c r="G131" s="44">
        <v>1.02</v>
      </c>
      <c r="H131" s="45">
        <v>1</v>
      </c>
      <c r="I131" s="80">
        <v>1.02</v>
      </c>
      <c r="J131" s="75">
        <v>490</v>
      </c>
      <c r="K131" s="44"/>
      <c r="L131" s="75">
        <v>499.8</v>
      </c>
      <c r="M131" s="80">
        <v>8.16</v>
      </c>
      <c r="N131" s="76">
        <v>4078.37</v>
      </c>
      <c r="AI131" s="39"/>
      <c r="AJ131" s="40"/>
      <c r="AK131" s="40" t="s">
        <v>134</v>
      </c>
      <c r="AQ131" s="40"/>
    </row>
    <row r="132" spans="1:44" customFormat="1" ht="15" x14ac:dyDescent="0.25">
      <c r="A132" s="73"/>
      <c r="B132" s="74"/>
      <c r="C132" s="235" t="s">
        <v>111</v>
      </c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7"/>
      <c r="AI132" s="39"/>
      <c r="AJ132" s="40"/>
      <c r="AK132" s="40"/>
      <c r="AQ132" s="40"/>
      <c r="AR132" s="3" t="s">
        <v>111</v>
      </c>
    </row>
    <row r="133" spans="1:44" customFormat="1" ht="15" x14ac:dyDescent="0.25">
      <c r="A133" s="73"/>
      <c r="B133" s="74"/>
      <c r="C133" s="248" t="s">
        <v>84</v>
      </c>
      <c r="D133" s="248"/>
      <c r="E133" s="248"/>
      <c r="F133" s="43"/>
      <c r="G133" s="44"/>
      <c r="H133" s="44"/>
      <c r="I133" s="44"/>
      <c r="J133" s="47"/>
      <c r="K133" s="44"/>
      <c r="L133" s="75">
        <v>499.8</v>
      </c>
      <c r="M133" s="68"/>
      <c r="N133" s="76">
        <v>4078.37</v>
      </c>
      <c r="AI133" s="39"/>
      <c r="AJ133" s="40"/>
      <c r="AK133" s="40"/>
      <c r="AQ133" s="40" t="s">
        <v>84</v>
      </c>
    </row>
    <row r="134" spans="1:44" customFormat="1" ht="34.5" x14ac:dyDescent="0.25">
      <c r="A134" s="41" t="s">
        <v>136</v>
      </c>
      <c r="B134" s="42" t="s">
        <v>137</v>
      </c>
      <c r="C134" s="248" t="s">
        <v>138</v>
      </c>
      <c r="D134" s="248"/>
      <c r="E134" s="248"/>
      <c r="F134" s="43" t="s">
        <v>90</v>
      </c>
      <c r="G134" s="44">
        <v>5.1799999999999999E-2</v>
      </c>
      <c r="H134" s="45">
        <v>1</v>
      </c>
      <c r="I134" s="83">
        <v>5.1799999999999999E-2</v>
      </c>
      <c r="J134" s="47"/>
      <c r="K134" s="44"/>
      <c r="L134" s="47"/>
      <c r="M134" s="44"/>
      <c r="N134" s="48"/>
      <c r="AI134" s="39"/>
      <c r="AJ134" s="40"/>
      <c r="AK134" s="40" t="s">
        <v>138</v>
      </c>
      <c r="AQ134" s="40"/>
    </row>
    <row r="135" spans="1:44" customFormat="1" ht="15" x14ac:dyDescent="0.25">
      <c r="A135" s="49"/>
      <c r="B135" s="50"/>
      <c r="C135" s="235" t="s">
        <v>139</v>
      </c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7"/>
      <c r="AI135" s="39"/>
      <c r="AJ135" s="40"/>
      <c r="AK135" s="40"/>
      <c r="AL135" s="3" t="s">
        <v>139</v>
      </c>
      <c r="AQ135" s="40"/>
    </row>
    <row r="136" spans="1:44" customFormat="1" ht="23.25" x14ac:dyDescent="0.25">
      <c r="A136" s="51"/>
      <c r="B136" s="52" t="s">
        <v>65</v>
      </c>
      <c r="C136" s="238" t="s">
        <v>66</v>
      </c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9"/>
      <c r="AI136" s="39"/>
      <c r="AJ136" s="40"/>
      <c r="AK136" s="40"/>
      <c r="AM136" s="3" t="s">
        <v>66</v>
      </c>
      <c r="AQ136" s="40"/>
    </row>
    <row r="137" spans="1:44" customFormat="1" ht="68.25" x14ac:dyDescent="0.25">
      <c r="A137" s="51"/>
      <c r="B137" s="52" t="s">
        <v>67</v>
      </c>
      <c r="C137" s="238" t="s">
        <v>68</v>
      </c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9"/>
      <c r="AI137" s="39"/>
      <c r="AJ137" s="40"/>
      <c r="AK137" s="40"/>
      <c r="AM137" s="3" t="s">
        <v>68</v>
      </c>
      <c r="AQ137" s="40"/>
    </row>
    <row r="138" spans="1:44" customFormat="1" ht="23.25" x14ac:dyDescent="0.25">
      <c r="A138" s="51"/>
      <c r="B138" s="52" t="s">
        <v>69</v>
      </c>
      <c r="C138" s="238" t="s">
        <v>70</v>
      </c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9"/>
      <c r="AI138" s="39"/>
      <c r="AJ138" s="40"/>
      <c r="AK138" s="40"/>
      <c r="AM138" s="3" t="s">
        <v>70</v>
      </c>
      <c r="AQ138" s="40"/>
    </row>
    <row r="139" spans="1:44" customFormat="1" ht="15" x14ac:dyDescent="0.25">
      <c r="A139" s="53"/>
      <c r="B139" s="52" t="s">
        <v>60</v>
      </c>
      <c r="C139" s="235" t="s">
        <v>94</v>
      </c>
      <c r="D139" s="235"/>
      <c r="E139" s="235"/>
      <c r="F139" s="54"/>
      <c r="G139" s="55"/>
      <c r="H139" s="55"/>
      <c r="I139" s="55"/>
      <c r="J139" s="56">
        <v>2260.4499999999998</v>
      </c>
      <c r="K139" s="57">
        <v>1.520875</v>
      </c>
      <c r="L139" s="58">
        <v>178.08</v>
      </c>
      <c r="M139" s="59">
        <v>44.77</v>
      </c>
      <c r="N139" s="60">
        <v>7972.64</v>
      </c>
      <c r="AI139" s="39"/>
      <c r="AJ139" s="40"/>
      <c r="AK139" s="40"/>
      <c r="AN139" s="3" t="s">
        <v>94</v>
      </c>
      <c r="AQ139" s="40"/>
    </row>
    <row r="140" spans="1:44" customFormat="1" ht="15" x14ac:dyDescent="0.25">
      <c r="A140" s="53"/>
      <c r="B140" s="52" t="s">
        <v>71</v>
      </c>
      <c r="C140" s="235" t="s">
        <v>72</v>
      </c>
      <c r="D140" s="235"/>
      <c r="E140" s="235"/>
      <c r="F140" s="54"/>
      <c r="G140" s="55"/>
      <c r="H140" s="55"/>
      <c r="I140" s="55"/>
      <c r="J140" s="56">
        <v>2046.03</v>
      </c>
      <c r="K140" s="57">
        <v>1.653125</v>
      </c>
      <c r="L140" s="58">
        <v>175.21</v>
      </c>
      <c r="M140" s="59">
        <v>13.24</v>
      </c>
      <c r="N140" s="60">
        <v>2319.7800000000002</v>
      </c>
      <c r="AI140" s="39"/>
      <c r="AJ140" s="40"/>
      <c r="AK140" s="40"/>
      <c r="AN140" s="3" t="s">
        <v>72</v>
      </c>
      <c r="AQ140" s="40"/>
    </row>
    <row r="141" spans="1:44" customFormat="1" ht="15" x14ac:dyDescent="0.25">
      <c r="A141" s="53"/>
      <c r="B141" s="52" t="s">
        <v>73</v>
      </c>
      <c r="C141" s="235" t="s">
        <v>74</v>
      </c>
      <c r="D141" s="235"/>
      <c r="E141" s="235"/>
      <c r="F141" s="54"/>
      <c r="G141" s="55"/>
      <c r="H141" s="55"/>
      <c r="I141" s="55"/>
      <c r="J141" s="58">
        <v>314.63</v>
      </c>
      <c r="K141" s="57">
        <v>1.653125</v>
      </c>
      <c r="L141" s="58">
        <v>26.94</v>
      </c>
      <c r="M141" s="61">
        <v>44.7</v>
      </c>
      <c r="N141" s="60">
        <v>1204.22</v>
      </c>
      <c r="AI141" s="39"/>
      <c r="AJ141" s="40"/>
      <c r="AK141" s="40"/>
      <c r="AN141" s="3" t="s">
        <v>74</v>
      </c>
      <c r="AQ141" s="40"/>
    </row>
    <row r="142" spans="1:44" customFormat="1" ht="15" x14ac:dyDescent="0.25">
      <c r="A142" s="53"/>
      <c r="B142" s="52" t="s">
        <v>100</v>
      </c>
      <c r="C142" s="235" t="s">
        <v>127</v>
      </c>
      <c r="D142" s="235"/>
      <c r="E142" s="235"/>
      <c r="F142" s="54"/>
      <c r="G142" s="55"/>
      <c r="H142" s="55"/>
      <c r="I142" s="55"/>
      <c r="J142" s="56">
        <v>2474.38</v>
      </c>
      <c r="K142" s="55"/>
      <c r="L142" s="58">
        <v>128.16999999999999</v>
      </c>
      <c r="M142" s="59">
        <v>8.16</v>
      </c>
      <c r="N142" s="60">
        <v>1045.8699999999999</v>
      </c>
      <c r="AI142" s="39"/>
      <c r="AJ142" s="40"/>
      <c r="AK142" s="40"/>
      <c r="AN142" s="3" t="s">
        <v>127</v>
      </c>
      <c r="AQ142" s="40"/>
    </row>
    <row r="143" spans="1:44" customFormat="1" ht="15" x14ac:dyDescent="0.25">
      <c r="A143" s="62"/>
      <c r="B143" s="52"/>
      <c r="C143" s="235" t="s">
        <v>95</v>
      </c>
      <c r="D143" s="235"/>
      <c r="E143" s="235"/>
      <c r="F143" s="54" t="s">
        <v>76</v>
      </c>
      <c r="G143" s="63">
        <v>265</v>
      </c>
      <c r="H143" s="57">
        <v>1.520875</v>
      </c>
      <c r="I143" s="64">
        <v>20.877051099999999</v>
      </c>
      <c r="J143" s="65"/>
      <c r="K143" s="55"/>
      <c r="L143" s="65"/>
      <c r="M143" s="55"/>
      <c r="N143" s="66"/>
      <c r="AI143" s="39"/>
      <c r="AJ143" s="40"/>
      <c r="AK143" s="40"/>
      <c r="AO143" s="3" t="s">
        <v>95</v>
      </c>
      <c r="AQ143" s="40"/>
    </row>
    <row r="144" spans="1:44" customFormat="1" ht="15" x14ac:dyDescent="0.25">
      <c r="A144" s="62"/>
      <c r="B144" s="52"/>
      <c r="C144" s="235" t="s">
        <v>75</v>
      </c>
      <c r="D144" s="235"/>
      <c r="E144" s="235"/>
      <c r="F144" s="54" t="s">
        <v>76</v>
      </c>
      <c r="G144" s="59">
        <v>23.41</v>
      </c>
      <c r="H144" s="57">
        <v>1.653125</v>
      </c>
      <c r="I144" s="64">
        <v>2.0046422000000002</v>
      </c>
      <c r="J144" s="65"/>
      <c r="K144" s="55"/>
      <c r="L144" s="65"/>
      <c r="M144" s="55"/>
      <c r="N144" s="66"/>
      <c r="AI144" s="39"/>
      <c r="AJ144" s="40"/>
      <c r="AK144" s="40"/>
      <c r="AO144" s="3" t="s">
        <v>75</v>
      </c>
      <c r="AQ144" s="40"/>
    </row>
    <row r="145" spans="1:44" customFormat="1" ht="15" x14ac:dyDescent="0.25">
      <c r="A145" s="49"/>
      <c r="B145" s="52"/>
      <c r="C145" s="236" t="s">
        <v>77</v>
      </c>
      <c r="D145" s="236"/>
      <c r="E145" s="236"/>
      <c r="F145" s="67"/>
      <c r="G145" s="68"/>
      <c r="H145" s="68"/>
      <c r="I145" s="68"/>
      <c r="J145" s="69">
        <v>6780.86</v>
      </c>
      <c r="K145" s="68"/>
      <c r="L145" s="70">
        <v>481.46</v>
      </c>
      <c r="M145" s="68"/>
      <c r="N145" s="71">
        <v>11338.29</v>
      </c>
      <c r="AI145" s="39"/>
      <c r="AJ145" s="40"/>
      <c r="AK145" s="40"/>
      <c r="AP145" s="3" t="s">
        <v>77</v>
      </c>
      <c r="AQ145" s="40"/>
    </row>
    <row r="146" spans="1:44" customFormat="1" ht="15" x14ac:dyDescent="0.25">
      <c r="A146" s="62"/>
      <c r="B146" s="52"/>
      <c r="C146" s="235" t="s">
        <v>78</v>
      </c>
      <c r="D146" s="235"/>
      <c r="E146" s="235"/>
      <c r="F146" s="54"/>
      <c r="G146" s="55"/>
      <c r="H146" s="55"/>
      <c r="I146" s="55"/>
      <c r="J146" s="65"/>
      <c r="K146" s="55"/>
      <c r="L146" s="58">
        <v>205.02</v>
      </c>
      <c r="M146" s="55"/>
      <c r="N146" s="60">
        <v>9176.86</v>
      </c>
      <c r="AI146" s="39"/>
      <c r="AJ146" s="40"/>
      <c r="AK146" s="40"/>
      <c r="AO146" s="3" t="s">
        <v>78</v>
      </c>
      <c r="AQ146" s="40"/>
    </row>
    <row r="147" spans="1:44" customFormat="1" ht="34.5" x14ac:dyDescent="0.25">
      <c r="A147" s="62"/>
      <c r="B147" s="52" t="s">
        <v>128</v>
      </c>
      <c r="C147" s="235" t="s">
        <v>129</v>
      </c>
      <c r="D147" s="235"/>
      <c r="E147" s="235"/>
      <c r="F147" s="54" t="s">
        <v>81</v>
      </c>
      <c r="G147" s="63">
        <v>102</v>
      </c>
      <c r="H147" s="55"/>
      <c r="I147" s="63">
        <v>102</v>
      </c>
      <c r="J147" s="65"/>
      <c r="K147" s="55"/>
      <c r="L147" s="58">
        <v>209.12</v>
      </c>
      <c r="M147" s="55"/>
      <c r="N147" s="60">
        <v>9360.4</v>
      </c>
      <c r="AI147" s="39"/>
      <c r="AJ147" s="40"/>
      <c r="AK147" s="40"/>
      <c r="AO147" s="3" t="s">
        <v>129</v>
      </c>
      <c r="AQ147" s="40"/>
    </row>
    <row r="148" spans="1:44" customFormat="1" ht="45" x14ac:dyDescent="0.25">
      <c r="A148" s="62"/>
      <c r="B148" s="52" t="s">
        <v>130</v>
      </c>
      <c r="C148" s="235" t="s">
        <v>131</v>
      </c>
      <c r="D148" s="235"/>
      <c r="E148" s="235"/>
      <c r="F148" s="54" t="s">
        <v>81</v>
      </c>
      <c r="G148" s="63">
        <v>58</v>
      </c>
      <c r="H148" s="59">
        <v>0.85</v>
      </c>
      <c r="I148" s="61">
        <v>49.3</v>
      </c>
      <c r="J148" s="65"/>
      <c r="K148" s="55"/>
      <c r="L148" s="58">
        <v>101.07</v>
      </c>
      <c r="M148" s="55"/>
      <c r="N148" s="60">
        <v>4524.1899999999996</v>
      </c>
      <c r="AI148" s="39"/>
      <c r="AJ148" s="40"/>
      <c r="AK148" s="40"/>
      <c r="AO148" s="3" t="s">
        <v>131</v>
      </c>
      <c r="AQ148" s="40"/>
    </row>
    <row r="149" spans="1:44" customFormat="1" ht="15" x14ac:dyDescent="0.25">
      <c r="A149" s="73"/>
      <c r="B149" s="74"/>
      <c r="C149" s="248" t="s">
        <v>84</v>
      </c>
      <c r="D149" s="248"/>
      <c r="E149" s="248"/>
      <c r="F149" s="43"/>
      <c r="G149" s="44"/>
      <c r="H149" s="44"/>
      <c r="I149" s="44"/>
      <c r="J149" s="47"/>
      <c r="K149" s="44"/>
      <c r="L149" s="75">
        <v>791.65</v>
      </c>
      <c r="M149" s="68"/>
      <c r="N149" s="76">
        <v>25222.880000000001</v>
      </c>
      <c r="AI149" s="39"/>
      <c r="AJ149" s="40"/>
      <c r="AK149" s="40"/>
      <c r="AQ149" s="40" t="s">
        <v>84</v>
      </c>
    </row>
    <row r="150" spans="1:44" customFormat="1" ht="23.25" x14ac:dyDescent="0.25">
      <c r="A150" s="41" t="s">
        <v>140</v>
      </c>
      <c r="B150" s="42" t="s">
        <v>141</v>
      </c>
      <c r="C150" s="248" t="s">
        <v>142</v>
      </c>
      <c r="D150" s="248"/>
      <c r="E150" s="248"/>
      <c r="F150" s="43" t="s">
        <v>135</v>
      </c>
      <c r="G150" s="44">
        <v>5.28</v>
      </c>
      <c r="H150" s="45">
        <v>1</v>
      </c>
      <c r="I150" s="80">
        <v>5.28</v>
      </c>
      <c r="J150" s="75">
        <v>725.69</v>
      </c>
      <c r="K150" s="44"/>
      <c r="L150" s="82">
        <v>3831.64</v>
      </c>
      <c r="M150" s="80">
        <v>8.16</v>
      </c>
      <c r="N150" s="76">
        <v>31266.18</v>
      </c>
      <c r="AI150" s="39"/>
      <c r="AJ150" s="40"/>
      <c r="AK150" s="40" t="s">
        <v>142</v>
      </c>
      <c r="AQ150" s="40"/>
    </row>
    <row r="151" spans="1:44" customFormat="1" ht="15" x14ac:dyDescent="0.25">
      <c r="A151" s="73"/>
      <c r="B151" s="74"/>
      <c r="C151" s="235" t="s">
        <v>111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7"/>
      <c r="AI151" s="39"/>
      <c r="AJ151" s="40"/>
      <c r="AK151" s="40"/>
      <c r="AQ151" s="40"/>
      <c r="AR151" s="3" t="s">
        <v>111</v>
      </c>
    </row>
    <row r="152" spans="1:44" customFormat="1" ht="15" x14ac:dyDescent="0.25">
      <c r="A152" s="73"/>
      <c r="B152" s="74"/>
      <c r="C152" s="248" t="s">
        <v>84</v>
      </c>
      <c r="D152" s="248"/>
      <c r="E152" s="248"/>
      <c r="F152" s="43"/>
      <c r="G152" s="44"/>
      <c r="H152" s="44"/>
      <c r="I152" s="44"/>
      <c r="J152" s="47"/>
      <c r="K152" s="44"/>
      <c r="L152" s="82">
        <v>3831.64</v>
      </c>
      <c r="M152" s="68"/>
      <c r="N152" s="76">
        <v>31266.18</v>
      </c>
      <c r="AI152" s="39"/>
      <c r="AJ152" s="40"/>
      <c r="AK152" s="40"/>
      <c r="AQ152" s="40" t="s">
        <v>84</v>
      </c>
    </row>
    <row r="153" spans="1:44" customFormat="1" ht="45.75" x14ac:dyDescent="0.25">
      <c r="A153" s="41" t="s">
        <v>143</v>
      </c>
      <c r="B153" s="42" t="s">
        <v>144</v>
      </c>
      <c r="C153" s="248" t="s">
        <v>145</v>
      </c>
      <c r="D153" s="248"/>
      <c r="E153" s="248"/>
      <c r="F153" s="43" t="s">
        <v>110</v>
      </c>
      <c r="G153" s="44">
        <v>4.2720000000000001E-2</v>
      </c>
      <c r="H153" s="45">
        <v>1</v>
      </c>
      <c r="I153" s="84">
        <v>4.2720000000000001E-2</v>
      </c>
      <c r="J153" s="47"/>
      <c r="K153" s="44"/>
      <c r="L153" s="47"/>
      <c r="M153" s="44"/>
      <c r="N153" s="48"/>
      <c r="AI153" s="39"/>
      <c r="AJ153" s="40"/>
      <c r="AK153" s="40" t="s">
        <v>145</v>
      </c>
      <c r="AQ153" s="40"/>
    </row>
    <row r="154" spans="1:44" customFormat="1" ht="15" x14ac:dyDescent="0.25">
      <c r="A154" s="49"/>
      <c r="B154" s="50"/>
      <c r="C154" s="235" t="s">
        <v>146</v>
      </c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7"/>
      <c r="AI154" s="39"/>
      <c r="AJ154" s="40"/>
      <c r="AK154" s="40"/>
      <c r="AL154" s="3" t="s">
        <v>146</v>
      </c>
      <c r="AQ154" s="40"/>
    </row>
    <row r="155" spans="1:44" customFormat="1" ht="23.25" x14ac:dyDescent="0.25">
      <c r="A155" s="51"/>
      <c r="B155" s="52" t="s">
        <v>69</v>
      </c>
      <c r="C155" s="238" t="s">
        <v>70</v>
      </c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9"/>
      <c r="AI155" s="39"/>
      <c r="AJ155" s="40"/>
      <c r="AK155" s="40"/>
      <c r="AM155" s="3" t="s">
        <v>70</v>
      </c>
      <c r="AQ155" s="40"/>
    </row>
    <row r="156" spans="1:44" customFormat="1" ht="15" x14ac:dyDescent="0.25">
      <c r="A156" s="53"/>
      <c r="B156" s="52" t="s">
        <v>60</v>
      </c>
      <c r="C156" s="235" t="s">
        <v>94</v>
      </c>
      <c r="D156" s="235"/>
      <c r="E156" s="235"/>
      <c r="F156" s="54"/>
      <c r="G156" s="55"/>
      <c r="H156" s="55"/>
      <c r="I156" s="55"/>
      <c r="J156" s="58">
        <v>761.86</v>
      </c>
      <c r="K156" s="59">
        <v>1.1499999999999999</v>
      </c>
      <c r="L156" s="58">
        <v>37.43</v>
      </c>
      <c r="M156" s="59">
        <v>44.77</v>
      </c>
      <c r="N156" s="60">
        <v>1675.74</v>
      </c>
      <c r="AI156" s="39"/>
      <c r="AJ156" s="40"/>
      <c r="AK156" s="40"/>
      <c r="AN156" s="3" t="s">
        <v>94</v>
      </c>
      <c r="AQ156" s="40"/>
    </row>
    <row r="157" spans="1:44" customFormat="1" ht="15" x14ac:dyDescent="0.25">
      <c r="A157" s="53"/>
      <c r="B157" s="52" t="s">
        <v>71</v>
      </c>
      <c r="C157" s="235" t="s">
        <v>72</v>
      </c>
      <c r="D157" s="235"/>
      <c r="E157" s="235"/>
      <c r="F157" s="54"/>
      <c r="G157" s="55"/>
      <c r="H157" s="55"/>
      <c r="I157" s="55"/>
      <c r="J157" s="58">
        <v>660.26</v>
      </c>
      <c r="K157" s="59">
        <v>1.1499999999999999</v>
      </c>
      <c r="L157" s="58">
        <v>32.44</v>
      </c>
      <c r="M157" s="59">
        <v>13.24</v>
      </c>
      <c r="N157" s="72">
        <v>429.51</v>
      </c>
      <c r="AI157" s="39"/>
      <c r="AJ157" s="40"/>
      <c r="AK157" s="40"/>
      <c r="AN157" s="3" t="s">
        <v>72</v>
      </c>
      <c r="AQ157" s="40"/>
    </row>
    <row r="158" spans="1:44" customFormat="1" ht="15" x14ac:dyDescent="0.25">
      <c r="A158" s="53"/>
      <c r="B158" s="52" t="s">
        <v>73</v>
      </c>
      <c r="C158" s="235" t="s">
        <v>74</v>
      </c>
      <c r="D158" s="235"/>
      <c r="E158" s="235"/>
      <c r="F158" s="54"/>
      <c r="G158" s="55"/>
      <c r="H158" s="55"/>
      <c r="I158" s="55"/>
      <c r="J158" s="58">
        <v>1.22</v>
      </c>
      <c r="K158" s="59">
        <v>1.1499999999999999</v>
      </c>
      <c r="L158" s="58">
        <v>0.06</v>
      </c>
      <c r="M158" s="61">
        <v>44.7</v>
      </c>
      <c r="N158" s="72">
        <v>2.68</v>
      </c>
      <c r="AI158" s="39"/>
      <c r="AJ158" s="40"/>
      <c r="AK158" s="40"/>
      <c r="AN158" s="3" t="s">
        <v>74</v>
      </c>
      <c r="AQ158" s="40"/>
    </row>
    <row r="159" spans="1:44" customFormat="1" ht="15" x14ac:dyDescent="0.25">
      <c r="A159" s="53"/>
      <c r="B159" s="52" t="s">
        <v>100</v>
      </c>
      <c r="C159" s="235" t="s">
        <v>127</v>
      </c>
      <c r="D159" s="235"/>
      <c r="E159" s="235"/>
      <c r="F159" s="54"/>
      <c r="G159" s="55"/>
      <c r="H159" s="55"/>
      <c r="I159" s="55"/>
      <c r="J159" s="58">
        <v>336.27</v>
      </c>
      <c r="K159" s="55"/>
      <c r="L159" s="58">
        <v>14.37</v>
      </c>
      <c r="M159" s="59">
        <v>8.16</v>
      </c>
      <c r="N159" s="72">
        <v>117.26</v>
      </c>
      <c r="AI159" s="39"/>
      <c r="AJ159" s="40"/>
      <c r="AK159" s="40"/>
      <c r="AN159" s="3" t="s">
        <v>127</v>
      </c>
      <c r="AQ159" s="40"/>
    </row>
    <row r="160" spans="1:44" customFormat="1" ht="15" x14ac:dyDescent="0.25">
      <c r="A160" s="62"/>
      <c r="B160" s="52"/>
      <c r="C160" s="235" t="s">
        <v>95</v>
      </c>
      <c r="D160" s="235"/>
      <c r="E160" s="235"/>
      <c r="F160" s="54" t="s">
        <v>76</v>
      </c>
      <c r="G160" s="59">
        <v>73.61</v>
      </c>
      <c r="H160" s="59">
        <v>1.1499999999999999</v>
      </c>
      <c r="I160" s="64">
        <v>3.6163121</v>
      </c>
      <c r="J160" s="65"/>
      <c r="K160" s="55"/>
      <c r="L160" s="65"/>
      <c r="M160" s="55"/>
      <c r="N160" s="66"/>
      <c r="AI160" s="39"/>
      <c r="AJ160" s="40"/>
      <c r="AK160" s="40"/>
      <c r="AO160" s="3" t="s">
        <v>95</v>
      </c>
      <c r="AQ160" s="40"/>
    </row>
    <row r="161" spans="1:44" customFormat="1" ht="15" x14ac:dyDescent="0.25">
      <c r="A161" s="62"/>
      <c r="B161" s="52"/>
      <c r="C161" s="235" t="s">
        <v>75</v>
      </c>
      <c r="D161" s="235"/>
      <c r="E161" s="235"/>
      <c r="F161" s="54" t="s">
        <v>76</v>
      </c>
      <c r="G161" s="59">
        <v>0.09</v>
      </c>
      <c r="H161" s="59">
        <v>1.1499999999999999</v>
      </c>
      <c r="I161" s="64">
        <v>4.4215000000000001E-3</v>
      </c>
      <c r="J161" s="65"/>
      <c r="K161" s="55"/>
      <c r="L161" s="65"/>
      <c r="M161" s="55"/>
      <c r="N161" s="66"/>
      <c r="AI161" s="39"/>
      <c r="AJ161" s="40"/>
      <c r="AK161" s="40"/>
      <c r="AO161" s="3" t="s">
        <v>75</v>
      </c>
      <c r="AQ161" s="40"/>
    </row>
    <row r="162" spans="1:44" customFormat="1" ht="15" x14ac:dyDescent="0.25">
      <c r="A162" s="49"/>
      <c r="B162" s="52"/>
      <c r="C162" s="236" t="s">
        <v>77</v>
      </c>
      <c r="D162" s="236"/>
      <c r="E162" s="236"/>
      <c r="F162" s="67"/>
      <c r="G162" s="68"/>
      <c r="H162" s="68"/>
      <c r="I162" s="68"/>
      <c r="J162" s="69">
        <v>1758.39</v>
      </c>
      <c r="K162" s="68"/>
      <c r="L162" s="70">
        <v>84.24</v>
      </c>
      <c r="M162" s="68"/>
      <c r="N162" s="71">
        <v>2222.5100000000002</v>
      </c>
      <c r="AI162" s="39"/>
      <c r="AJ162" s="40"/>
      <c r="AK162" s="40"/>
      <c r="AP162" s="3" t="s">
        <v>77</v>
      </c>
      <c r="AQ162" s="40"/>
    </row>
    <row r="163" spans="1:44" customFormat="1" ht="15" x14ac:dyDescent="0.25">
      <c r="A163" s="62"/>
      <c r="B163" s="52"/>
      <c r="C163" s="235" t="s">
        <v>78</v>
      </c>
      <c r="D163" s="235"/>
      <c r="E163" s="235"/>
      <c r="F163" s="54"/>
      <c r="G163" s="55"/>
      <c r="H163" s="55"/>
      <c r="I163" s="55"/>
      <c r="J163" s="65"/>
      <c r="K163" s="55"/>
      <c r="L163" s="58">
        <v>37.49</v>
      </c>
      <c r="M163" s="55"/>
      <c r="N163" s="60">
        <v>1678.42</v>
      </c>
      <c r="AI163" s="39"/>
      <c r="AJ163" s="40"/>
      <c r="AK163" s="40"/>
      <c r="AO163" s="3" t="s">
        <v>78</v>
      </c>
      <c r="AQ163" s="40"/>
    </row>
    <row r="164" spans="1:44" customFormat="1" ht="45.75" x14ac:dyDescent="0.25">
      <c r="A164" s="62"/>
      <c r="B164" s="52" t="s">
        <v>147</v>
      </c>
      <c r="C164" s="235" t="s">
        <v>148</v>
      </c>
      <c r="D164" s="235"/>
      <c r="E164" s="235"/>
      <c r="F164" s="54" t="s">
        <v>81</v>
      </c>
      <c r="G164" s="63">
        <v>73</v>
      </c>
      <c r="H164" s="55"/>
      <c r="I164" s="63">
        <v>73</v>
      </c>
      <c r="J164" s="65"/>
      <c r="K164" s="55"/>
      <c r="L164" s="58">
        <v>27.37</v>
      </c>
      <c r="M164" s="55"/>
      <c r="N164" s="60">
        <v>1225.25</v>
      </c>
      <c r="AI164" s="39"/>
      <c r="AJ164" s="40"/>
      <c r="AK164" s="40"/>
      <c r="AO164" s="3" t="s">
        <v>148</v>
      </c>
      <c r="AQ164" s="40"/>
    </row>
    <row r="165" spans="1:44" customFormat="1" ht="45.75" x14ac:dyDescent="0.25">
      <c r="A165" s="62"/>
      <c r="B165" s="52" t="s">
        <v>149</v>
      </c>
      <c r="C165" s="235" t="s">
        <v>150</v>
      </c>
      <c r="D165" s="235"/>
      <c r="E165" s="235"/>
      <c r="F165" s="54" t="s">
        <v>81</v>
      </c>
      <c r="G165" s="63">
        <v>34</v>
      </c>
      <c r="H165" s="55"/>
      <c r="I165" s="63">
        <v>34</v>
      </c>
      <c r="J165" s="65"/>
      <c r="K165" s="55"/>
      <c r="L165" s="58">
        <v>12.75</v>
      </c>
      <c r="M165" s="55"/>
      <c r="N165" s="72">
        <v>570.66</v>
      </c>
      <c r="AI165" s="39"/>
      <c r="AJ165" s="40"/>
      <c r="AK165" s="40"/>
      <c r="AO165" s="3" t="s">
        <v>150</v>
      </c>
      <c r="AQ165" s="40"/>
    </row>
    <row r="166" spans="1:44" customFormat="1" ht="15" x14ac:dyDescent="0.25">
      <c r="A166" s="73"/>
      <c r="B166" s="74"/>
      <c r="C166" s="248" t="s">
        <v>84</v>
      </c>
      <c r="D166" s="248"/>
      <c r="E166" s="248"/>
      <c r="F166" s="43"/>
      <c r="G166" s="44"/>
      <c r="H166" s="44"/>
      <c r="I166" s="44"/>
      <c r="J166" s="47"/>
      <c r="K166" s="44"/>
      <c r="L166" s="75">
        <v>124.36</v>
      </c>
      <c r="M166" s="68"/>
      <c r="N166" s="76">
        <v>4018.42</v>
      </c>
      <c r="AI166" s="39"/>
      <c r="AJ166" s="40"/>
      <c r="AK166" s="40"/>
      <c r="AQ166" s="40" t="s">
        <v>84</v>
      </c>
    </row>
    <row r="167" spans="1:44" customFormat="1" ht="23.25" x14ac:dyDescent="0.25">
      <c r="A167" s="41" t="s">
        <v>151</v>
      </c>
      <c r="B167" s="42" t="s">
        <v>152</v>
      </c>
      <c r="C167" s="248" t="s">
        <v>153</v>
      </c>
      <c r="D167" s="248"/>
      <c r="E167" s="248"/>
      <c r="F167" s="43" t="s">
        <v>110</v>
      </c>
      <c r="G167" s="44">
        <v>4.2720000000000001E-2</v>
      </c>
      <c r="H167" s="45">
        <v>1</v>
      </c>
      <c r="I167" s="84">
        <v>4.2720000000000001E-2</v>
      </c>
      <c r="J167" s="82">
        <v>7418.82</v>
      </c>
      <c r="K167" s="44"/>
      <c r="L167" s="75">
        <v>316.93</v>
      </c>
      <c r="M167" s="80">
        <v>8.16</v>
      </c>
      <c r="N167" s="76">
        <v>2586.15</v>
      </c>
      <c r="AI167" s="39"/>
      <c r="AJ167" s="40"/>
      <c r="AK167" s="40" t="s">
        <v>153</v>
      </c>
      <c r="AQ167" s="40"/>
    </row>
    <row r="168" spans="1:44" customFormat="1" ht="15" x14ac:dyDescent="0.25">
      <c r="A168" s="73"/>
      <c r="B168" s="74"/>
      <c r="C168" s="235" t="s">
        <v>111</v>
      </c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7"/>
      <c r="AI168" s="39"/>
      <c r="AJ168" s="40"/>
      <c r="AK168" s="40"/>
      <c r="AQ168" s="40"/>
      <c r="AR168" s="3" t="s">
        <v>111</v>
      </c>
    </row>
    <row r="169" spans="1:44" customFormat="1" ht="15" x14ac:dyDescent="0.25">
      <c r="A169" s="49"/>
      <c r="B169" s="50"/>
      <c r="C169" s="235" t="s">
        <v>146</v>
      </c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7"/>
      <c r="AI169" s="39"/>
      <c r="AJ169" s="40"/>
      <c r="AK169" s="40"/>
      <c r="AL169" s="3" t="s">
        <v>146</v>
      </c>
      <c r="AQ169" s="40"/>
    </row>
    <row r="170" spans="1:44" customFormat="1" ht="15" x14ac:dyDescent="0.25">
      <c r="A170" s="73"/>
      <c r="B170" s="74"/>
      <c r="C170" s="248" t="s">
        <v>84</v>
      </c>
      <c r="D170" s="248"/>
      <c r="E170" s="248"/>
      <c r="F170" s="43"/>
      <c r="G170" s="44"/>
      <c r="H170" s="44"/>
      <c r="I170" s="44"/>
      <c r="J170" s="47"/>
      <c r="K170" s="44"/>
      <c r="L170" s="75">
        <v>316.93</v>
      </c>
      <c r="M170" s="68"/>
      <c r="N170" s="76">
        <v>2586.15</v>
      </c>
      <c r="AI170" s="39"/>
      <c r="AJ170" s="40"/>
      <c r="AK170" s="40"/>
      <c r="AQ170" s="40" t="s">
        <v>84</v>
      </c>
    </row>
    <row r="171" spans="1:44" customFormat="1" ht="45.75" x14ac:dyDescent="0.25">
      <c r="A171" s="41" t="s">
        <v>154</v>
      </c>
      <c r="B171" s="42" t="s">
        <v>155</v>
      </c>
      <c r="C171" s="248" t="s">
        <v>156</v>
      </c>
      <c r="D171" s="248"/>
      <c r="E171" s="248"/>
      <c r="F171" s="43" t="s">
        <v>110</v>
      </c>
      <c r="G171" s="44">
        <v>0.26984000000000002</v>
      </c>
      <c r="H171" s="45">
        <v>1</v>
      </c>
      <c r="I171" s="84">
        <v>0.26984000000000002</v>
      </c>
      <c r="J171" s="47"/>
      <c r="K171" s="44"/>
      <c r="L171" s="47"/>
      <c r="M171" s="44"/>
      <c r="N171" s="48"/>
      <c r="AI171" s="39"/>
      <c r="AJ171" s="40"/>
      <c r="AK171" s="40" t="s">
        <v>156</v>
      </c>
      <c r="AQ171" s="40"/>
    </row>
    <row r="172" spans="1:44" customFormat="1" ht="15" x14ac:dyDescent="0.25">
      <c r="A172" s="49"/>
      <c r="B172" s="50"/>
      <c r="C172" s="235" t="s">
        <v>157</v>
      </c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7"/>
      <c r="AI172" s="39"/>
      <c r="AJ172" s="40"/>
      <c r="AK172" s="40"/>
      <c r="AL172" s="3" t="s">
        <v>157</v>
      </c>
      <c r="AQ172" s="40"/>
    </row>
    <row r="173" spans="1:44" customFormat="1" ht="23.25" x14ac:dyDescent="0.25">
      <c r="A173" s="51"/>
      <c r="B173" s="52" t="s">
        <v>69</v>
      </c>
      <c r="C173" s="238" t="s">
        <v>70</v>
      </c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9"/>
      <c r="AI173" s="39"/>
      <c r="AJ173" s="40"/>
      <c r="AK173" s="40"/>
      <c r="AM173" s="3" t="s">
        <v>70</v>
      </c>
      <c r="AQ173" s="40"/>
    </row>
    <row r="174" spans="1:44" customFormat="1" ht="15" x14ac:dyDescent="0.25">
      <c r="A174" s="53"/>
      <c r="B174" s="52" t="s">
        <v>60</v>
      </c>
      <c r="C174" s="235" t="s">
        <v>94</v>
      </c>
      <c r="D174" s="235"/>
      <c r="E174" s="235"/>
      <c r="F174" s="54"/>
      <c r="G174" s="55"/>
      <c r="H174" s="55"/>
      <c r="I174" s="55"/>
      <c r="J174" s="58">
        <v>319.48</v>
      </c>
      <c r="K174" s="59">
        <v>1.1499999999999999</v>
      </c>
      <c r="L174" s="58">
        <v>99.14</v>
      </c>
      <c r="M174" s="59">
        <v>44.77</v>
      </c>
      <c r="N174" s="60">
        <v>4438.5</v>
      </c>
      <c r="AI174" s="39"/>
      <c r="AJ174" s="40"/>
      <c r="AK174" s="40"/>
      <c r="AN174" s="3" t="s">
        <v>94</v>
      </c>
      <c r="AQ174" s="40"/>
    </row>
    <row r="175" spans="1:44" customFormat="1" ht="15" x14ac:dyDescent="0.25">
      <c r="A175" s="53"/>
      <c r="B175" s="52" t="s">
        <v>71</v>
      </c>
      <c r="C175" s="235" t="s">
        <v>72</v>
      </c>
      <c r="D175" s="235"/>
      <c r="E175" s="235"/>
      <c r="F175" s="54"/>
      <c r="G175" s="55"/>
      <c r="H175" s="55"/>
      <c r="I175" s="55"/>
      <c r="J175" s="58">
        <v>233.52</v>
      </c>
      <c r="K175" s="59">
        <v>1.1499999999999999</v>
      </c>
      <c r="L175" s="58">
        <v>72.459999999999994</v>
      </c>
      <c r="M175" s="59">
        <v>13.24</v>
      </c>
      <c r="N175" s="72">
        <v>959.37</v>
      </c>
      <c r="AI175" s="39"/>
      <c r="AJ175" s="40"/>
      <c r="AK175" s="40"/>
      <c r="AN175" s="3" t="s">
        <v>72</v>
      </c>
      <c r="AQ175" s="40"/>
    </row>
    <row r="176" spans="1:44" customFormat="1" ht="15" x14ac:dyDescent="0.25">
      <c r="A176" s="53"/>
      <c r="B176" s="52" t="s">
        <v>73</v>
      </c>
      <c r="C176" s="235" t="s">
        <v>74</v>
      </c>
      <c r="D176" s="235"/>
      <c r="E176" s="235"/>
      <c r="F176" s="54"/>
      <c r="G176" s="55"/>
      <c r="H176" s="55"/>
      <c r="I176" s="55"/>
      <c r="J176" s="58">
        <v>1.22</v>
      </c>
      <c r="K176" s="59">
        <v>1.1499999999999999</v>
      </c>
      <c r="L176" s="58">
        <v>0.38</v>
      </c>
      <c r="M176" s="61">
        <v>44.7</v>
      </c>
      <c r="N176" s="72">
        <v>16.989999999999998</v>
      </c>
      <c r="AI176" s="39"/>
      <c r="AJ176" s="40"/>
      <c r="AK176" s="40"/>
      <c r="AN176" s="3" t="s">
        <v>74</v>
      </c>
      <c r="AQ176" s="40"/>
    </row>
    <row r="177" spans="1:45" customFormat="1" ht="15" x14ac:dyDescent="0.25">
      <c r="A177" s="53"/>
      <c r="B177" s="52" t="s">
        <v>100</v>
      </c>
      <c r="C177" s="235" t="s">
        <v>127</v>
      </c>
      <c r="D177" s="235"/>
      <c r="E177" s="235"/>
      <c r="F177" s="54"/>
      <c r="G177" s="55"/>
      <c r="H177" s="55"/>
      <c r="I177" s="55"/>
      <c r="J177" s="58">
        <v>56.54</v>
      </c>
      <c r="K177" s="55"/>
      <c r="L177" s="58">
        <v>15.26</v>
      </c>
      <c r="M177" s="59">
        <v>8.16</v>
      </c>
      <c r="N177" s="72">
        <v>124.52</v>
      </c>
      <c r="AI177" s="39"/>
      <c r="AJ177" s="40"/>
      <c r="AK177" s="40"/>
      <c r="AN177" s="3" t="s">
        <v>127</v>
      </c>
      <c r="AQ177" s="40"/>
    </row>
    <row r="178" spans="1:45" customFormat="1" ht="15" x14ac:dyDescent="0.25">
      <c r="A178" s="62"/>
      <c r="B178" s="52"/>
      <c r="C178" s="235" t="s">
        <v>95</v>
      </c>
      <c r="D178" s="235"/>
      <c r="E178" s="235"/>
      <c r="F178" s="54" t="s">
        <v>76</v>
      </c>
      <c r="G178" s="59">
        <v>33.21</v>
      </c>
      <c r="H178" s="59">
        <v>1.1499999999999999</v>
      </c>
      <c r="I178" s="64">
        <v>10.3055944</v>
      </c>
      <c r="J178" s="65"/>
      <c r="K178" s="55"/>
      <c r="L178" s="65"/>
      <c r="M178" s="55"/>
      <c r="N178" s="66"/>
      <c r="AI178" s="39"/>
      <c r="AJ178" s="40"/>
      <c r="AK178" s="40"/>
      <c r="AO178" s="3" t="s">
        <v>95</v>
      </c>
      <c r="AQ178" s="40"/>
    </row>
    <row r="179" spans="1:45" customFormat="1" ht="15" x14ac:dyDescent="0.25">
      <c r="A179" s="62"/>
      <c r="B179" s="52"/>
      <c r="C179" s="235" t="s">
        <v>75</v>
      </c>
      <c r="D179" s="235"/>
      <c r="E179" s="235"/>
      <c r="F179" s="54" t="s">
        <v>76</v>
      </c>
      <c r="G179" s="59">
        <v>0.09</v>
      </c>
      <c r="H179" s="59">
        <v>1.1499999999999999</v>
      </c>
      <c r="I179" s="64">
        <v>2.7928399999999999E-2</v>
      </c>
      <c r="J179" s="65"/>
      <c r="K179" s="55"/>
      <c r="L179" s="65"/>
      <c r="M179" s="55"/>
      <c r="N179" s="66"/>
      <c r="AI179" s="39"/>
      <c r="AJ179" s="40"/>
      <c r="AK179" s="40"/>
      <c r="AO179" s="3" t="s">
        <v>75</v>
      </c>
      <c r="AQ179" s="40"/>
    </row>
    <row r="180" spans="1:45" customFormat="1" ht="15" x14ac:dyDescent="0.25">
      <c r="A180" s="49"/>
      <c r="B180" s="52"/>
      <c r="C180" s="236" t="s">
        <v>77</v>
      </c>
      <c r="D180" s="236"/>
      <c r="E180" s="236"/>
      <c r="F180" s="67"/>
      <c r="G180" s="68"/>
      <c r="H180" s="68"/>
      <c r="I180" s="68"/>
      <c r="J180" s="70">
        <v>609.54</v>
      </c>
      <c r="K180" s="68"/>
      <c r="L180" s="70">
        <v>186.86</v>
      </c>
      <c r="M180" s="68"/>
      <c r="N180" s="71">
        <v>5522.39</v>
      </c>
      <c r="AI180" s="39"/>
      <c r="AJ180" s="40"/>
      <c r="AK180" s="40"/>
      <c r="AP180" s="3" t="s">
        <v>77</v>
      </c>
      <c r="AQ180" s="40"/>
    </row>
    <row r="181" spans="1:45" customFormat="1" ht="15" x14ac:dyDescent="0.25">
      <c r="A181" s="62"/>
      <c r="B181" s="52"/>
      <c r="C181" s="235" t="s">
        <v>78</v>
      </c>
      <c r="D181" s="235"/>
      <c r="E181" s="235"/>
      <c r="F181" s="54"/>
      <c r="G181" s="55"/>
      <c r="H181" s="55"/>
      <c r="I181" s="55"/>
      <c r="J181" s="65"/>
      <c r="K181" s="55"/>
      <c r="L181" s="58">
        <v>99.52</v>
      </c>
      <c r="M181" s="55"/>
      <c r="N181" s="60">
        <v>4455.49</v>
      </c>
      <c r="AI181" s="39"/>
      <c r="AJ181" s="40"/>
      <c r="AK181" s="40"/>
      <c r="AO181" s="3" t="s">
        <v>78</v>
      </c>
      <c r="AQ181" s="40"/>
    </row>
    <row r="182" spans="1:45" customFormat="1" ht="45.75" x14ac:dyDescent="0.25">
      <c r="A182" s="62"/>
      <c r="B182" s="52" t="s">
        <v>147</v>
      </c>
      <c r="C182" s="235" t="s">
        <v>148</v>
      </c>
      <c r="D182" s="235"/>
      <c r="E182" s="235"/>
      <c r="F182" s="54" t="s">
        <v>81</v>
      </c>
      <c r="G182" s="63">
        <v>73</v>
      </c>
      <c r="H182" s="55"/>
      <c r="I182" s="63">
        <v>73</v>
      </c>
      <c r="J182" s="65"/>
      <c r="K182" s="55"/>
      <c r="L182" s="58">
        <v>72.650000000000006</v>
      </c>
      <c r="M182" s="55"/>
      <c r="N182" s="60">
        <v>3252.51</v>
      </c>
      <c r="AI182" s="39"/>
      <c r="AJ182" s="40"/>
      <c r="AK182" s="40"/>
      <c r="AO182" s="3" t="s">
        <v>148</v>
      </c>
      <c r="AQ182" s="40"/>
    </row>
    <row r="183" spans="1:45" customFormat="1" ht="45.75" x14ac:dyDescent="0.25">
      <c r="A183" s="62"/>
      <c r="B183" s="52" t="s">
        <v>149</v>
      </c>
      <c r="C183" s="235" t="s">
        <v>150</v>
      </c>
      <c r="D183" s="235"/>
      <c r="E183" s="235"/>
      <c r="F183" s="54" t="s">
        <v>81</v>
      </c>
      <c r="G183" s="63">
        <v>34</v>
      </c>
      <c r="H183" s="55"/>
      <c r="I183" s="63">
        <v>34</v>
      </c>
      <c r="J183" s="65"/>
      <c r="K183" s="55"/>
      <c r="L183" s="58">
        <v>33.840000000000003</v>
      </c>
      <c r="M183" s="55"/>
      <c r="N183" s="60">
        <v>1514.87</v>
      </c>
      <c r="AI183" s="39"/>
      <c r="AJ183" s="40"/>
      <c r="AK183" s="40"/>
      <c r="AO183" s="3" t="s">
        <v>150</v>
      </c>
      <c r="AQ183" s="40"/>
    </row>
    <row r="184" spans="1:45" customFormat="1" ht="15" x14ac:dyDescent="0.25">
      <c r="A184" s="73"/>
      <c r="B184" s="74"/>
      <c r="C184" s="248" t="s">
        <v>84</v>
      </c>
      <c r="D184" s="248"/>
      <c r="E184" s="248"/>
      <c r="F184" s="43"/>
      <c r="G184" s="44"/>
      <c r="H184" s="44"/>
      <c r="I184" s="44"/>
      <c r="J184" s="47"/>
      <c r="K184" s="44"/>
      <c r="L184" s="75">
        <v>293.35000000000002</v>
      </c>
      <c r="M184" s="68"/>
      <c r="N184" s="76">
        <v>10289.77</v>
      </c>
      <c r="AI184" s="39"/>
      <c r="AJ184" s="40"/>
      <c r="AK184" s="40"/>
      <c r="AQ184" s="40" t="s">
        <v>84</v>
      </c>
    </row>
    <row r="185" spans="1:45" customFormat="1" ht="34.5" x14ac:dyDescent="0.25">
      <c r="A185" s="41" t="s">
        <v>158</v>
      </c>
      <c r="B185" s="42" t="s">
        <v>159</v>
      </c>
      <c r="C185" s="248" t="s">
        <v>160</v>
      </c>
      <c r="D185" s="248"/>
      <c r="E185" s="248"/>
      <c r="F185" s="43" t="s">
        <v>110</v>
      </c>
      <c r="G185" s="44">
        <v>0.26984000000000002</v>
      </c>
      <c r="H185" s="45">
        <v>1</v>
      </c>
      <c r="I185" s="84">
        <v>0.26984000000000002</v>
      </c>
      <c r="J185" s="82">
        <v>5708.24</v>
      </c>
      <c r="K185" s="44"/>
      <c r="L185" s="82">
        <v>1540.31</v>
      </c>
      <c r="M185" s="80">
        <v>8.16</v>
      </c>
      <c r="N185" s="76">
        <v>12568.93</v>
      </c>
      <c r="AI185" s="39"/>
      <c r="AJ185" s="40"/>
      <c r="AK185" s="40" t="s">
        <v>160</v>
      </c>
      <c r="AQ185" s="40"/>
    </row>
    <row r="186" spans="1:45" customFormat="1" ht="15" x14ac:dyDescent="0.25">
      <c r="A186" s="73"/>
      <c r="B186" s="74"/>
      <c r="C186" s="235" t="s">
        <v>111</v>
      </c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7"/>
      <c r="AI186" s="39"/>
      <c r="AJ186" s="40"/>
      <c r="AK186" s="40"/>
      <c r="AQ186" s="40"/>
      <c r="AR186" s="3" t="s">
        <v>111</v>
      </c>
    </row>
    <row r="187" spans="1:45" customFormat="1" ht="15" x14ac:dyDescent="0.25">
      <c r="A187" s="49"/>
      <c r="B187" s="50"/>
      <c r="C187" s="235" t="s">
        <v>157</v>
      </c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7"/>
      <c r="AI187" s="39"/>
      <c r="AJ187" s="40"/>
      <c r="AK187" s="40"/>
      <c r="AL187" s="3" t="s">
        <v>157</v>
      </c>
      <c r="AQ187" s="40"/>
    </row>
    <row r="188" spans="1:45" customFormat="1" ht="15" x14ac:dyDescent="0.25">
      <c r="A188" s="49"/>
      <c r="B188" s="50"/>
      <c r="C188" s="235" t="s">
        <v>161</v>
      </c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7"/>
      <c r="AI188" s="39"/>
      <c r="AJ188" s="40"/>
      <c r="AK188" s="40"/>
      <c r="AQ188" s="40"/>
      <c r="AS188" s="3" t="s">
        <v>161</v>
      </c>
    </row>
    <row r="189" spans="1:45" customFormat="1" ht="15" x14ac:dyDescent="0.25">
      <c r="A189" s="73"/>
      <c r="B189" s="74"/>
      <c r="C189" s="248" t="s">
        <v>84</v>
      </c>
      <c r="D189" s="248"/>
      <c r="E189" s="248"/>
      <c r="F189" s="43"/>
      <c r="G189" s="44"/>
      <c r="H189" s="44"/>
      <c r="I189" s="44"/>
      <c r="J189" s="47"/>
      <c r="K189" s="44"/>
      <c r="L189" s="82">
        <v>1540.31</v>
      </c>
      <c r="M189" s="68"/>
      <c r="N189" s="76">
        <v>12568.93</v>
      </c>
      <c r="AI189" s="39"/>
      <c r="AJ189" s="40"/>
      <c r="AK189" s="40"/>
      <c r="AQ189" s="40" t="s">
        <v>84</v>
      </c>
    </row>
    <row r="190" spans="1:45" customFormat="1" ht="34.5" x14ac:dyDescent="0.25">
      <c r="A190" s="41" t="s">
        <v>162</v>
      </c>
      <c r="B190" s="42" t="s">
        <v>163</v>
      </c>
      <c r="C190" s="248" t="s">
        <v>164</v>
      </c>
      <c r="D190" s="248"/>
      <c r="E190" s="248"/>
      <c r="F190" s="43" t="s">
        <v>110</v>
      </c>
      <c r="G190" s="44">
        <v>2.7359999999999999E-2</v>
      </c>
      <c r="H190" s="45">
        <v>1</v>
      </c>
      <c r="I190" s="84">
        <v>2.7359999999999999E-2</v>
      </c>
      <c r="J190" s="47"/>
      <c r="K190" s="44"/>
      <c r="L190" s="47"/>
      <c r="M190" s="44"/>
      <c r="N190" s="48"/>
      <c r="AI190" s="39"/>
      <c r="AJ190" s="40"/>
      <c r="AK190" s="40" t="s">
        <v>164</v>
      </c>
      <c r="AQ190" s="40"/>
    </row>
    <row r="191" spans="1:45" customFormat="1" ht="15" x14ac:dyDescent="0.25">
      <c r="A191" s="49"/>
      <c r="B191" s="50"/>
      <c r="C191" s="235" t="s">
        <v>165</v>
      </c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7"/>
      <c r="AI191" s="39"/>
      <c r="AJ191" s="40"/>
      <c r="AK191" s="40"/>
      <c r="AL191" s="3" t="s">
        <v>165</v>
      </c>
      <c r="AQ191" s="40"/>
    </row>
    <row r="192" spans="1:45" customFormat="1" ht="23.25" x14ac:dyDescent="0.25">
      <c r="A192" s="51"/>
      <c r="B192" s="52" t="s">
        <v>65</v>
      </c>
      <c r="C192" s="238" t="s">
        <v>66</v>
      </c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9"/>
      <c r="AI192" s="39"/>
      <c r="AJ192" s="40"/>
      <c r="AK192" s="40"/>
      <c r="AM192" s="3" t="s">
        <v>66</v>
      </c>
      <c r="AQ192" s="40"/>
    </row>
    <row r="193" spans="1:44" customFormat="1" ht="68.25" x14ac:dyDescent="0.25">
      <c r="A193" s="51"/>
      <c r="B193" s="52" t="s">
        <v>67</v>
      </c>
      <c r="C193" s="238" t="s">
        <v>68</v>
      </c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9"/>
      <c r="AI193" s="39"/>
      <c r="AJ193" s="40"/>
      <c r="AK193" s="40"/>
      <c r="AM193" s="3" t="s">
        <v>68</v>
      </c>
      <c r="AQ193" s="40"/>
    </row>
    <row r="194" spans="1:44" customFormat="1" ht="23.25" x14ac:dyDescent="0.25">
      <c r="A194" s="51"/>
      <c r="B194" s="52" t="s">
        <v>69</v>
      </c>
      <c r="C194" s="238" t="s">
        <v>70</v>
      </c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9"/>
      <c r="AI194" s="39"/>
      <c r="AJ194" s="40"/>
      <c r="AK194" s="40"/>
      <c r="AM194" s="3" t="s">
        <v>70</v>
      </c>
      <c r="AQ194" s="40"/>
    </row>
    <row r="195" spans="1:44" customFormat="1" ht="15" x14ac:dyDescent="0.25">
      <c r="A195" s="53"/>
      <c r="B195" s="52" t="s">
        <v>60</v>
      </c>
      <c r="C195" s="235" t="s">
        <v>94</v>
      </c>
      <c r="D195" s="235"/>
      <c r="E195" s="235"/>
      <c r="F195" s="54"/>
      <c r="G195" s="55"/>
      <c r="H195" s="55"/>
      <c r="I195" s="55"/>
      <c r="J195" s="58">
        <v>300.22000000000003</v>
      </c>
      <c r="K195" s="57">
        <v>1.520875</v>
      </c>
      <c r="L195" s="58">
        <v>12.49</v>
      </c>
      <c r="M195" s="59">
        <v>44.77</v>
      </c>
      <c r="N195" s="72">
        <v>559.17999999999995</v>
      </c>
      <c r="AI195" s="39"/>
      <c r="AJ195" s="40"/>
      <c r="AK195" s="40"/>
      <c r="AN195" s="3" t="s">
        <v>94</v>
      </c>
      <c r="AQ195" s="40"/>
    </row>
    <row r="196" spans="1:44" customFormat="1" ht="15" x14ac:dyDescent="0.25">
      <c r="A196" s="53"/>
      <c r="B196" s="52" t="s">
        <v>71</v>
      </c>
      <c r="C196" s="235" t="s">
        <v>72</v>
      </c>
      <c r="D196" s="235"/>
      <c r="E196" s="235"/>
      <c r="F196" s="54"/>
      <c r="G196" s="55"/>
      <c r="H196" s="55"/>
      <c r="I196" s="55"/>
      <c r="J196" s="58">
        <v>70.540000000000006</v>
      </c>
      <c r="K196" s="57">
        <v>1.653125</v>
      </c>
      <c r="L196" s="58">
        <v>3.19</v>
      </c>
      <c r="M196" s="59">
        <v>13.24</v>
      </c>
      <c r="N196" s="72">
        <v>42.24</v>
      </c>
      <c r="AI196" s="39"/>
      <c r="AJ196" s="40"/>
      <c r="AK196" s="40"/>
      <c r="AN196" s="3" t="s">
        <v>72</v>
      </c>
      <c r="AQ196" s="40"/>
    </row>
    <row r="197" spans="1:44" customFormat="1" ht="15" x14ac:dyDescent="0.25">
      <c r="A197" s="53"/>
      <c r="B197" s="52" t="s">
        <v>73</v>
      </c>
      <c r="C197" s="235" t="s">
        <v>74</v>
      </c>
      <c r="D197" s="235"/>
      <c r="E197" s="235"/>
      <c r="F197" s="54"/>
      <c r="G197" s="55"/>
      <c r="H197" s="55"/>
      <c r="I197" s="55"/>
      <c r="J197" s="58">
        <v>7.78</v>
      </c>
      <c r="K197" s="57">
        <v>1.653125</v>
      </c>
      <c r="L197" s="58">
        <v>0.35</v>
      </c>
      <c r="M197" s="61">
        <v>44.7</v>
      </c>
      <c r="N197" s="72">
        <v>15.65</v>
      </c>
      <c r="AI197" s="39"/>
      <c r="AJ197" s="40"/>
      <c r="AK197" s="40"/>
      <c r="AN197" s="3" t="s">
        <v>74</v>
      </c>
      <c r="AQ197" s="40"/>
    </row>
    <row r="198" spans="1:44" customFormat="1" ht="15" x14ac:dyDescent="0.25">
      <c r="A198" s="53"/>
      <c r="B198" s="52" t="s">
        <v>100</v>
      </c>
      <c r="C198" s="235" t="s">
        <v>127</v>
      </c>
      <c r="D198" s="235"/>
      <c r="E198" s="235"/>
      <c r="F198" s="54"/>
      <c r="G198" s="55"/>
      <c r="H198" s="55"/>
      <c r="I198" s="55"/>
      <c r="J198" s="56">
        <v>10124.09</v>
      </c>
      <c r="K198" s="55"/>
      <c r="L198" s="58">
        <v>277</v>
      </c>
      <c r="M198" s="59">
        <v>8.16</v>
      </c>
      <c r="N198" s="60">
        <v>2260.3200000000002</v>
      </c>
      <c r="AI198" s="39"/>
      <c r="AJ198" s="40"/>
      <c r="AK198" s="40"/>
      <c r="AN198" s="3" t="s">
        <v>127</v>
      </c>
      <c r="AQ198" s="40"/>
    </row>
    <row r="199" spans="1:44" customFormat="1" ht="15" x14ac:dyDescent="0.25">
      <c r="A199" s="62"/>
      <c r="B199" s="52"/>
      <c r="C199" s="235" t="s">
        <v>95</v>
      </c>
      <c r="D199" s="235"/>
      <c r="E199" s="235"/>
      <c r="F199" s="54" t="s">
        <v>76</v>
      </c>
      <c r="G199" s="61">
        <v>33.1</v>
      </c>
      <c r="H199" s="57">
        <v>1.520875</v>
      </c>
      <c r="I199" s="64">
        <v>1.3773287000000001</v>
      </c>
      <c r="J199" s="65"/>
      <c r="K199" s="55"/>
      <c r="L199" s="65"/>
      <c r="M199" s="55"/>
      <c r="N199" s="66"/>
      <c r="AI199" s="39"/>
      <c r="AJ199" s="40"/>
      <c r="AK199" s="40"/>
      <c r="AO199" s="3" t="s">
        <v>95</v>
      </c>
      <c r="AQ199" s="40"/>
    </row>
    <row r="200" spans="1:44" customFormat="1" ht="15" x14ac:dyDescent="0.25">
      <c r="A200" s="62"/>
      <c r="B200" s="52"/>
      <c r="C200" s="235" t="s">
        <v>75</v>
      </c>
      <c r="D200" s="235"/>
      <c r="E200" s="235"/>
      <c r="F200" s="54" t="s">
        <v>76</v>
      </c>
      <c r="G200" s="59">
        <v>0.61</v>
      </c>
      <c r="H200" s="57">
        <v>1.653125</v>
      </c>
      <c r="I200" s="78">
        <v>2.759E-2</v>
      </c>
      <c r="J200" s="65"/>
      <c r="K200" s="55"/>
      <c r="L200" s="65"/>
      <c r="M200" s="55"/>
      <c r="N200" s="66"/>
      <c r="AI200" s="39"/>
      <c r="AJ200" s="40"/>
      <c r="AK200" s="40"/>
      <c r="AO200" s="3" t="s">
        <v>75</v>
      </c>
      <c r="AQ200" s="40"/>
    </row>
    <row r="201" spans="1:44" customFormat="1" ht="15" x14ac:dyDescent="0.25">
      <c r="A201" s="49"/>
      <c r="B201" s="52"/>
      <c r="C201" s="236" t="s">
        <v>77</v>
      </c>
      <c r="D201" s="236"/>
      <c r="E201" s="236"/>
      <c r="F201" s="67"/>
      <c r="G201" s="68"/>
      <c r="H201" s="68"/>
      <c r="I201" s="68"/>
      <c r="J201" s="69">
        <v>10494.85</v>
      </c>
      <c r="K201" s="68"/>
      <c r="L201" s="70">
        <v>292.68</v>
      </c>
      <c r="M201" s="68"/>
      <c r="N201" s="71">
        <v>2861.74</v>
      </c>
      <c r="AI201" s="39"/>
      <c r="AJ201" s="40"/>
      <c r="AK201" s="40"/>
      <c r="AP201" s="3" t="s">
        <v>77</v>
      </c>
      <c r="AQ201" s="40"/>
    </row>
    <row r="202" spans="1:44" customFormat="1" ht="15" x14ac:dyDescent="0.25">
      <c r="A202" s="62"/>
      <c r="B202" s="52"/>
      <c r="C202" s="235" t="s">
        <v>78</v>
      </c>
      <c r="D202" s="235"/>
      <c r="E202" s="235"/>
      <c r="F202" s="54"/>
      <c r="G202" s="55"/>
      <c r="H202" s="55"/>
      <c r="I202" s="55"/>
      <c r="J202" s="65"/>
      <c r="K202" s="55"/>
      <c r="L202" s="58">
        <v>12.84</v>
      </c>
      <c r="M202" s="55"/>
      <c r="N202" s="72">
        <v>574.83000000000004</v>
      </c>
      <c r="AI202" s="39"/>
      <c r="AJ202" s="40"/>
      <c r="AK202" s="40"/>
      <c r="AO202" s="3" t="s">
        <v>78</v>
      </c>
      <c r="AQ202" s="40"/>
    </row>
    <row r="203" spans="1:44" customFormat="1" ht="34.5" x14ac:dyDescent="0.25">
      <c r="A203" s="62"/>
      <c r="B203" s="52" t="s">
        <v>128</v>
      </c>
      <c r="C203" s="235" t="s">
        <v>129</v>
      </c>
      <c r="D203" s="235"/>
      <c r="E203" s="235"/>
      <c r="F203" s="54" t="s">
        <v>81</v>
      </c>
      <c r="G203" s="63">
        <v>102</v>
      </c>
      <c r="H203" s="55"/>
      <c r="I203" s="63">
        <v>102</v>
      </c>
      <c r="J203" s="65"/>
      <c r="K203" s="55"/>
      <c r="L203" s="58">
        <v>13.1</v>
      </c>
      <c r="M203" s="55"/>
      <c r="N203" s="72">
        <v>586.33000000000004</v>
      </c>
      <c r="AI203" s="39"/>
      <c r="AJ203" s="40"/>
      <c r="AK203" s="40"/>
      <c r="AO203" s="3" t="s">
        <v>129</v>
      </c>
      <c r="AQ203" s="40"/>
    </row>
    <row r="204" spans="1:44" customFormat="1" ht="45" x14ac:dyDescent="0.25">
      <c r="A204" s="62"/>
      <c r="B204" s="52" t="s">
        <v>130</v>
      </c>
      <c r="C204" s="235" t="s">
        <v>131</v>
      </c>
      <c r="D204" s="235"/>
      <c r="E204" s="235"/>
      <c r="F204" s="54" t="s">
        <v>81</v>
      </c>
      <c r="G204" s="63">
        <v>58</v>
      </c>
      <c r="H204" s="59">
        <v>0.85</v>
      </c>
      <c r="I204" s="61">
        <v>49.3</v>
      </c>
      <c r="J204" s="65"/>
      <c r="K204" s="55"/>
      <c r="L204" s="58">
        <v>6.33</v>
      </c>
      <c r="M204" s="55"/>
      <c r="N204" s="72">
        <v>283.39</v>
      </c>
      <c r="AI204" s="39"/>
      <c r="AJ204" s="40"/>
      <c r="AK204" s="40"/>
      <c r="AO204" s="3" t="s">
        <v>131</v>
      </c>
      <c r="AQ204" s="40"/>
    </row>
    <row r="205" spans="1:44" customFormat="1" ht="15" x14ac:dyDescent="0.25">
      <c r="A205" s="73"/>
      <c r="B205" s="74"/>
      <c r="C205" s="248" t="s">
        <v>84</v>
      </c>
      <c r="D205" s="248"/>
      <c r="E205" s="248"/>
      <c r="F205" s="43"/>
      <c r="G205" s="44"/>
      <c r="H205" s="44"/>
      <c r="I205" s="44"/>
      <c r="J205" s="47"/>
      <c r="K205" s="44"/>
      <c r="L205" s="75">
        <v>312.11</v>
      </c>
      <c r="M205" s="68"/>
      <c r="N205" s="76">
        <v>3731.46</v>
      </c>
      <c r="AI205" s="39"/>
      <c r="AJ205" s="40"/>
      <c r="AK205" s="40"/>
      <c r="AQ205" s="40" t="s">
        <v>84</v>
      </c>
    </row>
    <row r="206" spans="1:44" customFormat="1" ht="23.25" x14ac:dyDescent="0.25">
      <c r="A206" s="41" t="s">
        <v>166</v>
      </c>
      <c r="B206" s="42" t="s">
        <v>167</v>
      </c>
      <c r="C206" s="248" t="s">
        <v>168</v>
      </c>
      <c r="D206" s="248"/>
      <c r="E206" s="248"/>
      <c r="F206" s="43" t="s">
        <v>110</v>
      </c>
      <c r="G206" s="44">
        <v>-2.7359999999999999E-2</v>
      </c>
      <c r="H206" s="45">
        <v>1</v>
      </c>
      <c r="I206" s="84">
        <v>-2.7359999999999999E-2</v>
      </c>
      <c r="J206" s="82">
        <v>10100</v>
      </c>
      <c r="K206" s="44"/>
      <c r="L206" s="75">
        <v>-276.33999999999997</v>
      </c>
      <c r="M206" s="80">
        <v>8.16</v>
      </c>
      <c r="N206" s="76">
        <v>-2254.9299999999998</v>
      </c>
      <c r="AI206" s="39"/>
      <c r="AJ206" s="40"/>
      <c r="AK206" s="40" t="s">
        <v>168</v>
      </c>
      <c r="AQ206" s="40"/>
    </row>
    <row r="207" spans="1:44" customFormat="1" ht="15" x14ac:dyDescent="0.25">
      <c r="A207" s="73"/>
      <c r="B207" s="74"/>
      <c r="C207" s="235" t="s">
        <v>169</v>
      </c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7"/>
      <c r="AI207" s="39"/>
      <c r="AJ207" s="40"/>
      <c r="AK207" s="40"/>
      <c r="AQ207" s="40"/>
      <c r="AR207" s="3" t="s">
        <v>169</v>
      </c>
    </row>
    <row r="208" spans="1:44" customFormat="1" ht="15" x14ac:dyDescent="0.25">
      <c r="A208" s="73"/>
      <c r="B208" s="74"/>
      <c r="C208" s="248" t="s">
        <v>84</v>
      </c>
      <c r="D208" s="248"/>
      <c r="E208" s="248"/>
      <c r="F208" s="43"/>
      <c r="G208" s="44"/>
      <c r="H208" s="44"/>
      <c r="I208" s="44"/>
      <c r="J208" s="47"/>
      <c r="K208" s="44"/>
      <c r="L208" s="75">
        <v>-276.33999999999997</v>
      </c>
      <c r="M208" s="68"/>
      <c r="N208" s="76">
        <v>-2254.9299999999998</v>
      </c>
      <c r="AI208" s="39"/>
      <c r="AJ208" s="40"/>
      <c r="AK208" s="40"/>
      <c r="AQ208" s="40" t="s">
        <v>84</v>
      </c>
    </row>
    <row r="209" spans="1:44" customFormat="1" ht="23.25" x14ac:dyDescent="0.25">
      <c r="A209" s="41" t="s">
        <v>170</v>
      </c>
      <c r="B209" s="42" t="s">
        <v>171</v>
      </c>
      <c r="C209" s="248" t="s">
        <v>172</v>
      </c>
      <c r="D209" s="248"/>
      <c r="E209" s="248"/>
      <c r="F209" s="43" t="s">
        <v>110</v>
      </c>
      <c r="G209" s="44">
        <v>2.7E-2</v>
      </c>
      <c r="H209" s="45">
        <v>1</v>
      </c>
      <c r="I209" s="46">
        <v>2.7E-2</v>
      </c>
      <c r="J209" s="82">
        <v>25542.66</v>
      </c>
      <c r="K209" s="44"/>
      <c r="L209" s="75">
        <v>689.65</v>
      </c>
      <c r="M209" s="80">
        <v>8.16</v>
      </c>
      <c r="N209" s="76">
        <v>5627.54</v>
      </c>
      <c r="AI209" s="39"/>
      <c r="AJ209" s="40"/>
      <c r="AK209" s="40" t="s">
        <v>172</v>
      </c>
      <c r="AQ209" s="40"/>
    </row>
    <row r="210" spans="1:44" customFormat="1" ht="15" x14ac:dyDescent="0.25">
      <c r="A210" s="73"/>
      <c r="B210" s="74"/>
      <c r="C210" s="235" t="s">
        <v>111</v>
      </c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7"/>
      <c r="AI210" s="39"/>
      <c r="AJ210" s="40"/>
      <c r="AK210" s="40"/>
      <c r="AQ210" s="40"/>
      <c r="AR210" s="3" t="s">
        <v>111</v>
      </c>
    </row>
    <row r="211" spans="1:44" customFormat="1" ht="15" x14ac:dyDescent="0.25">
      <c r="A211" s="49"/>
      <c r="B211" s="50"/>
      <c r="C211" s="235" t="s">
        <v>173</v>
      </c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7"/>
      <c r="AI211" s="39"/>
      <c r="AJ211" s="40"/>
      <c r="AK211" s="40"/>
      <c r="AL211" s="3" t="s">
        <v>173</v>
      </c>
      <c r="AQ211" s="40"/>
    </row>
    <row r="212" spans="1:44" customFormat="1" ht="15" x14ac:dyDescent="0.25">
      <c r="A212" s="73"/>
      <c r="B212" s="74"/>
      <c r="C212" s="248" t="s">
        <v>84</v>
      </c>
      <c r="D212" s="248"/>
      <c r="E212" s="248"/>
      <c r="F212" s="43"/>
      <c r="G212" s="44"/>
      <c r="H212" s="44"/>
      <c r="I212" s="44"/>
      <c r="J212" s="47"/>
      <c r="K212" s="44"/>
      <c r="L212" s="75">
        <v>689.65</v>
      </c>
      <c r="M212" s="68"/>
      <c r="N212" s="76">
        <v>5627.54</v>
      </c>
      <c r="AI212" s="39"/>
      <c r="AJ212" s="40"/>
      <c r="AK212" s="40"/>
      <c r="AQ212" s="40" t="s">
        <v>84</v>
      </c>
    </row>
    <row r="213" spans="1:44" customFormat="1" ht="23.25" x14ac:dyDescent="0.25">
      <c r="A213" s="41" t="s">
        <v>174</v>
      </c>
      <c r="B213" s="42" t="s">
        <v>175</v>
      </c>
      <c r="C213" s="248" t="s">
        <v>176</v>
      </c>
      <c r="D213" s="248"/>
      <c r="E213" s="248"/>
      <c r="F213" s="43" t="s">
        <v>110</v>
      </c>
      <c r="G213" s="44">
        <v>2.0559999999999998E-2</v>
      </c>
      <c r="H213" s="45">
        <v>1</v>
      </c>
      <c r="I213" s="84">
        <v>2.0559999999999998E-2</v>
      </c>
      <c r="J213" s="47"/>
      <c r="K213" s="44"/>
      <c r="L213" s="47"/>
      <c r="M213" s="44"/>
      <c r="N213" s="48"/>
      <c r="AI213" s="39"/>
      <c r="AJ213" s="40"/>
      <c r="AK213" s="40" t="s">
        <v>176</v>
      </c>
      <c r="AQ213" s="40"/>
    </row>
    <row r="214" spans="1:44" customFormat="1" ht="23.25" x14ac:dyDescent="0.25">
      <c r="A214" s="51"/>
      <c r="B214" s="52" t="s">
        <v>65</v>
      </c>
      <c r="C214" s="238" t="s">
        <v>66</v>
      </c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9"/>
      <c r="AI214" s="39"/>
      <c r="AJ214" s="40"/>
      <c r="AK214" s="40"/>
      <c r="AM214" s="3" t="s">
        <v>66</v>
      </c>
      <c r="AQ214" s="40"/>
    </row>
    <row r="215" spans="1:44" customFormat="1" ht="68.25" x14ac:dyDescent="0.25">
      <c r="A215" s="51"/>
      <c r="B215" s="52" t="s">
        <v>67</v>
      </c>
      <c r="C215" s="238" t="s">
        <v>68</v>
      </c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9"/>
      <c r="AI215" s="39"/>
      <c r="AJ215" s="40"/>
      <c r="AK215" s="40"/>
      <c r="AM215" s="3" t="s">
        <v>68</v>
      </c>
      <c r="AQ215" s="40"/>
    </row>
    <row r="216" spans="1:44" customFormat="1" ht="23.25" x14ac:dyDescent="0.25">
      <c r="A216" s="51"/>
      <c r="B216" s="52" t="s">
        <v>69</v>
      </c>
      <c r="C216" s="238" t="s">
        <v>70</v>
      </c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9"/>
      <c r="AI216" s="39"/>
      <c r="AJ216" s="40"/>
      <c r="AK216" s="40"/>
      <c r="AM216" s="3" t="s">
        <v>70</v>
      </c>
      <c r="AQ216" s="40"/>
    </row>
    <row r="217" spans="1:44" customFormat="1" ht="15" x14ac:dyDescent="0.25">
      <c r="A217" s="53"/>
      <c r="B217" s="52" t="s">
        <v>60</v>
      </c>
      <c r="C217" s="235" t="s">
        <v>94</v>
      </c>
      <c r="D217" s="235"/>
      <c r="E217" s="235"/>
      <c r="F217" s="54"/>
      <c r="G217" s="55"/>
      <c r="H217" s="55"/>
      <c r="I217" s="55"/>
      <c r="J217" s="58">
        <v>526.05999999999995</v>
      </c>
      <c r="K217" s="57">
        <v>1.520875</v>
      </c>
      <c r="L217" s="58">
        <v>16.45</v>
      </c>
      <c r="M217" s="59">
        <v>44.77</v>
      </c>
      <c r="N217" s="72">
        <v>736.47</v>
      </c>
      <c r="AI217" s="39"/>
      <c r="AJ217" s="40"/>
      <c r="AK217" s="40"/>
      <c r="AN217" s="3" t="s">
        <v>94</v>
      </c>
      <c r="AQ217" s="40"/>
    </row>
    <row r="218" spans="1:44" customFormat="1" ht="15" x14ac:dyDescent="0.25">
      <c r="A218" s="53"/>
      <c r="B218" s="52" t="s">
        <v>71</v>
      </c>
      <c r="C218" s="235" t="s">
        <v>72</v>
      </c>
      <c r="D218" s="235"/>
      <c r="E218" s="235"/>
      <c r="F218" s="54"/>
      <c r="G218" s="55"/>
      <c r="H218" s="55"/>
      <c r="I218" s="55"/>
      <c r="J218" s="58">
        <v>28.64</v>
      </c>
      <c r="K218" s="57">
        <v>1.653125</v>
      </c>
      <c r="L218" s="58">
        <v>0.97</v>
      </c>
      <c r="M218" s="59">
        <v>13.24</v>
      </c>
      <c r="N218" s="72">
        <v>12.84</v>
      </c>
      <c r="AI218" s="39"/>
      <c r="AJ218" s="40"/>
      <c r="AK218" s="40"/>
      <c r="AN218" s="3" t="s">
        <v>72</v>
      </c>
      <c r="AQ218" s="40"/>
    </row>
    <row r="219" spans="1:44" customFormat="1" ht="15" x14ac:dyDescent="0.25">
      <c r="A219" s="53"/>
      <c r="B219" s="52" t="s">
        <v>73</v>
      </c>
      <c r="C219" s="235" t="s">
        <v>74</v>
      </c>
      <c r="D219" s="235"/>
      <c r="E219" s="235"/>
      <c r="F219" s="54"/>
      <c r="G219" s="55"/>
      <c r="H219" s="55"/>
      <c r="I219" s="55"/>
      <c r="J219" s="58">
        <v>4.09</v>
      </c>
      <c r="K219" s="57">
        <v>1.653125</v>
      </c>
      <c r="L219" s="58">
        <v>0.14000000000000001</v>
      </c>
      <c r="M219" s="61">
        <v>44.7</v>
      </c>
      <c r="N219" s="72">
        <v>6.26</v>
      </c>
      <c r="AI219" s="39"/>
      <c r="AJ219" s="40"/>
      <c r="AK219" s="40"/>
      <c r="AN219" s="3" t="s">
        <v>74</v>
      </c>
      <c r="AQ219" s="40"/>
    </row>
    <row r="220" spans="1:44" customFormat="1" ht="15" x14ac:dyDescent="0.25">
      <c r="A220" s="62"/>
      <c r="B220" s="52"/>
      <c r="C220" s="235" t="s">
        <v>95</v>
      </c>
      <c r="D220" s="235"/>
      <c r="E220" s="235"/>
      <c r="F220" s="54" t="s">
        <v>76</v>
      </c>
      <c r="G220" s="63">
        <v>58</v>
      </c>
      <c r="H220" s="57">
        <v>1.520875</v>
      </c>
      <c r="I220" s="57">
        <v>1.8136129999999999</v>
      </c>
      <c r="J220" s="65"/>
      <c r="K220" s="55"/>
      <c r="L220" s="65"/>
      <c r="M220" s="55"/>
      <c r="N220" s="66"/>
      <c r="AI220" s="39"/>
      <c r="AJ220" s="40"/>
      <c r="AK220" s="40"/>
      <c r="AO220" s="3" t="s">
        <v>95</v>
      </c>
      <c r="AQ220" s="40"/>
    </row>
    <row r="221" spans="1:44" customFormat="1" ht="15" x14ac:dyDescent="0.25">
      <c r="A221" s="62"/>
      <c r="B221" s="52"/>
      <c r="C221" s="235" t="s">
        <v>75</v>
      </c>
      <c r="D221" s="235"/>
      <c r="E221" s="235"/>
      <c r="F221" s="54" t="s">
        <v>76</v>
      </c>
      <c r="G221" s="59">
        <v>0.33</v>
      </c>
      <c r="H221" s="57">
        <v>1.653125</v>
      </c>
      <c r="I221" s="64">
        <v>1.12161E-2</v>
      </c>
      <c r="J221" s="65"/>
      <c r="K221" s="55"/>
      <c r="L221" s="65"/>
      <c r="M221" s="55"/>
      <c r="N221" s="66"/>
      <c r="AI221" s="39"/>
      <c r="AJ221" s="40"/>
      <c r="AK221" s="40"/>
      <c r="AO221" s="3" t="s">
        <v>75</v>
      </c>
      <c r="AQ221" s="40"/>
    </row>
    <row r="222" spans="1:44" customFormat="1" ht="15" x14ac:dyDescent="0.25">
      <c r="A222" s="49"/>
      <c r="B222" s="52"/>
      <c r="C222" s="236" t="s">
        <v>77</v>
      </c>
      <c r="D222" s="236"/>
      <c r="E222" s="236"/>
      <c r="F222" s="67"/>
      <c r="G222" s="68"/>
      <c r="H222" s="68"/>
      <c r="I222" s="68"/>
      <c r="J222" s="70">
        <v>554.70000000000005</v>
      </c>
      <c r="K222" s="68"/>
      <c r="L222" s="70">
        <v>17.420000000000002</v>
      </c>
      <c r="M222" s="68"/>
      <c r="N222" s="77">
        <v>749.31</v>
      </c>
      <c r="AI222" s="39"/>
      <c r="AJ222" s="40"/>
      <c r="AK222" s="40"/>
      <c r="AP222" s="3" t="s">
        <v>77</v>
      </c>
      <c r="AQ222" s="40"/>
    </row>
    <row r="223" spans="1:44" customFormat="1" ht="15" x14ac:dyDescent="0.25">
      <c r="A223" s="62"/>
      <c r="B223" s="52"/>
      <c r="C223" s="235" t="s">
        <v>78</v>
      </c>
      <c r="D223" s="235"/>
      <c r="E223" s="235"/>
      <c r="F223" s="54"/>
      <c r="G223" s="55"/>
      <c r="H223" s="55"/>
      <c r="I223" s="55"/>
      <c r="J223" s="65"/>
      <c r="K223" s="55"/>
      <c r="L223" s="58">
        <v>16.59</v>
      </c>
      <c r="M223" s="55"/>
      <c r="N223" s="72">
        <v>742.73</v>
      </c>
      <c r="AI223" s="39"/>
      <c r="AJ223" s="40"/>
      <c r="AK223" s="40"/>
      <c r="AO223" s="3" t="s">
        <v>78</v>
      </c>
      <c r="AQ223" s="40"/>
    </row>
    <row r="224" spans="1:44" customFormat="1" ht="34.5" x14ac:dyDescent="0.25">
      <c r="A224" s="62"/>
      <c r="B224" s="52" t="s">
        <v>128</v>
      </c>
      <c r="C224" s="235" t="s">
        <v>129</v>
      </c>
      <c r="D224" s="235"/>
      <c r="E224" s="235"/>
      <c r="F224" s="54" t="s">
        <v>81</v>
      </c>
      <c r="G224" s="63">
        <v>102</v>
      </c>
      <c r="H224" s="55"/>
      <c r="I224" s="63">
        <v>102</v>
      </c>
      <c r="J224" s="65"/>
      <c r="K224" s="55"/>
      <c r="L224" s="58">
        <v>16.920000000000002</v>
      </c>
      <c r="M224" s="55"/>
      <c r="N224" s="72">
        <v>757.58</v>
      </c>
      <c r="AI224" s="39"/>
      <c r="AJ224" s="40"/>
      <c r="AK224" s="40"/>
      <c r="AO224" s="3" t="s">
        <v>129</v>
      </c>
      <c r="AQ224" s="40"/>
    </row>
    <row r="225" spans="1:44" customFormat="1" ht="45" x14ac:dyDescent="0.25">
      <c r="A225" s="62"/>
      <c r="B225" s="52" t="s">
        <v>130</v>
      </c>
      <c r="C225" s="235" t="s">
        <v>131</v>
      </c>
      <c r="D225" s="235"/>
      <c r="E225" s="235"/>
      <c r="F225" s="54" t="s">
        <v>81</v>
      </c>
      <c r="G225" s="63">
        <v>58</v>
      </c>
      <c r="H225" s="59">
        <v>0.85</v>
      </c>
      <c r="I225" s="61">
        <v>49.3</v>
      </c>
      <c r="J225" s="65"/>
      <c r="K225" s="55"/>
      <c r="L225" s="58">
        <v>8.18</v>
      </c>
      <c r="M225" s="55"/>
      <c r="N225" s="72">
        <v>366.17</v>
      </c>
      <c r="AI225" s="39"/>
      <c r="AJ225" s="40"/>
      <c r="AK225" s="40"/>
      <c r="AO225" s="3" t="s">
        <v>131</v>
      </c>
      <c r="AQ225" s="40"/>
    </row>
    <row r="226" spans="1:44" customFormat="1" ht="15" x14ac:dyDescent="0.25">
      <c r="A226" s="73"/>
      <c r="B226" s="74"/>
      <c r="C226" s="248" t="s">
        <v>84</v>
      </c>
      <c r="D226" s="248"/>
      <c r="E226" s="248"/>
      <c r="F226" s="43"/>
      <c r="G226" s="44"/>
      <c r="H226" s="44"/>
      <c r="I226" s="44"/>
      <c r="J226" s="47"/>
      <c r="K226" s="44"/>
      <c r="L226" s="75">
        <v>42.52</v>
      </c>
      <c r="M226" s="68"/>
      <c r="N226" s="76">
        <v>1873.06</v>
      </c>
      <c r="AI226" s="39"/>
      <c r="AJ226" s="40"/>
      <c r="AK226" s="40"/>
      <c r="AQ226" s="40" t="s">
        <v>84</v>
      </c>
    </row>
    <row r="227" spans="1:44" customFormat="1" ht="23.25" x14ac:dyDescent="0.25">
      <c r="A227" s="41" t="s">
        <v>177</v>
      </c>
      <c r="B227" s="42" t="s">
        <v>178</v>
      </c>
      <c r="C227" s="248" t="s">
        <v>179</v>
      </c>
      <c r="D227" s="248"/>
      <c r="E227" s="248"/>
      <c r="F227" s="43" t="s">
        <v>110</v>
      </c>
      <c r="G227" s="44">
        <v>2.1000000000000001E-2</v>
      </c>
      <c r="H227" s="45">
        <v>1</v>
      </c>
      <c r="I227" s="46">
        <v>2.1000000000000001E-2</v>
      </c>
      <c r="J227" s="82">
        <v>4840.6499999999996</v>
      </c>
      <c r="K227" s="44"/>
      <c r="L227" s="75">
        <v>101.65</v>
      </c>
      <c r="M227" s="80">
        <v>8.16</v>
      </c>
      <c r="N227" s="81">
        <v>829.46</v>
      </c>
      <c r="AI227" s="39"/>
      <c r="AJ227" s="40"/>
      <c r="AK227" s="40" t="s">
        <v>179</v>
      </c>
      <c r="AQ227" s="40"/>
    </row>
    <row r="228" spans="1:44" customFormat="1" ht="15" x14ac:dyDescent="0.25">
      <c r="A228" s="73"/>
      <c r="B228" s="74"/>
      <c r="C228" s="235" t="s">
        <v>111</v>
      </c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7"/>
      <c r="AI228" s="39"/>
      <c r="AJ228" s="40"/>
      <c r="AK228" s="40"/>
      <c r="AQ228" s="40"/>
      <c r="AR228" s="3" t="s">
        <v>111</v>
      </c>
    </row>
    <row r="229" spans="1:44" customFormat="1" ht="15" x14ac:dyDescent="0.25">
      <c r="A229" s="49"/>
      <c r="B229" s="50"/>
      <c r="C229" s="235" t="s">
        <v>180</v>
      </c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7"/>
      <c r="AI229" s="39"/>
      <c r="AJ229" s="40"/>
      <c r="AK229" s="40"/>
      <c r="AL229" s="3" t="s">
        <v>180</v>
      </c>
      <c r="AQ229" s="40"/>
    </row>
    <row r="230" spans="1:44" customFormat="1" ht="15" x14ac:dyDescent="0.25">
      <c r="A230" s="73"/>
      <c r="B230" s="74"/>
      <c r="C230" s="248" t="s">
        <v>84</v>
      </c>
      <c r="D230" s="248"/>
      <c r="E230" s="248"/>
      <c r="F230" s="43"/>
      <c r="G230" s="44"/>
      <c r="H230" s="44"/>
      <c r="I230" s="44"/>
      <c r="J230" s="47"/>
      <c r="K230" s="44"/>
      <c r="L230" s="75">
        <v>101.65</v>
      </c>
      <c r="M230" s="68"/>
      <c r="N230" s="81">
        <v>829.46</v>
      </c>
      <c r="AI230" s="39"/>
      <c r="AJ230" s="40"/>
      <c r="AK230" s="40"/>
      <c r="AQ230" s="40" t="s">
        <v>84</v>
      </c>
    </row>
    <row r="231" spans="1:44" customFormat="1" ht="15" x14ac:dyDescent="0.25">
      <c r="A231" s="245" t="s">
        <v>181</v>
      </c>
      <c r="B231" s="246"/>
      <c r="C231" s="246"/>
      <c r="D231" s="246"/>
      <c r="E231" s="246"/>
      <c r="F231" s="246"/>
      <c r="G231" s="246"/>
      <c r="H231" s="246"/>
      <c r="I231" s="246"/>
      <c r="J231" s="246"/>
      <c r="K231" s="246"/>
      <c r="L231" s="246"/>
      <c r="M231" s="246"/>
      <c r="N231" s="247"/>
      <c r="AI231" s="39"/>
      <c r="AJ231" s="40" t="s">
        <v>181</v>
      </c>
      <c r="AK231" s="40"/>
      <c r="AQ231" s="40"/>
    </row>
    <row r="232" spans="1:44" customFormat="1" ht="15" x14ac:dyDescent="0.25">
      <c r="A232" s="41" t="s">
        <v>182</v>
      </c>
      <c r="B232" s="42" t="s">
        <v>124</v>
      </c>
      <c r="C232" s="248" t="s">
        <v>125</v>
      </c>
      <c r="D232" s="248"/>
      <c r="E232" s="248"/>
      <c r="F232" s="43" t="s">
        <v>90</v>
      </c>
      <c r="G232" s="44">
        <v>1.8700000000000001E-2</v>
      </c>
      <c r="H232" s="45">
        <v>1</v>
      </c>
      <c r="I232" s="83">
        <v>1.8700000000000001E-2</v>
      </c>
      <c r="J232" s="47"/>
      <c r="K232" s="44"/>
      <c r="L232" s="47"/>
      <c r="M232" s="44"/>
      <c r="N232" s="48"/>
      <c r="AI232" s="39"/>
      <c r="AJ232" s="40"/>
      <c r="AK232" s="40" t="s">
        <v>125</v>
      </c>
      <c r="AQ232" s="40"/>
    </row>
    <row r="233" spans="1:44" customFormat="1" ht="15" x14ac:dyDescent="0.25">
      <c r="A233" s="49"/>
      <c r="B233" s="50"/>
      <c r="C233" s="235" t="s">
        <v>183</v>
      </c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7"/>
      <c r="AI233" s="39"/>
      <c r="AJ233" s="40"/>
      <c r="AK233" s="40"/>
      <c r="AL233" s="3" t="s">
        <v>183</v>
      </c>
      <c r="AQ233" s="40"/>
    </row>
    <row r="234" spans="1:44" customFormat="1" ht="23.25" x14ac:dyDescent="0.25">
      <c r="A234" s="51"/>
      <c r="B234" s="52" t="s">
        <v>65</v>
      </c>
      <c r="C234" s="238" t="s">
        <v>66</v>
      </c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9"/>
      <c r="AI234" s="39"/>
      <c r="AJ234" s="40"/>
      <c r="AK234" s="40"/>
      <c r="AM234" s="3" t="s">
        <v>66</v>
      </c>
      <c r="AQ234" s="40"/>
    </row>
    <row r="235" spans="1:44" customFormat="1" ht="68.25" x14ac:dyDescent="0.25">
      <c r="A235" s="51"/>
      <c r="B235" s="52" t="s">
        <v>67</v>
      </c>
      <c r="C235" s="238" t="s">
        <v>68</v>
      </c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9"/>
      <c r="AI235" s="39"/>
      <c r="AJ235" s="40"/>
      <c r="AK235" s="40"/>
      <c r="AM235" s="3" t="s">
        <v>68</v>
      </c>
      <c r="AQ235" s="40"/>
    </row>
    <row r="236" spans="1:44" customFormat="1" ht="23.25" x14ac:dyDescent="0.25">
      <c r="A236" s="51"/>
      <c r="B236" s="52" t="s">
        <v>69</v>
      </c>
      <c r="C236" s="238" t="s">
        <v>70</v>
      </c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9"/>
      <c r="AI236" s="39"/>
      <c r="AJ236" s="40"/>
      <c r="AK236" s="40"/>
      <c r="AM236" s="3" t="s">
        <v>70</v>
      </c>
      <c r="AQ236" s="40"/>
    </row>
    <row r="237" spans="1:44" customFormat="1" ht="15" x14ac:dyDescent="0.25">
      <c r="A237" s="53"/>
      <c r="B237" s="52" t="s">
        <v>60</v>
      </c>
      <c r="C237" s="235" t="s">
        <v>94</v>
      </c>
      <c r="D237" s="235"/>
      <c r="E237" s="235"/>
      <c r="F237" s="54"/>
      <c r="G237" s="55"/>
      <c r="H237" s="55"/>
      <c r="I237" s="55"/>
      <c r="J237" s="56">
        <v>1053</v>
      </c>
      <c r="K237" s="57">
        <v>1.520875</v>
      </c>
      <c r="L237" s="58">
        <v>29.95</v>
      </c>
      <c r="M237" s="59">
        <v>44.77</v>
      </c>
      <c r="N237" s="60">
        <v>1340.86</v>
      </c>
      <c r="AI237" s="39"/>
      <c r="AJ237" s="40"/>
      <c r="AK237" s="40"/>
      <c r="AN237" s="3" t="s">
        <v>94</v>
      </c>
      <c r="AQ237" s="40"/>
    </row>
    <row r="238" spans="1:44" customFormat="1" ht="15" x14ac:dyDescent="0.25">
      <c r="A238" s="53"/>
      <c r="B238" s="52" t="s">
        <v>71</v>
      </c>
      <c r="C238" s="235" t="s">
        <v>72</v>
      </c>
      <c r="D238" s="235"/>
      <c r="E238" s="235"/>
      <c r="F238" s="54"/>
      <c r="G238" s="55"/>
      <c r="H238" s="55"/>
      <c r="I238" s="55"/>
      <c r="J238" s="56">
        <v>1566.06</v>
      </c>
      <c r="K238" s="57">
        <v>1.653125</v>
      </c>
      <c r="L238" s="58">
        <v>48.41</v>
      </c>
      <c r="M238" s="59">
        <v>13.24</v>
      </c>
      <c r="N238" s="72">
        <v>640.95000000000005</v>
      </c>
      <c r="AI238" s="39"/>
      <c r="AJ238" s="40"/>
      <c r="AK238" s="40"/>
      <c r="AN238" s="3" t="s">
        <v>72</v>
      </c>
      <c r="AQ238" s="40"/>
    </row>
    <row r="239" spans="1:44" customFormat="1" ht="15" x14ac:dyDescent="0.25">
      <c r="A239" s="53"/>
      <c r="B239" s="52" t="s">
        <v>73</v>
      </c>
      <c r="C239" s="235" t="s">
        <v>74</v>
      </c>
      <c r="D239" s="235"/>
      <c r="E239" s="235"/>
      <c r="F239" s="54"/>
      <c r="G239" s="55"/>
      <c r="H239" s="55"/>
      <c r="I239" s="55"/>
      <c r="J239" s="58">
        <v>244.39</v>
      </c>
      <c r="K239" s="57">
        <v>1.653125</v>
      </c>
      <c r="L239" s="58">
        <v>7.55</v>
      </c>
      <c r="M239" s="61">
        <v>44.7</v>
      </c>
      <c r="N239" s="72">
        <v>337.49</v>
      </c>
      <c r="AI239" s="39"/>
      <c r="AJ239" s="40"/>
      <c r="AK239" s="40"/>
      <c r="AN239" s="3" t="s">
        <v>74</v>
      </c>
      <c r="AQ239" s="40"/>
    </row>
    <row r="240" spans="1:44" customFormat="1" ht="15" x14ac:dyDescent="0.25">
      <c r="A240" s="53"/>
      <c r="B240" s="52" t="s">
        <v>100</v>
      </c>
      <c r="C240" s="235" t="s">
        <v>127</v>
      </c>
      <c r="D240" s="235"/>
      <c r="E240" s="235"/>
      <c r="F240" s="54"/>
      <c r="G240" s="55"/>
      <c r="H240" s="55"/>
      <c r="I240" s="55"/>
      <c r="J240" s="58">
        <v>909.27</v>
      </c>
      <c r="K240" s="55"/>
      <c r="L240" s="58">
        <v>17</v>
      </c>
      <c r="M240" s="59">
        <v>8.16</v>
      </c>
      <c r="N240" s="72">
        <v>138.72</v>
      </c>
      <c r="AI240" s="39"/>
      <c r="AJ240" s="40"/>
      <c r="AK240" s="40"/>
      <c r="AN240" s="3" t="s">
        <v>127</v>
      </c>
      <c r="AQ240" s="40"/>
    </row>
    <row r="241" spans="1:44" customFormat="1" ht="15" x14ac:dyDescent="0.25">
      <c r="A241" s="62"/>
      <c r="B241" s="52"/>
      <c r="C241" s="235" t="s">
        <v>95</v>
      </c>
      <c r="D241" s="235"/>
      <c r="E241" s="235"/>
      <c r="F241" s="54" t="s">
        <v>76</v>
      </c>
      <c r="G241" s="63">
        <v>135</v>
      </c>
      <c r="H241" s="57">
        <v>1.520875</v>
      </c>
      <c r="I241" s="64">
        <v>3.8394488999999998</v>
      </c>
      <c r="J241" s="65"/>
      <c r="K241" s="55"/>
      <c r="L241" s="65"/>
      <c r="M241" s="55"/>
      <c r="N241" s="66"/>
      <c r="AI241" s="39"/>
      <c r="AJ241" s="40"/>
      <c r="AK241" s="40"/>
      <c r="AO241" s="3" t="s">
        <v>95</v>
      </c>
      <c r="AQ241" s="40"/>
    </row>
    <row r="242" spans="1:44" customFormat="1" ht="15" x14ac:dyDescent="0.25">
      <c r="A242" s="62"/>
      <c r="B242" s="52"/>
      <c r="C242" s="235" t="s">
        <v>75</v>
      </c>
      <c r="D242" s="235"/>
      <c r="E242" s="235"/>
      <c r="F242" s="54" t="s">
        <v>76</v>
      </c>
      <c r="G242" s="59">
        <v>18.12</v>
      </c>
      <c r="H242" s="57">
        <v>1.653125</v>
      </c>
      <c r="I242" s="64">
        <v>0.56015150000000002</v>
      </c>
      <c r="J242" s="65"/>
      <c r="K242" s="55"/>
      <c r="L242" s="65"/>
      <c r="M242" s="55"/>
      <c r="N242" s="66"/>
      <c r="AI242" s="39"/>
      <c r="AJ242" s="40"/>
      <c r="AK242" s="40"/>
      <c r="AO242" s="3" t="s">
        <v>75</v>
      </c>
      <c r="AQ242" s="40"/>
    </row>
    <row r="243" spans="1:44" customFormat="1" ht="15" x14ac:dyDescent="0.25">
      <c r="A243" s="49"/>
      <c r="B243" s="52"/>
      <c r="C243" s="236" t="s">
        <v>77</v>
      </c>
      <c r="D243" s="236"/>
      <c r="E243" s="236"/>
      <c r="F243" s="67"/>
      <c r="G243" s="68"/>
      <c r="H243" s="68"/>
      <c r="I243" s="68"/>
      <c r="J243" s="69">
        <v>3528.33</v>
      </c>
      <c r="K243" s="68"/>
      <c r="L243" s="70">
        <v>95.36</v>
      </c>
      <c r="M243" s="68"/>
      <c r="N243" s="71">
        <v>2120.5300000000002</v>
      </c>
      <c r="AI243" s="39"/>
      <c r="AJ243" s="40"/>
      <c r="AK243" s="40"/>
      <c r="AP243" s="3" t="s">
        <v>77</v>
      </c>
      <c r="AQ243" s="40"/>
    </row>
    <row r="244" spans="1:44" customFormat="1" ht="15" x14ac:dyDescent="0.25">
      <c r="A244" s="62"/>
      <c r="B244" s="52"/>
      <c r="C244" s="235" t="s">
        <v>78</v>
      </c>
      <c r="D244" s="235"/>
      <c r="E244" s="235"/>
      <c r="F244" s="54"/>
      <c r="G244" s="55"/>
      <c r="H244" s="55"/>
      <c r="I244" s="55"/>
      <c r="J244" s="65"/>
      <c r="K244" s="55"/>
      <c r="L244" s="58">
        <v>37.5</v>
      </c>
      <c r="M244" s="55"/>
      <c r="N244" s="60">
        <v>1678.35</v>
      </c>
      <c r="AI244" s="39"/>
      <c r="AJ244" s="40"/>
      <c r="AK244" s="40"/>
      <c r="AO244" s="3" t="s">
        <v>78</v>
      </c>
      <c r="AQ244" s="40"/>
    </row>
    <row r="245" spans="1:44" customFormat="1" ht="34.5" x14ac:dyDescent="0.25">
      <c r="A245" s="62"/>
      <c r="B245" s="52" t="s">
        <v>128</v>
      </c>
      <c r="C245" s="235" t="s">
        <v>129</v>
      </c>
      <c r="D245" s="235"/>
      <c r="E245" s="235"/>
      <c r="F245" s="54" t="s">
        <v>81</v>
      </c>
      <c r="G245" s="63">
        <v>102</v>
      </c>
      <c r="H245" s="55"/>
      <c r="I245" s="63">
        <v>102</v>
      </c>
      <c r="J245" s="65"/>
      <c r="K245" s="55"/>
      <c r="L245" s="58">
        <v>38.25</v>
      </c>
      <c r="M245" s="55"/>
      <c r="N245" s="60">
        <v>1711.92</v>
      </c>
      <c r="AI245" s="39"/>
      <c r="AJ245" s="40"/>
      <c r="AK245" s="40"/>
      <c r="AO245" s="3" t="s">
        <v>129</v>
      </c>
      <c r="AQ245" s="40"/>
    </row>
    <row r="246" spans="1:44" customFormat="1" ht="45" x14ac:dyDescent="0.25">
      <c r="A246" s="62"/>
      <c r="B246" s="52" t="s">
        <v>130</v>
      </c>
      <c r="C246" s="235" t="s">
        <v>131</v>
      </c>
      <c r="D246" s="235"/>
      <c r="E246" s="235"/>
      <c r="F246" s="54" t="s">
        <v>81</v>
      </c>
      <c r="G246" s="63">
        <v>58</v>
      </c>
      <c r="H246" s="59">
        <v>0.85</v>
      </c>
      <c r="I246" s="61">
        <v>49.3</v>
      </c>
      <c r="J246" s="65"/>
      <c r="K246" s="55"/>
      <c r="L246" s="58">
        <v>18.489999999999998</v>
      </c>
      <c r="M246" s="55"/>
      <c r="N246" s="72">
        <v>827.43</v>
      </c>
      <c r="AI246" s="39"/>
      <c r="AJ246" s="40"/>
      <c r="AK246" s="40"/>
      <c r="AO246" s="3" t="s">
        <v>131</v>
      </c>
      <c r="AQ246" s="40"/>
    </row>
    <row r="247" spans="1:44" customFormat="1" ht="15" x14ac:dyDescent="0.25">
      <c r="A247" s="73"/>
      <c r="B247" s="74"/>
      <c r="C247" s="248" t="s">
        <v>84</v>
      </c>
      <c r="D247" s="248"/>
      <c r="E247" s="248"/>
      <c r="F247" s="43"/>
      <c r="G247" s="44"/>
      <c r="H247" s="44"/>
      <c r="I247" s="44"/>
      <c r="J247" s="47"/>
      <c r="K247" s="44"/>
      <c r="L247" s="75">
        <v>152.1</v>
      </c>
      <c r="M247" s="68"/>
      <c r="N247" s="76">
        <v>4659.88</v>
      </c>
      <c r="AI247" s="39"/>
      <c r="AJ247" s="40"/>
      <c r="AK247" s="40"/>
      <c r="AQ247" s="40" t="s">
        <v>84</v>
      </c>
    </row>
    <row r="248" spans="1:44" customFormat="1" ht="23.25" x14ac:dyDescent="0.25">
      <c r="A248" s="41" t="s">
        <v>184</v>
      </c>
      <c r="B248" s="42" t="s">
        <v>133</v>
      </c>
      <c r="C248" s="248" t="s">
        <v>134</v>
      </c>
      <c r="D248" s="248"/>
      <c r="E248" s="248"/>
      <c r="F248" s="43" t="s">
        <v>135</v>
      </c>
      <c r="G248" s="44">
        <v>1.9074</v>
      </c>
      <c r="H248" s="45">
        <v>1</v>
      </c>
      <c r="I248" s="83">
        <v>1.9074</v>
      </c>
      <c r="J248" s="75">
        <v>490</v>
      </c>
      <c r="K248" s="44"/>
      <c r="L248" s="75">
        <v>934.63</v>
      </c>
      <c r="M248" s="80">
        <v>8.16</v>
      </c>
      <c r="N248" s="76">
        <v>7626.58</v>
      </c>
      <c r="AI248" s="39"/>
      <c r="AJ248" s="40"/>
      <c r="AK248" s="40" t="s">
        <v>134</v>
      </c>
      <c r="AQ248" s="40"/>
    </row>
    <row r="249" spans="1:44" customFormat="1" ht="15" x14ac:dyDescent="0.25">
      <c r="A249" s="73"/>
      <c r="B249" s="74"/>
      <c r="C249" s="235" t="s">
        <v>111</v>
      </c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7"/>
      <c r="AI249" s="39"/>
      <c r="AJ249" s="40"/>
      <c r="AK249" s="40"/>
      <c r="AQ249" s="40"/>
      <c r="AR249" s="3" t="s">
        <v>111</v>
      </c>
    </row>
    <row r="250" spans="1:44" customFormat="1" ht="15" x14ac:dyDescent="0.25">
      <c r="A250" s="73"/>
      <c r="B250" s="74"/>
      <c r="C250" s="248" t="s">
        <v>84</v>
      </c>
      <c r="D250" s="248"/>
      <c r="E250" s="248"/>
      <c r="F250" s="43"/>
      <c r="G250" s="44"/>
      <c r="H250" s="44"/>
      <c r="I250" s="44"/>
      <c r="J250" s="47"/>
      <c r="K250" s="44"/>
      <c r="L250" s="75">
        <v>934.63</v>
      </c>
      <c r="M250" s="68"/>
      <c r="N250" s="76">
        <v>7626.58</v>
      </c>
      <c r="AI250" s="39"/>
      <c r="AJ250" s="40"/>
      <c r="AK250" s="40"/>
      <c r="AQ250" s="40" t="s">
        <v>84</v>
      </c>
    </row>
    <row r="251" spans="1:44" customFormat="1" ht="15" x14ac:dyDescent="0.25">
      <c r="A251" s="41" t="s">
        <v>185</v>
      </c>
      <c r="B251" s="42" t="s">
        <v>186</v>
      </c>
      <c r="C251" s="248" t="s">
        <v>187</v>
      </c>
      <c r="D251" s="248"/>
      <c r="E251" s="248"/>
      <c r="F251" s="43" t="s">
        <v>90</v>
      </c>
      <c r="G251" s="44">
        <v>2.7E-2</v>
      </c>
      <c r="H251" s="45">
        <v>1</v>
      </c>
      <c r="I251" s="46">
        <v>2.7E-2</v>
      </c>
      <c r="J251" s="47"/>
      <c r="K251" s="44"/>
      <c r="L251" s="47"/>
      <c r="M251" s="44"/>
      <c r="N251" s="48"/>
      <c r="AI251" s="39"/>
      <c r="AJ251" s="40"/>
      <c r="AK251" s="40" t="s">
        <v>187</v>
      </c>
      <c r="AQ251" s="40"/>
    </row>
    <row r="252" spans="1:44" customFormat="1" ht="15" x14ac:dyDescent="0.25">
      <c r="A252" s="49"/>
      <c r="B252" s="50"/>
      <c r="C252" s="235" t="s">
        <v>188</v>
      </c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7"/>
      <c r="AI252" s="39"/>
      <c r="AJ252" s="40"/>
      <c r="AK252" s="40"/>
      <c r="AL252" s="3" t="s">
        <v>188</v>
      </c>
      <c r="AQ252" s="40"/>
    </row>
    <row r="253" spans="1:44" customFormat="1" ht="23.25" x14ac:dyDescent="0.25">
      <c r="A253" s="51"/>
      <c r="B253" s="52" t="s">
        <v>65</v>
      </c>
      <c r="C253" s="238" t="s">
        <v>66</v>
      </c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9"/>
      <c r="AI253" s="39"/>
      <c r="AJ253" s="40"/>
      <c r="AK253" s="40"/>
      <c r="AM253" s="3" t="s">
        <v>66</v>
      </c>
      <c r="AQ253" s="40"/>
    </row>
    <row r="254" spans="1:44" customFormat="1" ht="68.25" x14ac:dyDescent="0.25">
      <c r="A254" s="51"/>
      <c r="B254" s="52" t="s">
        <v>67</v>
      </c>
      <c r="C254" s="238" t="s">
        <v>68</v>
      </c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9"/>
      <c r="AI254" s="39"/>
      <c r="AJ254" s="40"/>
      <c r="AK254" s="40"/>
      <c r="AM254" s="3" t="s">
        <v>68</v>
      </c>
      <c r="AQ254" s="40"/>
    </row>
    <row r="255" spans="1:44" customFormat="1" ht="23.25" x14ac:dyDescent="0.25">
      <c r="A255" s="51"/>
      <c r="B255" s="52" t="s">
        <v>69</v>
      </c>
      <c r="C255" s="238" t="s">
        <v>70</v>
      </c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9"/>
      <c r="AI255" s="39"/>
      <c r="AJ255" s="40"/>
      <c r="AK255" s="40"/>
      <c r="AM255" s="3" t="s">
        <v>70</v>
      </c>
      <c r="AQ255" s="40"/>
    </row>
    <row r="256" spans="1:44" customFormat="1" ht="15" x14ac:dyDescent="0.25">
      <c r="A256" s="53"/>
      <c r="B256" s="52" t="s">
        <v>60</v>
      </c>
      <c r="C256" s="235" t="s">
        <v>94</v>
      </c>
      <c r="D256" s="235"/>
      <c r="E256" s="235"/>
      <c r="F256" s="54"/>
      <c r="G256" s="55"/>
      <c r="H256" s="55"/>
      <c r="I256" s="55"/>
      <c r="J256" s="56">
        <v>9504</v>
      </c>
      <c r="K256" s="57">
        <v>1.520875</v>
      </c>
      <c r="L256" s="58">
        <v>390.27</v>
      </c>
      <c r="M256" s="59">
        <v>44.77</v>
      </c>
      <c r="N256" s="60">
        <v>17472.39</v>
      </c>
      <c r="AI256" s="39"/>
      <c r="AJ256" s="40"/>
      <c r="AK256" s="40"/>
      <c r="AN256" s="3" t="s">
        <v>94</v>
      </c>
      <c r="AQ256" s="40"/>
    </row>
    <row r="257" spans="1:44" customFormat="1" ht="15" x14ac:dyDescent="0.25">
      <c r="A257" s="53"/>
      <c r="B257" s="52" t="s">
        <v>71</v>
      </c>
      <c r="C257" s="235" t="s">
        <v>72</v>
      </c>
      <c r="D257" s="235"/>
      <c r="E257" s="235"/>
      <c r="F257" s="54"/>
      <c r="G257" s="55"/>
      <c r="H257" s="55"/>
      <c r="I257" s="55"/>
      <c r="J257" s="56">
        <v>6320.79</v>
      </c>
      <c r="K257" s="57">
        <v>1.653125</v>
      </c>
      <c r="L257" s="58">
        <v>282.12</v>
      </c>
      <c r="M257" s="59">
        <v>13.24</v>
      </c>
      <c r="N257" s="60">
        <v>3735.27</v>
      </c>
      <c r="AI257" s="39"/>
      <c r="AJ257" s="40"/>
      <c r="AK257" s="40"/>
      <c r="AN257" s="3" t="s">
        <v>72</v>
      </c>
      <c r="AQ257" s="40"/>
    </row>
    <row r="258" spans="1:44" customFormat="1" ht="15" x14ac:dyDescent="0.25">
      <c r="A258" s="53"/>
      <c r="B258" s="52" t="s">
        <v>73</v>
      </c>
      <c r="C258" s="235" t="s">
        <v>74</v>
      </c>
      <c r="D258" s="235"/>
      <c r="E258" s="235"/>
      <c r="F258" s="54"/>
      <c r="G258" s="55"/>
      <c r="H258" s="55"/>
      <c r="I258" s="55"/>
      <c r="J258" s="58">
        <v>817.54</v>
      </c>
      <c r="K258" s="57">
        <v>1.653125</v>
      </c>
      <c r="L258" s="58">
        <v>36.49</v>
      </c>
      <c r="M258" s="61">
        <v>44.7</v>
      </c>
      <c r="N258" s="60">
        <v>1631.1</v>
      </c>
      <c r="AI258" s="39"/>
      <c r="AJ258" s="40"/>
      <c r="AK258" s="40"/>
      <c r="AN258" s="3" t="s">
        <v>74</v>
      </c>
      <c r="AQ258" s="40"/>
    </row>
    <row r="259" spans="1:44" customFormat="1" ht="15" x14ac:dyDescent="0.25">
      <c r="A259" s="53"/>
      <c r="B259" s="52" t="s">
        <v>100</v>
      </c>
      <c r="C259" s="235" t="s">
        <v>127</v>
      </c>
      <c r="D259" s="235"/>
      <c r="E259" s="235"/>
      <c r="F259" s="54"/>
      <c r="G259" s="55"/>
      <c r="H259" s="55"/>
      <c r="I259" s="55"/>
      <c r="J259" s="56">
        <v>18226.7</v>
      </c>
      <c r="K259" s="55"/>
      <c r="L259" s="58">
        <v>492.12</v>
      </c>
      <c r="M259" s="59">
        <v>8.16</v>
      </c>
      <c r="N259" s="60">
        <v>4015.7</v>
      </c>
      <c r="AI259" s="39"/>
      <c r="AJ259" s="40"/>
      <c r="AK259" s="40"/>
      <c r="AN259" s="3" t="s">
        <v>127</v>
      </c>
      <c r="AQ259" s="40"/>
    </row>
    <row r="260" spans="1:44" customFormat="1" ht="15" x14ac:dyDescent="0.25">
      <c r="A260" s="62"/>
      <c r="B260" s="52"/>
      <c r="C260" s="235" t="s">
        <v>95</v>
      </c>
      <c r="D260" s="235"/>
      <c r="E260" s="235"/>
      <c r="F260" s="54" t="s">
        <v>76</v>
      </c>
      <c r="G260" s="63">
        <v>1100</v>
      </c>
      <c r="H260" s="57">
        <v>1.520875</v>
      </c>
      <c r="I260" s="64">
        <v>45.169987499999998</v>
      </c>
      <c r="J260" s="65"/>
      <c r="K260" s="55"/>
      <c r="L260" s="65"/>
      <c r="M260" s="55"/>
      <c r="N260" s="66"/>
      <c r="AI260" s="39"/>
      <c r="AJ260" s="40"/>
      <c r="AK260" s="40"/>
      <c r="AO260" s="3" t="s">
        <v>95</v>
      </c>
      <c r="AQ260" s="40"/>
    </row>
    <row r="261" spans="1:44" customFormat="1" ht="15" x14ac:dyDescent="0.25">
      <c r="A261" s="62"/>
      <c r="B261" s="52"/>
      <c r="C261" s="235" t="s">
        <v>75</v>
      </c>
      <c r="D261" s="235"/>
      <c r="E261" s="235"/>
      <c r="F261" s="54" t="s">
        <v>76</v>
      </c>
      <c r="G261" s="61">
        <v>60.8</v>
      </c>
      <c r="H261" s="57">
        <v>1.653125</v>
      </c>
      <c r="I261" s="78">
        <v>2.7137699999999998</v>
      </c>
      <c r="J261" s="65"/>
      <c r="K261" s="55"/>
      <c r="L261" s="65"/>
      <c r="M261" s="55"/>
      <c r="N261" s="66"/>
      <c r="AI261" s="39"/>
      <c r="AJ261" s="40"/>
      <c r="AK261" s="40"/>
      <c r="AO261" s="3" t="s">
        <v>75</v>
      </c>
      <c r="AQ261" s="40"/>
    </row>
    <row r="262" spans="1:44" customFormat="1" ht="15" x14ac:dyDescent="0.25">
      <c r="A262" s="49"/>
      <c r="B262" s="52"/>
      <c r="C262" s="236" t="s">
        <v>77</v>
      </c>
      <c r="D262" s="236"/>
      <c r="E262" s="236"/>
      <c r="F262" s="67"/>
      <c r="G262" s="68"/>
      <c r="H262" s="68"/>
      <c r="I262" s="68"/>
      <c r="J262" s="69">
        <v>34051.49</v>
      </c>
      <c r="K262" s="68"/>
      <c r="L262" s="69">
        <v>1164.51</v>
      </c>
      <c r="M262" s="68"/>
      <c r="N262" s="71">
        <v>25223.360000000001</v>
      </c>
      <c r="AI262" s="39"/>
      <c r="AJ262" s="40"/>
      <c r="AK262" s="40"/>
      <c r="AP262" s="3" t="s">
        <v>77</v>
      </c>
      <c r="AQ262" s="40"/>
    </row>
    <row r="263" spans="1:44" customFormat="1" ht="15" x14ac:dyDescent="0.25">
      <c r="A263" s="62"/>
      <c r="B263" s="52"/>
      <c r="C263" s="235" t="s">
        <v>78</v>
      </c>
      <c r="D263" s="235"/>
      <c r="E263" s="235"/>
      <c r="F263" s="54"/>
      <c r="G263" s="55"/>
      <c r="H263" s="55"/>
      <c r="I263" s="55"/>
      <c r="J263" s="65"/>
      <c r="K263" s="55"/>
      <c r="L263" s="58">
        <v>426.76</v>
      </c>
      <c r="M263" s="55"/>
      <c r="N263" s="60">
        <v>19103.490000000002</v>
      </c>
      <c r="AI263" s="39"/>
      <c r="AJ263" s="40"/>
      <c r="AK263" s="40"/>
      <c r="AO263" s="3" t="s">
        <v>78</v>
      </c>
      <c r="AQ263" s="40"/>
    </row>
    <row r="264" spans="1:44" customFormat="1" ht="34.5" x14ac:dyDescent="0.25">
      <c r="A264" s="62"/>
      <c r="B264" s="52" t="s">
        <v>128</v>
      </c>
      <c r="C264" s="235" t="s">
        <v>129</v>
      </c>
      <c r="D264" s="235"/>
      <c r="E264" s="235"/>
      <c r="F264" s="54" t="s">
        <v>81</v>
      </c>
      <c r="G264" s="63">
        <v>102</v>
      </c>
      <c r="H264" s="55"/>
      <c r="I264" s="63">
        <v>102</v>
      </c>
      <c r="J264" s="65"/>
      <c r="K264" s="55"/>
      <c r="L264" s="58">
        <v>435.3</v>
      </c>
      <c r="M264" s="55"/>
      <c r="N264" s="60">
        <v>19485.560000000001</v>
      </c>
      <c r="AI264" s="39"/>
      <c r="AJ264" s="40"/>
      <c r="AK264" s="40"/>
      <c r="AO264" s="3" t="s">
        <v>129</v>
      </c>
      <c r="AQ264" s="40"/>
    </row>
    <row r="265" spans="1:44" customFormat="1" ht="45" x14ac:dyDescent="0.25">
      <c r="A265" s="62"/>
      <c r="B265" s="52" t="s">
        <v>130</v>
      </c>
      <c r="C265" s="235" t="s">
        <v>131</v>
      </c>
      <c r="D265" s="235"/>
      <c r="E265" s="235"/>
      <c r="F265" s="54" t="s">
        <v>81</v>
      </c>
      <c r="G265" s="63">
        <v>58</v>
      </c>
      <c r="H265" s="59">
        <v>0.85</v>
      </c>
      <c r="I265" s="61">
        <v>49.3</v>
      </c>
      <c r="J265" s="65"/>
      <c r="K265" s="55"/>
      <c r="L265" s="58">
        <v>210.39</v>
      </c>
      <c r="M265" s="55"/>
      <c r="N265" s="60">
        <v>9418.02</v>
      </c>
      <c r="AI265" s="39"/>
      <c r="AJ265" s="40"/>
      <c r="AK265" s="40"/>
      <c r="AO265" s="3" t="s">
        <v>131</v>
      </c>
      <c r="AQ265" s="40"/>
    </row>
    <row r="266" spans="1:44" customFormat="1" ht="15" x14ac:dyDescent="0.25">
      <c r="A266" s="73"/>
      <c r="B266" s="74"/>
      <c r="C266" s="248" t="s">
        <v>84</v>
      </c>
      <c r="D266" s="248"/>
      <c r="E266" s="248"/>
      <c r="F266" s="43"/>
      <c r="G266" s="44"/>
      <c r="H266" s="44"/>
      <c r="I266" s="44"/>
      <c r="J266" s="47"/>
      <c r="K266" s="44"/>
      <c r="L266" s="82">
        <v>1810.2</v>
      </c>
      <c r="M266" s="68"/>
      <c r="N266" s="76">
        <v>54126.94</v>
      </c>
      <c r="AI266" s="39"/>
      <c r="AJ266" s="40"/>
      <c r="AK266" s="40"/>
      <c r="AQ266" s="40" t="s">
        <v>84</v>
      </c>
    </row>
    <row r="267" spans="1:44" customFormat="1" ht="23.25" x14ac:dyDescent="0.25">
      <c r="A267" s="41" t="s">
        <v>189</v>
      </c>
      <c r="B267" s="42" t="s">
        <v>141</v>
      </c>
      <c r="C267" s="248" t="s">
        <v>142</v>
      </c>
      <c r="D267" s="248"/>
      <c r="E267" s="248"/>
      <c r="F267" s="43" t="s">
        <v>135</v>
      </c>
      <c r="G267" s="44">
        <v>2.74</v>
      </c>
      <c r="H267" s="45">
        <v>1</v>
      </c>
      <c r="I267" s="80">
        <v>2.74</v>
      </c>
      <c r="J267" s="75">
        <v>725.69</v>
      </c>
      <c r="K267" s="44"/>
      <c r="L267" s="82">
        <v>1988.39</v>
      </c>
      <c r="M267" s="80">
        <v>8.16</v>
      </c>
      <c r="N267" s="76">
        <v>16225.26</v>
      </c>
      <c r="AI267" s="39"/>
      <c r="AJ267" s="40"/>
      <c r="AK267" s="40" t="s">
        <v>142</v>
      </c>
      <c r="AQ267" s="40"/>
    </row>
    <row r="268" spans="1:44" customFormat="1" ht="15" x14ac:dyDescent="0.25">
      <c r="A268" s="73"/>
      <c r="B268" s="74"/>
      <c r="C268" s="235" t="s">
        <v>111</v>
      </c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7"/>
      <c r="AI268" s="39"/>
      <c r="AJ268" s="40"/>
      <c r="AK268" s="40"/>
      <c r="AQ268" s="40"/>
      <c r="AR268" s="3" t="s">
        <v>111</v>
      </c>
    </row>
    <row r="269" spans="1:44" customFormat="1" ht="15" x14ac:dyDescent="0.25">
      <c r="A269" s="73"/>
      <c r="B269" s="74"/>
      <c r="C269" s="248" t="s">
        <v>84</v>
      </c>
      <c r="D269" s="248"/>
      <c r="E269" s="248"/>
      <c r="F269" s="43"/>
      <c r="G269" s="44"/>
      <c r="H269" s="44"/>
      <c r="I269" s="44"/>
      <c r="J269" s="47"/>
      <c r="K269" s="44"/>
      <c r="L269" s="82">
        <v>1988.39</v>
      </c>
      <c r="M269" s="68"/>
      <c r="N269" s="76">
        <v>16225.26</v>
      </c>
      <c r="AI269" s="39"/>
      <c r="AJ269" s="40"/>
      <c r="AK269" s="40"/>
      <c r="AQ269" s="40" t="s">
        <v>84</v>
      </c>
    </row>
    <row r="270" spans="1:44" customFormat="1" ht="45.75" x14ac:dyDescent="0.25">
      <c r="A270" s="41" t="s">
        <v>190</v>
      </c>
      <c r="B270" s="42" t="s">
        <v>144</v>
      </c>
      <c r="C270" s="248" t="s">
        <v>145</v>
      </c>
      <c r="D270" s="248"/>
      <c r="E270" s="248"/>
      <c r="F270" s="43" t="s">
        <v>110</v>
      </c>
      <c r="G270" s="44">
        <v>1.8599999999999998E-2</v>
      </c>
      <c r="H270" s="45">
        <v>1</v>
      </c>
      <c r="I270" s="83">
        <v>1.8599999999999998E-2</v>
      </c>
      <c r="J270" s="47"/>
      <c r="K270" s="44"/>
      <c r="L270" s="47"/>
      <c r="M270" s="44"/>
      <c r="N270" s="48"/>
      <c r="AI270" s="39"/>
      <c r="AJ270" s="40"/>
      <c r="AK270" s="40" t="s">
        <v>145</v>
      </c>
      <c r="AQ270" s="40"/>
    </row>
    <row r="271" spans="1:44" customFormat="1" ht="15" x14ac:dyDescent="0.25">
      <c r="A271" s="49"/>
      <c r="B271" s="50"/>
      <c r="C271" s="235" t="s">
        <v>191</v>
      </c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7"/>
      <c r="AI271" s="39"/>
      <c r="AJ271" s="40"/>
      <c r="AK271" s="40"/>
      <c r="AL271" s="3" t="s">
        <v>191</v>
      </c>
      <c r="AQ271" s="40"/>
    </row>
    <row r="272" spans="1:44" customFormat="1" ht="23.25" x14ac:dyDescent="0.25">
      <c r="A272" s="51"/>
      <c r="B272" s="52" t="s">
        <v>69</v>
      </c>
      <c r="C272" s="238" t="s">
        <v>70</v>
      </c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9"/>
      <c r="AI272" s="39"/>
      <c r="AJ272" s="40"/>
      <c r="AK272" s="40"/>
      <c r="AM272" s="3" t="s">
        <v>70</v>
      </c>
      <c r="AQ272" s="40"/>
    </row>
    <row r="273" spans="1:44" customFormat="1" ht="15" x14ac:dyDescent="0.25">
      <c r="A273" s="53"/>
      <c r="B273" s="52" t="s">
        <v>60</v>
      </c>
      <c r="C273" s="235" t="s">
        <v>94</v>
      </c>
      <c r="D273" s="235"/>
      <c r="E273" s="235"/>
      <c r="F273" s="54"/>
      <c r="G273" s="55"/>
      <c r="H273" s="55"/>
      <c r="I273" s="55"/>
      <c r="J273" s="58">
        <v>761.86</v>
      </c>
      <c r="K273" s="59">
        <v>1.1499999999999999</v>
      </c>
      <c r="L273" s="58">
        <v>16.3</v>
      </c>
      <c r="M273" s="59">
        <v>44.77</v>
      </c>
      <c r="N273" s="72">
        <v>729.75</v>
      </c>
      <c r="AI273" s="39"/>
      <c r="AJ273" s="40"/>
      <c r="AK273" s="40"/>
      <c r="AN273" s="3" t="s">
        <v>94</v>
      </c>
      <c r="AQ273" s="40"/>
    </row>
    <row r="274" spans="1:44" customFormat="1" ht="15" x14ac:dyDescent="0.25">
      <c r="A274" s="53"/>
      <c r="B274" s="52" t="s">
        <v>71</v>
      </c>
      <c r="C274" s="235" t="s">
        <v>72</v>
      </c>
      <c r="D274" s="235"/>
      <c r="E274" s="235"/>
      <c r="F274" s="54"/>
      <c r="G274" s="55"/>
      <c r="H274" s="55"/>
      <c r="I274" s="55"/>
      <c r="J274" s="58">
        <v>660.26</v>
      </c>
      <c r="K274" s="59">
        <v>1.1499999999999999</v>
      </c>
      <c r="L274" s="58">
        <v>14.12</v>
      </c>
      <c r="M274" s="59">
        <v>13.24</v>
      </c>
      <c r="N274" s="72">
        <v>186.95</v>
      </c>
      <c r="AI274" s="39"/>
      <c r="AJ274" s="40"/>
      <c r="AK274" s="40"/>
      <c r="AN274" s="3" t="s">
        <v>72</v>
      </c>
      <c r="AQ274" s="40"/>
    </row>
    <row r="275" spans="1:44" customFormat="1" ht="15" x14ac:dyDescent="0.25">
      <c r="A275" s="53"/>
      <c r="B275" s="52" t="s">
        <v>73</v>
      </c>
      <c r="C275" s="235" t="s">
        <v>74</v>
      </c>
      <c r="D275" s="235"/>
      <c r="E275" s="235"/>
      <c r="F275" s="54"/>
      <c r="G275" s="55"/>
      <c r="H275" s="55"/>
      <c r="I275" s="55"/>
      <c r="J275" s="58">
        <v>1.22</v>
      </c>
      <c r="K275" s="59">
        <v>1.1499999999999999</v>
      </c>
      <c r="L275" s="58">
        <v>0.03</v>
      </c>
      <c r="M275" s="61">
        <v>44.7</v>
      </c>
      <c r="N275" s="72">
        <v>1.34</v>
      </c>
      <c r="AI275" s="39"/>
      <c r="AJ275" s="40"/>
      <c r="AK275" s="40"/>
      <c r="AN275" s="3" t="s">
        <v>74</v>
      </c>
      <c r="AQ275" s="40"/>
    </row>
    <row r="276" spans="1:44" customFormat="1" ht="15" x14ac:dyDescent="0.25">
      <c r="A276" s="53"/>
      <c r="B276" s="52" t="s">
        <v>100</v>
      </c>
      <c r="C276" s="235" t="s">
        <v>127</v>
      </c>
      <c r="D276" s="235"/>
      <c r="E276" s="235"/>
      <c r="F276" s="54"/>
      <c r="G276" s="55"/>
      <c r="H276" s="55"/>
      <c r="I276" s="55"/>
      <c r="J276" s="58">
        <v>336.27</v>
      </c>
      <c r="K276" s="55"/>
      <c r="L276" s="58">
        <v>6.25</v>
      </c>
      <c r="M276" s="59">
        <v>8.16</v>
      </c>
      <c r="N276" s="72">
        <v>51</v>
      </c>
      <c r="AI276" s="39"/>
      <c r="AJ276" s="40"/>
      <c r="AK276" s="40"/>
      <c r="AN276" s="3" t="s">
        <v>127</v>
      </c>
      <c r="AQ276" s="40"/>
    </row>
    <row r="277" spans="1:44" customFormat="1" ht="15" x14ac:dyDescent="0.25">
      <c r="A277" s="62"/>
      <c r="B277" s="52"/>
      <c r="C277" s="235" t="s">
        <v>95</v>
      </c>
      <c r="D277" s="235"/>
      <c r="E277" s="235"/>
      <c r="F277" s="54" t="s">
        <v>76</v>
      </c>
      <c r="G277" s="59">
        <v>73.61</v>
      </c>
      <c r="H277" s="59">
        <v>1.1499999999999999</v>
      </c>
      <c r="I277" s="64">
        <v>1.5745179</v>
      </c>
      <c r="J277" s="65"/>
      <c r="K277" s="55"/>
      <c r="L277" s="65"/>
      <c r="M277" s="55"/>
      <c r="N277" s="66"/>
      <c r="AI277" s="39"/>
      <c r="AJ277" s="40"/>
      <c r="AK277" s="40"/>
      <c r="AO277" s="3" t="s">
        <v>95</v>
      </c>
      <c r="AQ277" s="40"/>
    </row>
    <row r="278" spans="1:44" customFormat="1" ht="15" x14ac:dyDescent="0.25">
      <c r="A278" s="62"/>
      <c r="B278" s="52"/>
      <c r="C278" s="235" t="s">
        <v>75</v>
      </c>
      <c r="D278" s="235"/>
      <c r="E278" s="235"/>
      <c r="F278" s="54" t="s">
        <v>76</v>
      </c>
      <c r="G278" s="59">
        <v>0.09</v>
      </c>
      <c r="H278" s="59">
        <v>1.1499999999999999</v>
      </c>
      <c r="I278" s="64">
        <v>1.9250999999999999E-3</v>
      </c>
      <c r="J278" s="65"/>
      <c r="K278" s="55"/>
      <c r="L278" s="65"/>
      <c r="M278" s="55"/>
      <c r="N278" s="66"/>
      <c r="AI278" s="39"/>
      <c r="AJ278" s="40"/>
      <c r="AK278" s="40"/>
      <c r="AO278" s="3" t="s">
        <v>75</v>
      </c>
      <c r="AQ278" s="40"/>
    </row>
    <row r="279" spans="1:44" customFormat="1" ht="15" x14ac:dyDescent="0.25">
      <c r="A279" s="49"/>
      <c r="B279" s="52"/>
      <c r="C279" s="236" t="s">
        <v>77</v>
      </c>
      <c r="D279" s="236"/>
      <c r="E279" s="236"/>
      <c r="F279" s="67"/>
      <c r="G279" s="68"/>
      <c r="H279" s="68"/>
      <c r="I279" s="68"/>
      <c r="J279" s="69">
        <v>1758.39</v>
      </c>
      <c r="K279" s="68"/>
      <c r="L279" s="70">
        <v>36.67</v>
      </c>
      <c r="M279" s="68"/>
      <c r="N279" s="77">
        <v>967.7</v>
      </c>
      <c r="AI279" s="39"/>
      <c r="AJ279" s="40"/>
      <c r="AK279" s="40"/>
      <c r="AP279" s="3" t="s">
        <v>77</v>
      </c>
      <c r="AQ279" s="40"/>
    </row>
    <row r="280" spans="1:44" customFormat="1" ht="15" x14ac:dyDescent="0.25">
      <c r="A280" s="62"/>
      <c r="B280" s="52"/>
      <c r="C280" s="235" t="s">
        <v>78</v>
      </c>
      <c r="D280" s="235"/>
      <c r="E280" s="235"/>
      <c r="F280" s="54"/>
      <c r="G280" s="55"/>
      <c r="H280" s="55"/>
      <c r="I280" s="55"/>
      <c r="J280" s="65"/>
      <c r="K280" s="55"/>
      <c r="L280" s="58">
        <v>16.329999999999998</v>
      </c>
      <c r="M280" s="55"/>
      <c r="N280" s="72">
        <v>731.09</v>
      </c>
      <c r="AI280" s="39"/>
      <c r="AJ280" s="40"/>
      <c r="AK280" s="40"/>
      <c r="AO280" s="3" t="s">
        <v>78</v>
      </c>
      <c r="AQ280" s="40"/>
    </row>
    <row r="281" spans="1:44" customFormat="1" ht="45.75" x14ac:dyDescent="0.25">
      <c r="A281" s="62"/>
      <c r="B281" s="52" t="s">
        <v>147</v>
      </c>
      <c r="C281" s="235" t="s">
        <v>148</v>
      </c>
      <c r="D281" s="235"/>
      <c r="E281" s="235"/>
      <c r="F281" s="54" t="s">
        <v>81</v>
      </c>
      <c r="G281" s="63">
        <v>73</v>
      </c>
      <c r="H281" s="55"/>
      <c r="I281" s="63">
        <v>73</v>
      </c>
      <c r="J281" s="65"/>
      <c r="K281" s="55"/>
      <c r="L281" s="58">
        <v>11.92</v>
      </c>
      <c r="M281" s="55"/>
      <c r="N281" s="72">
        <v>533.70000000000005</v>
      </c>
      <c r="AI281" s="39"/>
      <c r="AJ281" s="40"/>
      <c r="AK281" s="40"/>
      <c r="AO281" s="3" t="s">
        <v>148</v>
      </c>
      <c r="AQ281" s="40"/>
    </row>
    <row r="282" spans="1:44" customFormat="1" ht="45.75" x14ac:dyDescent="0.25">
      <c r="A282" s="62"/>
      <c r="B282" s="52" t="s">
        <v>149</v>
      </c>
      <c r="C282" s="235" t="s">
        <v>150</v>
      </c>
      <c r="D282" s="235"/>
      <c r="E282" s="235"/>
      <c r="F282" s="54" t="s">
        <v>81</v>
      </c>
      <c r="G282" s="63">
        <v>34</v>
      </c>
      <c r="H282" s="55"/>
      <c r="I282" s="63">
        <v>34</v>
      </c>
      <c r="J282" s="65"/>
      <c r="K282" s="55"/>
      <c r="L282" s="58">
        <v>5.55</v>
      </c>
      <c r="M282" s="55"/>
      <c r="N282" s="72">
        <v>248.57</v>
      </c>
      <c r="AI282" s="39"/>
      <c r="AJ282" s="40"/>
      <c r="AK282" s="40"/>
      <c r="AO282" s="3" t="s">
        <v>150</v>
      </c>
      <c r="AQ282" s="40"/>
    </row>
    <row r="283" spans="1:44" customFormat="1" ht="15" x14ac:dyDescent="0.25">
      <c r="A283" s="73"/>
      <c r="B283" s="74"/>
      <c r="C283" s="248" t="s">
        <v>84</v>
      </c>
      <c r="D283" s="248"/>
      <c r="E283" s="248"/>
      <c r="F283" s="43"/>
      <c r="G283" s="44"/>
      <c r="H283" s="44"/>
      <c r="I283" s="44"/>
      <c r="J283" s="47"/>
      <c r="K283" s="44"/>
      <c r="L283" s="75">
        <v>54.14</v>
      </c>
      <c r="M283" s="68"/>
      <c r="N283" s="76">
        <v>1749.97</v>
      </c>
      <c r="AI283" s="39"/>
      <c r="AJ283" s="40"/>
      <c r="AK283" s="40"/>
      <c r="AQ283" s="40" t="s">
        <v>84</v>
      </c>
    </row>
    <row r="284" spans="1:44" customFormat="1" ht="23.25" x14ac:dyDescent="0.25">
      <c r="A284" s="41" t="s">
        <v>192</v>
      </c>
      <c r="B284" s="42" t="s">
        <v>152</v>
      </c>
      <c r="C284" s="248" t="s">
        <v>153</v>
      </c>
      <c r="D284" s="248"/>
      <c r="E284" s="248"/>
      <c r="F284" s="43" t="s">
        <v>110</v>
      </c>
      <c r="G284" s="44">
        <v>1.8599999999999998E-2</v>
      </c>
      <c r="H284" s="45">
        <v>1</v>
      </c>
      <c r="I284" s="83">
        <v>1.8599999999999998E-2</v>
      </c>
      <c r="J284" s="82">
        <v>7418.82</v>
      </c>
      <c r="K284" s="44"/>
      <c r="L284" s="75">
        <v>137.99</v>
      </c>
      <c r="M284" s="80">
        <v>8.16</v>
      </c>
      <c r="N284" s="76">
        <v>1126</v>
      </c>
      <c r="AI284" s="39"/>
      <c r="AJ284" s="40"/>
      <c r="AK284" s="40" t="s">
        <v>153</v>
      </c>
      <c r="AQ284" s="40"/>
    </row>
    <row r="285" spans="1:44" customFormat="1" ht="15" x14ac:dyDescent="0.25">
      <c r="A285" s="73"/>
      <c r="B285" s="74"/>
      <c r="C285" s="235" t="s">
        <v>111</v>
      </c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7"/>
      <c r="AI285" s="39"/>
      <c r="AJ285" s="40"/>
      <c r="AK285" s="40"/>
      <c r="AQ285" s="40"/>
      <c r="AR285" s="3" t="s">
        <v>111</v>
      </c>
    </row>
    <row r="286" spans="1:44" customFormat="1" ht="15" x14ac:dyDescent="0.25">
      <c r="A286" s="49"/>
      <c r="B286" s="50"/>
      <c r="C286" s="235" t="s">
        <v>191</v>
      </c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7"/>
      <c r="AI286" s="39"/>
      <c r="AJ286" s="40"/>
      <c r="AK286" s="40"/>
      <c r="AL286" s="3" t="s">
        <v>191</v>
      </c>
      <c r="AQ286" s="40"/>
    </row>
    <row r="287" spans="1:44" customFormat="1" ht="15" x14ac:dyDescent="0.25">
      <c r="A287" s="73"/>
      <c r="B287" s="74"/>
      <c r="C287" s="248" t="s">
        <v>84</v>
      </c>
      <c r="D287" s="248"/>
      <c r="E287" s="248"/>
      <c r="F287" s="43"/>
      <c r="G287" s="44"/>
      <c r="H287" s="44"/>
      <c r="I287" s="44"/>
      <c r="J287" s="47"/>
      <c r="K287" s="44"/>
      <c r="L287" s="75">
        <v>137.99</v>
      </c>
      <c r="M287" s="68"/>
      <c r="N287" s="76">
        <v>1126</v>
      </c>
      <c r="AI287" s="39"/>
      <c r="AJ287" s="40"/>
      <c r="AK287" s="40"/>
      <c r="AQ287" s="40" t="s">
        <v>84</v>
      </c>
    </row>
    <row r="288" spans="1:44" customFormat="1" ht="45.75" x14ac:dyDescent="0.25">
      <c r="A288" s="41" t="s">
        <v>193</v>
      </c>
      <c r="B288" s="42" t="s">
        <v>194</v>
      </c>
      <c r="C288" s="248" t="s">
        <v>195</v>
      </c>
      <c r="D288" s="248"/>
      <c r="E288" s="248"/>
      <c r="F288" s="43" t="s">
        <v>110</v>
      </c>
      <c r="G288" s="44">
        <v>0.21945000000000001</v>
      </c>
      <c r="H288" s="45">
        <v>1</v>
      </c>
      <c r="I288" s="84">
        <v>0.21945000000000001</v>
      </c>
      <c r="J288" s="47"/>
      <c r="K288" s="44"/>
      <c r="L288" s="47"/>
      <c r="M288" s="44"/>
      <c r="N288" s="48"/>
      <c r="AI288" s="39"/>
      <c r="AJ288" s="40"/>
      <c r="AK288" s="40" t="s">
        <v>195</v>
      </c>
      <c r="AQ288" s="40"/>
    </row>
    <row r="289" spans="1:44" customFormat="1" ht="15" x14ac:dyDescent="0.25">
      <c r="A289" s="49"/>
      <c r="B289" s="50"/>
      <c r="C289" s="235" t="s">
        <v>196</v>
      </c>
      <c r="D289" s="235"/>
      <c r="E289" s="235"/>
      <c r="F289" s="235"/>
      <c r="G289" s="235"/>
      <c r="H289" s="235"/>
      <c r="I289" s="235"/>
      <c r="J289" s="235"/>
      <c r="K289" s="235"/>
      <c r="L289" s="235"/>
      <c r="M289" s="235"/>
      <c r="N289" s="237"/>
      <c r="AI289" s="39"/>
      <c r="AJ289" s="40"/>
      <c r="AK289" s="40"/>
      <c r="AL289" s="3" t="s">
        <v>196</v>
      </c>
      <c r="AQ289" s="40"/>
    </row>
    <row r="290" spans="1:44" customFormat="1" ht="23.25" x14ac:dyDescent="0.25">
      <c r="A290" s="51"/>
      <c r="B290" s="52" t="s">
        <v>69</v>
      </c>
      <c r="C290" s="238" t="s">
        <v>70</v>
      </c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9"/>
      <c r="AI290" s="39"/>
      <c r="AJ290" s="40"/>
      <c r="AK290" s="40"/>
      <c r="AM290" s="3" t="s">
        <v>70</v>
      </c>
      <c r="AQ290" s="40"/>
    </row>
    <row r="291" spans="1:44" customFormat="1" ht="15" x14ac:dyDescent="0.25">
      <c r="A291" s="53"/>
      <c r="B291" s="52" t="s">
        <v>60</v>
      </c>
      <c r="C291" s="235" t="s">
        <v>94</v>
      </c>
      <c r="D291" s="235"/>
      <c r="E291" s="235"/>
      <c r="F291" s="54"/>
      <c r="G291" s="55"/>
      <c r="H291" s="55"/>
      <c r="I291" s="55"/>
      <c r="J291" s="58">
        <v>260.29000000000002</v>
      </c>
      <c r="K291" s="59">
        <v>1.1499999999999999</v>
      </c>
      <c r="L291" s="58">
        <v>65.69</v>
      </c>
      <c r="M291" s="59">
        <v>44.77</v>
      </c>
      <c r="N291" s="60">
        <v>2940.94</v>
      </c>
      <c r="AI291" s="39"/>
      <c r="AJ291" s="40"/>
      <c r="AK291" s="40"/>
      <c r="AN291" s="3" t="s">
        <v>94</v>
      </c>
      <c r="AQ291" s="40"/>
    </row>
    <row r="292" spans="1:44" customFormat="1" ht="15" x14ac:dyDescent="0.25">
      <c r="A292" s="53"/>
      <c r="B292" s="52" t="s">
        <v>71</v>
      </c>
      <c r="C292" s="235" t="s">
        <v>72</v>
      </c>
      <c r="D292" s="235"/>
      <c r="E292" s="235"/>
      <c r="F292" s="54"/>
      <c r="G292" s="55"/>
      <c r="H292" s="55"/>
      <c r="I292" s="55"/>
      <c r="J292" s="58">
        <v>155.07</v>
      </c>
      <c r="K292" s="59">
        <v>1.1499999999999999</v>
      </c>
      <c r="L292" s="58">
        <v>39.130000000000003</v>
      </c>
      <c r="M292" s="59">
        <v>13.24</v>
      </c>
      <c r="N292" s="72">
        <v>518.08000000000004</v>
      </c>
      <c r="AI292" s="39"/>
      <c r="AJ292" s="40"/>
      <c r="AK292" s="40"/>
      <c r="AN292" s="3" t="s">
        <v>72</v>
      </c>
      <c r="AQ292" s="40"/>
    </row>
    <row r="293" spans="1:44" customFormat="1" ht="15" x14ac:dyDescent="0.25">
      <c r="A293" s="53"/>
      <c r="B293" s="52" t="s">
        <v>73</v>
      </c>
      <c r="C293" s="235" t="s">
        <v>74</v>
      </c>
      <c r="D293" s="235"/>
      <c r="E293" s="235"/>
      <c r="F293" s="54"/>
      <c r="G293" s="55"/>
      <c r="H293" s="55"/>
      <c r="I293" s="55"/>
      <c r="J293" s="58">
        <v>1.22</v>
      </c>
      <c r="K293" s="59">
        <v>1.1499999999999999</v>
      </c>
      <c r="L293" s="58">
        <v>0.31</v>
      </c>
      <c r="M293" s="61">
        <v>44.7</v>
      </c>
      <c r="N293" s="72">
        <v>13.86</v>
      </c>
      <c r="AI293" s="39"/>
      <c r="AJ293" s="40"/>
      <c r="AK293" s="40"/>
      <c r="AN293" s="3" t="s">
        <v>74</v>
      </c>
      <c r="AQ293" s="40"/>
    </row>
    <row r="294" spans="1:44" customFormat="1" ht="15" x14ac:dyDescent="0.25">
      <c r="A294" s="53"/>
      <c r="B294" s="52" t="s">
        <v>100</v>
      </c>
      <c r="C294" s="235" t="s">
        <v>127</v>
      </c>
      <c r="D294" s="235"/>
      <c r="E294" s="235"/>
      <c r="F294" s="54"/>
      <c r="G294" s="55"/>
      <c r="H294" s="55"/>
      <c r="I294" s="55"/>
      <c r="J294" s="58">
        <v>32.979999999999997</v>
      </c>
      <c r="K294" s="55"/>
      <c r="L294" s="58">
        <v>7.24</v>
      </c>
      <c r="M294" s="59">
        <v>8.16</v>
      </c>
      <c r="N294" s="72">
        <v>59.08</v>
      </c>
      <c r="AI294" s="39"/>
      <c r="AJ294" s="40"/>
      <c r="AK294" s="40"/>
      <c r="AN294" s="3" t="s">
        <v>127</v>
      </c>
      <c r="AQ294" s="40"/>
    </row>
    <row r="295" spans="1:44" customFormat="1" ht="15" x14ac:dyDescent="0.25">
      <c r="A295" s="62"/>
      <c r="B295" s="52"/>
      <c r="C295" s="235" t="s">
        <v>95</v>
      </c>
      <c r="D295" s="235"/>
      <c r="E295" s="235"/>
      <c r="F295" s="54" t="s">
        <v>76</v>
      </c>
      <c r="G295" s="59">
        <v>27.69</v>
      </c>
      <c r="H295" s="59">
        <v>1.1499999999999999</v>
      </c>
      <c r="I295" s="64">
        <v>6.9880560999999997</v>
      </c>
      <c r="J295" s="65"/>
      <c r="K295" s="55"/>
      <c r="L295" s="65"/>
      <c r="M295" s="55"/>
      <c r="N295" s="66"/>
      <c r="AI295" s="39"/>
      <c r="AJ295" s="40"/>
      <c r="AK295" s="40"/>
      <c r="AO295" s="3" t="s">
        <v>95</v>
      </c>
      <c r="AQ295" s="40"/>
    </row>
    <row r="296" spans="1:44" customFormat="1" ht="15" x14ac:dyDescent="0.25">
      <c r="A296" s="62"/>
      <c r="B296" s="52"/>
      <c r="C296" s="235" t="s">
        <v>75</v>
      </c>
      <c r="D296" s="235"/>
      <c r="E296" s="235"/>
      <c r="F296" s="54" t="s">
        <v>76</v>
      </c>
      <c r="G296" s="59">
        <v>0.09</v>
      </c>
      <c r="H296" s="59">
        <v>1.1499999999999999</v>
      </c>
      <c r="I296" s="64">
        <v>2.27131E-2</v>
      </c>
      <c r="J296" s="65"/>
      <c r="K296" s="55"/>
      <c r="L296" s="65"/>
      <c r="M296" s="55"/>
      <c r="N296" s="66"/>
      <c r="AI296" s="39"/>
      <c r="AJ296" s="40"/>
      <c r="AK296" s="40"/>
      <c r="AO296" s="3" t="s">
        <v>75</v>
      </c>
      <c r="AQ296" s="40"/>
    </row>
    <row r="297" spans="1:44" customFormat="1" ht="15" x14ac:dyDescent="0.25">
      <c r="A297" s="49"/>
      <c r="B297" s="52"/>
      <c r="C297" s="236" t="s">
        <v>77</v>
      </c>
      <c r="D297" s="236"/>
      <c r="E297" s="236"/>
      <c r="F297" s="67"/>
      <c r="G297" s="68"/>
      <c r="H297" s="68"/>
      <c r="I297" s="68"/>
      <c r="J297" s="70">
        <v>448.34</v>
      </c>
      <c r="K297" s="68"/>
      <c r="L297" s="70">
        <v>112.06</v>
      </c>
      <c r="M297" s="68"/>
      <c r="N297" s="71">
        <v>3518.1</v>
      </c>
      <c r="AI297" s="39"/>
      <c r="AJ297" s="40"/>
      <c r="AK297" s="40"/>
      <c r="AP297" s="3" t="s">
        <v>77</v>
      </c>
      <c r="AQ297" s="40"/>
    </row>
    <row r="298" spans="1:44" customFormat="1" ht="15" x14ac:dyDescent="0.25">
      <c r="A298" s="62"/>
      <c r="B298" s="52"/>
      <c r="C298" s="235" t="s">
        <v>78</v>
      </c>
      <c r="D298" s="235"/>
      <c r="E298" s="235"/>
      <c r="F298" s="54"/>
      <c r="G298" s="55"/>
      <c r="H298" s="55"/>
      <c r="I298" s="55"/>
      <c r="J298" s="65"/>
      <c r="K298" s="55"/>
      <c r="L298" s="58">
        <v>66</v>
      </c>
      <c r="M298" s="55"/>
      <c r="N298" s="60">
        <v>2954.8</v>
      </c>
      <c r="AI298" s="39"/>
      <c r="AJ298" s="40"/>
      <c r="AK298" s="40"/>
      <c r="AO298" s="3" t="s">
        <v>78</v>
      </c>
      <c r="AQ298" s="40"/>
    </row>
    <row r="299" spans="1:44" customFormat="1" ht="45.75" x14ac:dyDescent="0.25">
      <c r="A299" s="62"/>
      <c r="B299" s="52" t="s">
        <v>147</v>
      </c>
      <c r="C299" s="235" t="s">
        <v>148</v>
      </c>
      <c r="D299" s="235"/>
      <c r="E299" s="235"/>
      <c r="F299" s="54" t="s">
        <v>81</v>
      </c>
      <c r="G299" s="63">
        <v>73</v>
      </c>
      <c r="H299" s="55"/>
      <c r="I299" s="63">
        <v>73</v>
      </c>
      <c r="J299" s="65"/>
      <c r="K299" s="55"/>
      <c r="L299" s="58">
        <v>48.18</v>
      </c>
      <c r="M299" s="55"/>
      <c r="N299" s="60">
        <v>2157</v>
      </c>
      <c r="AI299" s="39"/>
      <c r="AJ299" s="40"/>
      <c r="AK299" s="40"/>
      <c r="AO299" s="3" t="s">
        <v>148</v>
      </c>
      <c r="AQ299" s="40"/>
    </row>
    <row r="300" spans="1:44" customFormat="1" ht="45.75" x14ac:dyDescent="0.25">
      <c r="A300" s="62"/>
      <c r="B300" s="52" t="s">
        <v>149</v>
      </c>
      <c r="C300" s="235" t="s">
        <v>150</v>
      </c>
      <c r="D300" s="235"/>
      <c r="E300" s="235"/>
      <c r="F300" s="54" t="s">
        <v>81</v>
      </c>
      <c r="G300" s="63">
        <v>34</v>
      </c>
      <c r="H300" s="55"/>
      <c r="I300" s="63">
        <v>34</v>
      </c>
      <c r="J300" s="65"/>
      <c r="K300" s="55"/>
      <c r="L300" s="58">
        <v>22.44</v>
      </c>
      <c r="M300" s="55"/>
      <c r="N300" s="60">
        <v>1004.63</v>
      </c>
      <c r="AI300" s="39"/>
      <c r="AJ300" s="40"/>
      <c r="AK300" s="40"/>
      <c r="AO300" s="3" t="s">
        <v>150</v>
      </c>
      <c r="AQ300" s="40"/>
    </row>
    <row r="301" spans="1:44" customFormat="1" ht="15" x14ac:dyDescent="0.25">
      <c r="A301" s="73"/>
      <c r="B301" s="74"/>
      <c r="C301" s="248" t="s">
        <v>84</v>
      </c>
      <c r="D301" s="248"/>
      <c r="E301" s="248"/>
      <c r="F301" s="43"/>
      <c r="G301" s="44"/>
      <c r="H301" s="44"/>
      <c r="I301" s="44"/>
      <c r="J301" s="47"/>
      <c r="K301" s="44"/>
      <c r="L301" s="75">
        <v>182.68</v>
      </c>
      <c r="M301" s="68"/>
      <c r="N301" s="76">
        <v>6679.73</v>
      </c>
      <c r="AI301" s="39"/>
      <c r="AJ301" s="40"/>
      <c r="AK301" s="40"/>
      <c r="AQ301" s="40" t="s">
        <v>84</v>
      </c>
    </row>
    <row r="302" spans="1:44" customFormat="1" ht="34.5" x14ac:dyDescent="0.25">
      <c r="A302" s="41" t="s">
        <v>197</v>
      </c>
      <c r="B302" s="42" t="s">
        <v>198</v>
      </c>
      <c r="C302" s="248" t="s">
        <v>199</v>
      </c>
      <c r="D302" s="248"/>
      <c r="E302" s="248"/>
      <c r="F302" s="43" t="s">
        <v>110</v>
      </c>
      <c r="G302" s="44">
        <v>0.21945000000000001</v>
      </c>
      <c r="H302" s="45">
        <v>1</v>
      </c>
      <c r="I302" s="84">
        <v>0.21945000000000001</v>
      </c>
      <c r="J302" s="82">
        <v>5488.69</v>
      </c>
      <c r="K302" s="44"/>
      <c r="L302" s="82">
        <v>1204.49</v>
      </c>
      <c r="M302" s="80">
        <v>8.16</v>
      </c>
      <c r="N302" s="76">
        <v>9828.64</v>
      </c>
      <c r="AI302" s="39"/>
      <c r="AJ302" s="40"/>
      <c r="AK302" s="40" t="s">
        <v>199</v>
      </c>
      <c r="AQ302" s="40"/>
    </row>
    <row r="303" spans="1:44" customFormat="1" ht="15" x14ac:dyDescent="0.25">
      <c r="A303" s="73"/>
      <c r="B303" s="74"/>
      <c r="C303" s="235" t="s">
        <v>111</v>
      </c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7"/>
      <c r="AI303" s="39"/>
      <c r="AJ303" s="40"/>
      <c r="AK303" s="40"/>
      <c r="AQ303" s="40"/>
      <c r="AR303" s="3" t="s">
        <v>111</v>
      </c>
    </row>
    <row r="304" spans="1:44" customFormat="1" ht="15" x14ac:dyDescent="0.25">
      <c r="A304" s="49"/>
      <c r="B304" s="50"/>
      <c r="C304" s="235" t="s">
        <v>196</v>
      </c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7"/>
      <c r="AI304" s="39"/>
      <c r="AJ304" s="40"/>
      <c r="AK304" s="40"/>
      <c r="AL304" s="3" t="s">
        <v>196</v>
      </c>
      <c r="AQ304" s="40"/>
    </row>
    <row r="305" spans="1:43" customFormat="1" ht="15" x14ac:dyDescent="0.25">
      <c r="A305" s="73"/>
      <c r="B305" s="74"/>
      <c r="C305" s="248" t="s">
        <v>84</v>
      </c>
      <c r="D305" s="248"/>
      <c r="E305" s="248"/>
      <c r="F305" s="43"/>
      <c r="G305" s="44"/>
      <c r="H305" s="44"/>
      <c r="I305" s="44"/>
      <c r="J305" s="47"/>
      <c r="K305" s="44"/>
      <c r="L305" s="82">
        <v>1204.49</v>
      </c>
      <c r="M305" s="68"/>
      <c r="N305" s="76">
        <v>9828.64</v>
      </c>
      <c r="AI305" s="39"/>
      <c r="AJ305" s="40"/>
      <c r="AK305" s="40"/>
      <c r="AQ305" s="40" t="s">
        <v>84</v>
      </c>
    </row>
    <row r="306" spans="1:43" customFormat="1" ht="15" x14ac:dyDescent="0.25">
      <c r="A306" s="245" t="s">
        <v>200</v>
      </c>
      <c r="B306" s="246"/>
      <c r="C306" s="246"/>
      <c r="D306" s="246"/>
      <c r="E306" s="246"/>
      <c r="F306" s="246"/>
      <c r="G306" s="246"/>
      <c r="H306" s="246"/>
      <c r="I306" s="246"/>
      <c r="J306" s="246"/>
      <c r="K306" s="246"/>
      <c r="L306" s="246"/>
      <c r="M306" s="246"/>
      <c r="N306" s="247"/>
      <c r="AI306" s="39"/>
      <c r="AJ306" s="40" t="s">
        <v>200</v>
      </c>
      <c r="AK306" s="40"/>
      <c r="AQ306" s="40"/>
    </row>
    <row r="307" spans="1:43" customFormat="1" ht="23.25" x14ac:dyDescent="0.25">
      <c r="A307" s="41" t="s">
        <v>201</v>
      </c>
      <c r="B307" s="42" t="s">
        <v>202</v>
      </c>
      <c r="C307" s="248" t="s">
        <v>203</v>
      </c>
      <c r="D307" s="248"/>
      <c r="E307" s="248"/>
      <c r="F307" s="43" t="s">
        <v>204</v>
      </c>
      <c r="G307" s="44">
        <v>51.25</v>
      </c>
      <c r="H307" s="45">
        <v>1</v>
      </c>
      <c r="I307" s="80">
        <v>51.25</v>
      </c>
      <c r="J307" s="47"/>
      <c r="K307" s="44"/>
      <c r="L307" s="47"/>
      <c r="M307" s="44"/>
      <c r="N307" s="48"/>
      <c r="AI307" s="39"/>
      <c r="AJ307" s="40"/>
      <c r="AK307" s="40" t="s">
        <v>203</v>
      </c>
      <c r="AQ307" s="40"/>
    </row>
    <row r="308" spans="1:43" customFormat="1" ht="68.25" x14ac:dyDescent="0.25">
      <c r="A308" s="51"/>
      <c r="B308" s="52" t="s">
        <v>67</v>
      </c>
      <c r="C308" s="238" t="s">
        <v>68</v>
      </c>
      <c r="D308" s="238"/>
      <c r="E308" s="238"/>
      <c r="F308" s="238"/>
      <c r="G308" s="238"/>
      <c r="H308" s="238"/>
      <c r="I308" s="238"/>
      <c r="J308" s="238"/>
      <c r="K308" s="238"/>
      <c r="L308" s="238"/>
      <c r="M308" s="238"/>
      <c r="N308" s="239"/>
      <c r="AI308" s="39"/>
      <c r="AJ308" s="40"/>
      <c r="AK308" s="40"/>
      <c r="AM308" s="3" t="s">
        <v>68</v>
      </c>
      <c r="AQ308" s="40"/>
    </row>
    <row r="309" spans="1:43" customFormat="1" ht="23.25" x14ac:dyDescent="0.25">
      <c r="A309" s="51"/>
      <c r="B309" s="52" t="s">
        <v>69</v>
      </c>
      <c r="C309" s="238" t="s">
        <v>70</v>
      </c>
      <c r="D309" s="238"/>
      <c r="E309" s="238"/>
      <c r="F309" s="238"/>
      <c r="G309" s="238"/>
      <c r="H309" s="238"/>
      <c r="I309" s="238"/>
      <c r="J309" s="238"/>
      <c r="K309" s="238"/>
      <c r="L309" s="238"/>
      <c r="M309" s="238"/>
      <c r="N309" s="239"/>
      <c r="AI309" s="39"/>
      <c r="AJ309" s="40"/>
      <c r="AK309" s="40"/>
      <c r="AM309" s="3" t="s">
        <v>70</v>
      </c>
      <c r="AQ309" s="40"/>
    </row>
    <row r="310" spans="1:43" customFormat="1" ht="15" x14ac:dyDescent="0.25">
      <c r="A310" s="53"/>
      <c r="B310" s="52" t="s">
        <v>60</v>
      </c>
      <c r="C310" s="235" t="s">
        <v>94</v>
      </c>
      <c r="D310" s="235"/>
      <c r="E310" s="235"/>
      <c r="F310" s="54"/>
      <c r="G310" s="55"/>
      <c r="H310" s="55"/>
      <c r="I310" s="55"/>
      <c r="J310" s="58">
        <v>1.28</v>
      </c>
      <c r="K310" s="85">
        <v>1.3225</v>
      </c>
      <c r="L310" s="58">
        <v>86.76</v>
      </c>
      <c r="M310" s="59">
        <v>44.77</v>
      </c>
      <c r="N310" s="60">
        <v>3884.25</v>
      </c>
      <c r="AI310" s="39"/>
      <c r="AJ310" s="40"/>
      <c r="AK310" s="40"/>
      <c r="AN310" s="3" t="s">
        <v>94</v>
      </c>
      <c r="AQ310" s="40"/>
    </row>
    <row r="311" spans="1:43" customFormat="1" ht="15" x14ac:dyDescent="0.25">
      <c r="A311" s="53"/>
      <c r="B311" s="52" t="s">
        <v>71</v>
      </c>
      <c r="C311" s="235" t="s">
        <v>72</v>
      </c>
      <c r="D311" s="235"/>
      <c r="E311" s="235"/>
      <c r="F311" s="54"/>
      <c r="G311" s="55"/>
      <c r="H311" s="55"/>
      <c r="I311" s="55"/>
      <c r="J311" s="58">
        <v>0.66</v>
      </c>
      <c r="K311" s="85">
        <v>1.3225</v>
      </c>
      <c r="L311" s="58">
        <v>44.73</v>
      </c>
      <c r="M311" s="59">
        <v>13.24</v>
      </c>
      <c r="N311" s="72">
        <v>592.23</v>
      </c>
      <c r="AI311" s="39"/>
      <c r="AJ311" s="40"/>
      <c r="AK311" s="40"/>
      <c r="AN311" s="3" t="s">
        <v>72</v>
      </c>
      <c r="AQ311" s="40"/>
    </row>
    <row r="312" spans="1:43" customFormat="1" ht="15" x14ac:dyDescent="0.25">
      <c r="A312" s="53"/>
      <c r="B312" s="52" t="s">
        <v>100</v>
      </c>
      <c r="C312" s="235" t="s">
        <v>127</v>
      </c>
      <c r="D312" s="235"/>
      <c r="E312" s="235"/>
      <c r="F312" s="54"/>
      <c r="G312" s="55"/>
      <c r="H312" s="55"/>
      <c r="I312" s="55"/>
      <c r="J312" s="58">
        <v>0.34</v>
      </c>
      <c r="K312" s="55"/>
      <c r="L312" s="58">
        <v>17.43</v>
      </c>
      <c r="M312" s="59">
        <v>8.16</v>
      </c>
      <c r="N312" s="72">
        <v>142.22999999999999</v>
      </c>
      <c r="AI312" s="39"/>
      <c r="AJ312" s="40"/>
      <c r="AK312" s="40"/>
      <c r="AN312" s="3" t="s">
        <v>127</v>
      </c>
      <c r="AQ312" s="40"/>
    </row>
    <row r="313" spans="1:43" customFormat="1" ht="15" x14ac:dyDescent="0.25">
      <c r="A313" s="62"/>
      <c r="B313" s="52"/>
      <c r="C313" s="235" t="s">
        <v>95</v>
      </c>
      <c r="D313" s="235"/>
      <c r="E313" s="235"/>
      <c r="F313" s="54" t="s">
        <v>76</v>
      </c>
      <c r="G313" s="59">
        <v>0.15</v>
      </c>
      <c r="H313" s="85">
        <v>1.3225</v>
      </c>
      <c r="I313" s="64">
        <v>10.1667188</v>
      </c>
      <c r="J313" s="65"/>
      <c r="K313" s="55"/>
      <c r="L313" s="65"/>
      <c r="M313" s="55"/>
      <c r="N313" s="66"/>
      <c r="AI313" s="39"/>
      <c r="AJ313" s="40"/>
      <c r="AK313" s="40"/>
      <c r="AO313" s="3" t="s">
        <v>95</v>
      </c>
      <c r="AQ313" s="40"/>
    </row>
    <row r="314" spans="1:43" customFormat="1" ht="15" x14ac:dyDescent="0.25">
      <c r="A314" s="49"/>
      <c r="B314" s="52"/>
      <c r="C314" s="236" t="s">
        <v>77</v>
      </c>
      <c r="D314" s="236"/>
      <c r="E314" s="236"/>
      <c r="F314" s="67"/>
      <c r="G314" s="68"/>
      <c r="H314" s="68"/>
      <c r="I314" s="68"/>
      <c r="J314" s="70">
        <v>2.2799999999999998</v>
      </c>
      <c r="K314" s="68"/>
      <c r="L314" s="70">
        <v>148.91999999999999</v>
      </c>
      <c r="M314" s="68"/>
      <c r="N314" s="71">
        <v>4618.71</v>
      </c>
      <c r="AI314" s="39"/>
      <c r="AJ314" s="40"/>
      <c r="AK314" s="40"/>
      <c r="AP314" s="3" t="s">
        <v>77</v>
      </c>
      <c r="AQ314" s="40"/>
    </row>
    <row r="315" spans="1:43" customFormat="1" ht="15" x14ac:dyDescent="0.25">
      <c r="A315" s="62"/>
      <c r="B315" s="52"/>
      <c r="C315" s="235" t="s">
        <v>78</v>
      </c>
      <c r="D315" s="235"/>
      <c r="E315" s="235"/>
      <c r="F315" s="54"/>
      <c r="G315" s="55"/>
      <c r="H315" s="55"/>
      <c r="I315" s="55"/>
      <c r="J315" s="65"/>
      <c r="K315" s="55"/>
      <c r="L315" s="58">
        <v>86.76</v>
      </c>
      <c r="M315" s="55"/>
      <c r="N315" s="60">
        <v>3884.25</v>
      </c>
      <c r="AI315" s="39"/>
      <c r="AJ315" s="40"/>
      <c r="AK315" s="40"/>
      <c r="AO315" s="3" t="s">
        <v>78</v>
      </c>
      <c r="AQ315" s="40"/>
    </row>
    <row r="316" spans="1:43" customFormat="1" ht="45.75" x14ac:dyDescent="0.25">
      <c r="A316" s="62"/>
      <c r="B316" s="52" t="s">
        <v>205</v>
      </c>
      <c r="C316" s="235" t="s">
        <v>206</v>
      </c>
      <c r="D316" s="235"/>
      <c r="E316" s="235"/>
      <c r="F316" s="54" t="s">
        <v>81</v>
      </c>
      <c r="G316" s="63">
        <v>103</v>
      </c>
      <c r="H316" s="55"/>
      <c r="I316" s="63">
        <v>103</v>
      </c>
      <c r="J316" s="65"/>
      <c r="K316" s="55"/>
      <c r="L316" s="58">
        <v>89.36</v>
      </c>
      <c r="M316" s="55"/>
      <c r="N316" s="60">
        <v>4000.78</v>
      </c>
      <c r="AI316" s="39"/>
      <c r="AJ316" s="40"/>
      <c r="AK316" s="40"/>
      <c r="AO316" s="3" t="s">
        <v>206</v>
      </c>
      <c r="AQ316" s="40"/>
    </row>
    <row r="317" spans="1:43" customFormat="1" ht="45.75" x14ac:dyDescent="0.25">
      <c r="A317" s="62"/>
      <c r="B317" s="52" t="s">
        <v>207</v>
      </c>
      <c r="C317" s="235" t="s">
        <v>208</v>
      </c>
      <c r="D317" s="235"/>
      <c r="E317" s="235"/>
      <c r="F317" s="54" t="s">
        <v>81</v>
      </c>
      <c r="G317" s="63">
        <v>59</v>
      </c>
      <c r="H317" s="55"/>
      <c r="I317" s="63">
        <v>59</v>
      </c>
      <c r="J317" s="65"/>
      <c r="K317" s="55"/>
      <c r="L317" s="58">
        <v>51.19</v>
      </c>
      <c r="M317" s="55"/>
      <c r="N317" s="60">
        <v>2291.71</v>
      </c>
      <c r="AI317" s="39"/>
      <c r="AJ317" s="40"/>
      <c r="AK317" s="40"/>
      <c r="AO317" s="3" t="s">
        <v>208</v>
      </c>
      <c r="AQ317" s="40"/>
    </row>
    <row r="318" spans="1:43" customFormat="1" ht="15" x14ac:dyDescent="0.25">
      <c r="A318" s="73"/>
      <c r="B318" s="74"/>
      <c r="C318" s="248" t="s">
        <v>84</v>
      </c>
      <c r="D318" s="248"/>
      <c r="E318" s="248"/>
      <c r="F318" s="43"/>
      <c r="G318" s="44"/>
      <c r="H318" s="44"/>
      <c r="I318" s="44"/>
      <c r="J318" s="47"/>
      <c r="K318" s="44"/>
      <c r="L318" s="75">
        <v>289.47000000000003</v>
      </c>
      <c r="M318" s="68"/>
      <c r="N318" s="76">
        <v>10911.2</v>
      </c>
      <c r="AI318" s="39"/>
      <c r="AJ318" s="40"/>
      <c r="AK318" s="40"/>
      <c r="AQ318" s="40" t="s">
        <v>84</v>
      </c>
    </row>
    <row r="319" spans="1:43" customFormat="1" ht="45.75" x14ac:dyDescent="0.25">
      <c r="A319" s="41" t="s">
        <v>209</v>
      </c>
      <c r="B319" s="42" t="s">
        <v>210</v>
      </c>
      <c r="C319" s="248" t="s">
        <v>211</v>
      </c>
      <c r="D319" s="248"/>
      <c r="E319" s="248"/>
      <c r="F319" s="43" t="s">
        <v>212</v>
      </c>
      <c r="G319" s="44">
        <v>0.51249999999999996</v>
      </c>
      <c r="H319" s="45">
        <v>1</v>
      </c>
      <c r="I319" s="83">
        <v>0.51249999999999996</v>
      </c>
      <c r="J319" s="47"/>
      <c r="K319" s="44"/>
      <c r="L319" s="47"/>
      <c r="M319" s="44"/>
      <c r="N319" s="48"/>
      <c r="AI319" s="39"/>
      <c r="AJ319" s="40"/>
      <c r="AK319" s="40" t="s">
        <v>211</v>
      </c>
      <c r="AQ319" s="40"/>
    </row>
    <row r="320" spans="1:43" customFormat="1" ht="15" x14ac:dyDescent="0.25">
      <c r="A320" s="49"/>
      <c r="B320" s="50"/>
      <c r="C320" s="235" t="s">
        <v>213</v>
      </c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7"/>
      <c r="AI320" s="39"/>
      <c r="AJ320" s="40"/>
      <c r="AK320" s="40"/>
      <c r="AL320" s="3" t="s">
        <v>213</v>
      </c>
      <c r="AQ320" s="40"/>
    </row>
    <row r="321" spans="1:44" customFormat="1" ht="23.25" x14ac:dyDescent="0.25">
      <c r="A321" s="51"/>
      <c r="B321" s="52" t="s">
        <v>65</v>
      </c>
      <c r="C321" s="238" t="s">
        <v>66</v>
      </c>
      <c r="D321" s="238"/>
      <c r="E321" s="238"/>
      <c r="F321" s="238"/>
      <c r="G321" s="238"/>
      <c r="H321" s="238"/>
      <c r="I321" s="238"/>
      <c r="J321" s="238"/>
      <c r="K321" s="238"/>
      <c r="L321" s="238"/>
      <c r="M321" s="238"/>
      <c r="N321" s="239"/>
      <c r="AI321" s="39"/>
      <c r="AJ321" s="40"/>
      <c r="AK321" s="40"/>
      <c r="AM321" s="3" t="s">
        <v>66</v>
      </c>
      <c r="AQ321" s="40"/>
    </row>
    <row r="322" spans="1:44" customFormat="1" ht="68.25" x14ac:dyDescent="0.25">
      <c r="A322" s="51"/>
      <c r="B322" s="52" t="s">
        <v>67</v>
      </c>
      <c r="C322" s="238" t="s">
        <v>68</v>
      </c>
      <c r="D322" s="238"/>
      <c r="E322" s="238"/>
      <c r="F322" s="238"/>
      <c r="G322" s="238"/>
      <c r="H322" s="238"/>
      <c r="I322" s="238"/>
      <c r="J322" s="238"/>
      <c r="K322" s="238"/>
      <c r="L322" s="238"/>
      <c r="M322" s="238"/>
      <c r="N322" s="239"/>
      <c r="AI322" s="39"/>
      <c r="AJ322" s="40"/>
      <c r="AK322" s="40"/>
      <c r="AM322" s="3" t="s">
        <v>68</v>
      </c>
      <c r="AQ322" s="40"/>
    </row>
    <row r="323" spans="1:44" customFormat="1" ht="23.25" x14ac:dyDescent="0.25">
      <c r="A323" s="51"/>
      <c r="B323" s="52" t="s">
        <v>69</v>
      </c>
      <c r="C323" s="238" t="s">
        <v>70</v>
      </c>
      <c r="D323" s="238"/>
      <c r="E323" s="238"/>
      <c r="F323" s="238"/>
      <c r="G323" s="238"/>
      <c r="H323" s="238"/>
      <c r="I323" s="238"/>
      <c r="J323" s="238"/>
      <c r="K323" s="238"/>
      <c r="L323" s="238"/>
      <c r="M323" s="238"/>
      <c r="N323" s="239"/>
      <c r="AI323" s="39"/>
      <c r="AJ323" s="40"/>
      <c r="AK323" s="40"/>
      <c r="AM323" s="3" t="s">
        <v>70</v>
      </c>
      <c r="AQ323" s="40"/>
    </row>
    <row r="324" spans="1:44" customFormat="1" ht="15" x14ac:dyDescent="0.25">
      <c r="A324" s="53"/>
      <c r="B324" s="52" t="s">
        <v>60</v>
      </c>
      <c r="C324" s="235" t="s">
        <v>94</v>
      </c>
      <c r="D324" s="235"/>
      <c r="E324" s="235"/>
      <c r="F324" s="54"/>
      <c r="G324" s="55"/>
      <c r="H324" s="55"/>
      <c r="I324" s="55"/>
      <c r="J324" s="58">
        <v>201.61</v>
      </c>
      <c r="K324" s="57">
        <v>1.520875</v>
      </c>
      <c r="L324" s="58">
        <v>157.13999999999999</v>
      </c>
      <c r="M324" s="59">
        <v>44.77</v>
      </c>
      <c r="N324" s="60">
        <v>7035.16</v>
      </c>
      <c r="AI324" s="39"/>
      <c r="AJ324" s="40"/>
      <c r="AK324" s="40"/>
      <c r="AN324" s="3" t="s">
        <v>94</v>
      </c>
      <c r="AQ324" s="40"/>
    </row>
    <row r="325" spans="1:44" customFormat="1" ht="15" x14ac:dyDescent="0.25">
      <c r="A325" s="53"/>
      <c r="B325" s="52" t="s">
        <v>71</v>
      </c>
      <c r="C325" s="235" t="s">
        <v>72</v>
      </c>
      <c r="D325" s="235"/>
      <c r="E325" s="235"/>
      <c r="F325" s="54"/>
      <c r="G325" s="55"/>
      <c r="H325" s="55"/>
      <c r="I325" s="55"/>
      <c r="J325" s="58">
        <v>71.64</v>
      </c>
      <c r="K325" s="57">
        <v>1.653125</v>
      </c>
      <c r="L325" s="58">
        <v>60.7</v>
      </c>
      <c r="M325" s="59">
        <v>13.24</v>
      </c>
      <c r="N325" s="72">
        <v>803.67</v>
      </c>
      <c r="AI325" s="39"/>
      <c r="AJ325" s="40"/>
      <c r="AK325" s="40"/>
      <c r="AN325" s="3" t="s">
        <v>72</v>
      </c>
      <c r="AQ325" s="40"/>
    </row>
    <row r="326" spans="1:44" customFormat="1" ht="15" x14ac:dyDescent="0.25">
      <c r="A326" s="53"/>
      <c r="B326" s="52" t="s">
        <v>73</v>
      </c>
      <c r="C326" s="235" t="s">
        <v>74</v>
      </c>
      <c r="D326" s="235"/>
      <c r="E326" s="235"/>
      <c r="F326" s="54"/>
      <c r="G326" s="55"/>
      <c r="H326" s="55"/>
      <c r="I326" s="55"/>
      <c r="J326" s="58">
        <v>2.3199999999999998</v>
      </c>
      <c r="K326" s="57">
        <v>1.653125</v>
      </c>
      <c r="L326" s="58">
        <v>1.97</v>
      </c>
      <c r="M326" s="61">
        <v>44.7</v>
      </c>
      <c r="N326" s="72">
        <v>88.06</v>
      </c>
      <c r="AI326" s="39"/>
      <c r="AJ326" s="40"/>
      <c r="AK326" s="40"/>
      <c r="AN326" s="3" t="s">
        <v>74</v>
      </c>
      <c r="AQ326" s="40"/>
    </row>
    <row r="327" spans="1:44" customFormat="1" ht="15" x14ac:dyDescent="0.25">
      <c r="A327" s="53"/>
      <c r="B327" s="52" t="s">
        <v>100</v>
      </c>
      <c r="C327" s="235" t="s">
        <v>127</v>
      </c>
      <c r="D327" s="235"/>
      <c r="E327" s="235"/>
      <c r="F327" s="54"/>
      <c r="G327" s="55"/>
      <c r="H327" s="55"/>
      <c r="I327" s="55"/>
      <c r="J327" s="58">
        <v>62.75</v>
      </c>
      <c r="K327" s="55"/>
      <c r="L327" s="58">
        <v>32.159999999999997</v>
      </c>
      <c r="M327" s="59">
        <v>8.16</v>
      </c>
      <c r="N327" s="72">
        <v>262.43</v>
      </c>
      <c r="AI327" s="39"/>
      <c r="AJ327" s="40"/>
      <c r="AK327" s="40"/>
      <c r="AN327" s="3" t="s">
        <v>127</v>
      </c>
      <c r="AQ327" s="40"/>
    </row>
    <row r="328" spans="1:44" customFormat="1" ht="15" x14ac:dyDescent="0.25">
      <c r="A328" s="62"/>
      <c r="B328" s="52"/>
      <c r="C328" s="235" t="s">
        <v>95</v>
      </c>
      <c r="D328" s="235"/>
      <c r="E328" s="235"/>
      <c r="F328" s="54" t="s">
        <v>76</v>
      </c>
      <c r="G328" s="61">
        <v>21.2</v>
      </c>
      <c r="H328" s="57">
        <v>1.520875</v>
      </c>
      <c r="I328" s="64">
        <v>16.524306899999999</v>
      </c>
      <c r="J328" s="65"/>
      <c r="K328" s="55"/>
      <c r="L328" s="65"/>
      <c r="M328" s="55"/>
      <c r="N328" s="66"/>
      <c r="AI328" s="39"/>
      <c r="AJ328" s="40"/>
      <c r="AK328" s="40"/>
      <c r="AO328" s="3" t="s">
        <v>95</v>
      </c>
      <c r="AQ328" s="40"/>
    </row>
    <row r="329" spans="1:44" customFormat="1" ht="15" x14ac:dyDescent="0.25">
      <c r="A329" s="62"/>
      <c r="B329" s="52"/>
      <c r="C329" s="235" t="s">
        <v>75</v>
      </c>
      <c r="D329" s="235"/>
      <c r="E329" s="235"/>
      <c r="F329" s="54" t="s">
        <v>76</v>
      </c>
      <c r="G329" s="61">
        <v>0.2</v>
      </c>
      <c r="H329" s="57">
        <v>1.653125</v>
      </c>
      <c r="I329" s="64">
        <v>0.16944529999999999</v>
      </c>
      <c r="J329" s="65"/>
      <c r="K329" s="55"/>
      <c r="L329" s="65"/>
      <c r="M329" s="55"/>
      <c r="N329" s="66"/>
      <c r="AI329" s="39"/>
      <c r="AJ329" s="40"/>
      <c r="AK329" s="40"/>
      <c r="AO329" s="3" t="s">
        <v>75</v>
      </c>
      <c r="AQ329" s="40"/>
    </row>
    <row r="330" spans="1:44" customFormat="1" ht="15" x14ac:dyDescent="0.25">
      <c r="A330" s="49"/>
      <c r="B330" s="52"/>
      <c r="C330" s="236" t="s">
        <v>77</v>
      </c>
      <c r="D330" s="236"/>
      <c r="E330" s="236"/>
      <c r="F330" s="67"/>
      <c r="G330" s="68"/>
      <c r="H330" s="68"/>
      <c r="I330" s="68"/>
      <c r="J330" s="70">
        <v>336</v>
      </c>
      <c r="K330" s="68"/>
      <c r="L330" s="70">
        <v>250</v>
      </c>
      <c r="M330" s="68"/>
      <c r="N330" s="71">
        <v>8101.26</v>
      </c>
      <c r="AI330" s="39"/>
      <c r="AJ330" s="40"/>
      <c r="AK330" s="40"/>
      <c r="AP330" s="3" t="s">
        <v>77</v>
      </c>
      <c r="AQ330" s="40"/>
    </row>
    <row r="331" spans="1:44" customFormat="1" ht="15" x14ac:dyDescent="0.25">
      <c r="A331" s="62"/>
      <c r="B331" s="52"/>
      <c r="C331" s="235" t="s">
        <v>78</v>
      </c>
      <c r="D331" s="235"/>
      <c r="E331" s="235"/>
      <c r="F331" s="54"/>
      <c r="G331" s="55"/>
      <c r="H331" s="55"/>
      <c r="I331" s="55"/>
      <c r="J331" s="65"/>
      <c r="K331" s="55"/>
      <c r="L331" s="58">
        <v>159.11000000000001</v>
      </c>
      <c r="M331" s="55"/>
      <c r="N331" s="60">
        <v>7123.22</v>
      </c>
      <c r="AI331" s="39"/>
      <c r="AJ331" s="40"/>
      <c r="AK331" s="40"/>
      <c r="AO331" s="3" t="s">
        <v>78</v>
      </c>
      <c r="AQ331" s="40"/>
    </row>
    <row r="332" spans="1:44" customFormat="1" ht="22.5" x14ac:dyDescent="0.25">
      <c r="A332" s="62"/>
      <c r="B332" s="52" t="s">
        <v>214</v>
      </c>
      <c r="C332" s="235" t="s">
        <v>215</v>
      </c>
      <c r="D332" s="235"/>
      <c r="E332" s="235"/>
      <c r="F332" s="54" t="s">
        <v>81</v>
      </c>
      <c r="G332" s="63">
        <v>110</v>
      </c>
      <c r="H332" s="55"/>
      <c r="I332" s="63">
        <v>110</v>
      </c>
      <c r="J332" s="65"/>
      <c r="K332" s="55"/>
      <c r="L332" s="58">
        <v>175.02</v>
      </c>
      <c r="M332" s="55"/>
      <c r="N332" s="60">
        <v>7835.54</v>
      </c>
      <c r="AI332" s="39"/>
      <c r="AJ332" s="40"/>
      <c r="AK332" s="40"/>
      <c r="AO332" s="3" t="s">
        <v>215</v>
      </c>
      <c r="AQ332" s="40"/>
    </row>
    <row r="333" spans="1:44" customFormat="1" ht="45" x14ac:dyDescent="0.25">
      <c r="A333" s="62"/>
      <c r="B333" s="52" t="s">
        <v>216</v>
      </c>
      <c r="C333" s="235" t="s">
        <v>217</v>
      </c>
      <c r="D333" s="235"/>
      <c r="E333" s="235"/>
      <c r="F333" s="54" t="s">
        <v>81</v>
      </c>
      <c r="G333" s="63">
        <v>69</v>
      </c>
      <c r="H333" s="59">
        <v>0.85</v>
      </c>
      <c r="I333" s="59">
        <v>58.65</v>
      </c>
      <c r="J333" s="65"/>
      <c r="K333" s="55"/>
      <c r="L333" s="58">
        <v>93.32</v>
      </c>
      <c r="M333" s="55"/>
      <c r="N333" s="60">
        <v>4177.7700000000004</v>
      </c>
      <c r="AI333" s="39"/>
      <c r="AJ333" s="40"/>
      <c r="AK333" s="40"/>
      <c r="AO333" s="3" t="s">
        <v>217</v>
      </c>
      <c r="AQ333" s="40"/>
    </row>
    <row r="334" spans="1:44" customFormat="1" ht="15" x14ac:dyDescent="0.25">
      <c r="A334" s="73"/>
      <c r="B334" s="74"/>
      <c r="C334" s="248" t="s">
        <v>84</v>
      </c>
      <c r="D334" s="248"/>
      <c r="E334" s="248"/>
      <c r="F334" s="43"/>
      <c r="G334" s="44"/>
      <c r="H334" s="44"/>
      <c r="I334" s="44"/>
      <c r="J334" s="47"/>
      <c r="K334" s="44"/>
      <c r="L334" s="75">
        <v>518.34</v>
      </c>
      <c r="M334" s="68"/>
      <c r="N334" s="76">
        <v>20114.57</v>
      </c>
      <c r="AI334" s="39"/>
      <c r="AJ334" s="40"/>
      <c r="AK334" s="40"/>
      <c r="AQ334" s="40" t="s">
        <v>84</v>
      </c>
    </row>
    <row r="335" spans="1:44" customFormat="1" ht="23.25" x14ac:dyDescent="0.25">
      <c r="A335" s="41" t="s">
        <v>218</v>
      </c>
      <c r="B335" s="42" t="s">
        <v>219</v>
      </c>
      <c r="C335" s="248" t="s">
        <v>220</v>
      </c>
      <c r="D335" s="248"/>
      <c r="E335" s="248"/>
      <c r="F335" s="43" t="s">
        <v>110</v>
      </c>
      <c r="G335" s="44">
        <v>1.5375E-2</v>
      </c>
      <c r="H335" s="45">
        <v>1</v>
      </c>
      <c r="I335" s="86">
        <v>1.5375E-2</v>
      </c>
      <c r="J335" s="82">
        <v>11885.47</v>
      </c>
      <c r="K335" s="44"/>
      <c r="L335" s="75">
        <v>182.74</v>
      </c>
      <c r="M335" s="80">
        <v>8.16</v>
      </c>
      <c r="N335" s="76">
        <v>1491.16</v>
      </c>
      <c r="AI335" s="39"/>
      <c r="AJ335" s="40"/>
      <c r="AK335" s="40" t="s">
        <v>220</v>
      </c>
      <c r="AQ335" s="40"/>
    </row>
    <row r="336" spans="1:44" customFormat="1" ht="15" x14ac:dyDescent="0.25">
      <c r="A336" s="73"/>
      <c r="B336" s="74"/>
      <c r="C336" s="235" t="s">
        <v>111</v>
      </c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7"/>
      <c r="AI336" s="39"/>
      <c r="AJ336" s="40"/>
      <c r="AK336" s="40"/>
      <c r="AQ336" s="40"/>
      <c r="AR336" s="3" t="s">
        <v>111</v>
      </c>
    </row>
    <row r="337" spans="1:44" customFormat="1" ht="15" x14ac:dyDescent="0.25">
      <c r="A337" s="49"/>
      <c r="B337" s="50"/>
      <c r="C337" s="235" t="s">
        <v>221</v>
      </c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7"/>
      <c r="AI337" s="39"/>
      <c r="AJ337" s="40"/>
      <c r="AK337" s="40"/>
      <c r="AL337" s="3" t="s">
        <v>221</v>
      </c>
      <c r="AQ337" s="40"/>
    </row>
    <row r="338" spans="1:44" customFormat="1" ht="15" x14ac:dyDescent="0.25">
      <c r="A338" s="73"/>
      <c r="B338" s="74"/>
      <c r="C338" s="248" t="s">
        <v>84</v>
      </c>
      <c r="D338" s="248"/>
      <c r="E338" s="248"/>
      <c r="F338" s="43"/>
      <c r="G338" s="44"/>
      <c r="H338" s="44"/>
      <c r="I338" s="44"/>
      <c r="J338" s="47"/>
      <c r="K338" s="44"/>
      <c r="L338" s="75">
        <v>182.74</v>
      </c>
      <c r="M338" s="68"/>
      <c r="N338" s="76">
        <v>1491.16</v>
      </c>
      <c r="AI338" s="39"/>
      <c r="AJ338" s="40"/>
      <c r="AK338" s="40"/>
      <c r="AQ338" s="40" t="s">
        <v>84</v>
      </c>
    </row>
    <row r="339" spans="1:44" customFormat="1" ht="23.25" x14ac:dyDescent="0.25">
      <c r="A339" s="41" t="s">
        <v>222</v>
      </c>
      <c r="B339" s="42" t="s">
        <v>223</v>
      </c>
      <c r="C339" s="248" t="s">
        <v>224</v>
      </c>
      <c r="D339" s="248"/>
      <c r="E339" s="248"/>
      <c r="F339" s="43" t="s">
        <v>110</v>
      </c>
      <c r="G339" s="44">
        <v>7.1749999999999994E-2</v>
      </c>
      <c r="H339" s="45">
        <v>1</v>
      </c>
      <c r="I339" s="84">
        <v>7.1749999999999994E-2</v>
      </c>
      <c r="J339" s="82">
        <v>7669.69</v>
      </c>
      <c r="K339" s="44"/>
      <c r="L339" s="75">
        <v>550.29999999999995</v>
      </c>
      <c r="M339" s="80">
        <v>8.16</v>
      </c>
      <c r="N339" s="76">
        <v>4490.45</v>
      </c>
      <c r="AI339" s="39"/>
      <c r="AJ339" s="40"/>
      <c r="AK339" s="40" t="s">
        <v>224</v>
      </c>
      <c r="AQ339" s="40"/>
    </row>
    <row r="340" spans="1:44" customFormat="1" ht="15" x14ac:dyDescent="0.25">
      <c r="A340" s="73"/>
      <c r="B340" s="74"/>
      <c r="C340" s="235" t="s">
        <v>111</v>
      </c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7"/>
      <c r="AI340" s="39"/>
      <c r="AJ340" s="40"/>
      <c r="AK340" s="40"/>
      <c r="AQ340" s="40"/>
      <c r="AR340" s="3" t="s">
        <v>111</v>
      </c>
    </row>
    <row r="341" spans="1:44" customFormat="1" ht="15" x14ac:dyDescent="0.25">
      <c r="A341" s="49"/>
      <c r="B341" s="50"/>
      <c r="C341" s="235" t="s">
        <v>225</v>
      </c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7"/>
      <c r="AI341" s="39"/>
      <c r="AJ341" s="40"/>
      <c r="AK341" s="40"/>
      <c r="AL341" s="3" t="s">
        <v>225</v>
      </c>
      <c r="AQ341" s="40"/>
    </row>
    <row r="342" spans="1:44" customFormat="1" ht="15" x14ac:dyDescent="0.25">
      <c r="A342" s="73"/>
      <c r="B342" s="74"/>
      <c r="C342" s="248" t="s">
        <v>84</v>
      </c>
      <c r="D342" s="248"/>
      <c r="E342" s="248"/>
      <c r="F342" s="43"/>
      <c r="G342" s="44"/>
      <c r="H342" s="44"/>
      <c r="I342" s="44"/>
      <c r="J342" s="47"/>
      <c r="K342" s="44"/>
      <c r="L342" s="75">
        <v>550.29999999999995</v>
      </c>
      <c r="M342" s="68"/>
      <c r="N342" s="76">
        <v>4490.45</v>
      </c>
      <c r="AI342" s="39"/>
      <c r="AJ342" s="40"/>
      <c r="AK342" s="40"/>
      <c r="AQ342" s="40" t="s">
        <v>84</v>
      </c>
    </row>
    <row r="343" spans="1:44" customFormat="1" ht="15" x14ac:dyDescent="0.25">
      <c r="A343" s="245" t="s">
        <v>226</v>
      </c>
      <c r="B343" s="246"/>
      <c r="C343" s="246"/>
      <c r="D343" s="246"/>
      <c r="E343" s="246"/>
      <c r="F343" s="246"/>
      <c r="G343" s="246"/>
      <c r="H343" s="246"/>
      <c r="I343" s="246"/>
      <c r="J343" s="246"/>
      <c r="K343" s="246"/>
      <c r="L343" s="246"/>
      <c r="M343" s="246"/>
      <c r="N343" s="247"/>
      <c r="AI343" s="39"/>
      <c r="AJ343" s="40" t="s">
        <v>226</v>
      </c>
      <c r="AK343" s="40"/>
      <c r="AQ343" s="40"/>
    </row>
    <row r="344" spans="1:44" customFormat="1" ht="23.25" x14ac:dyDescent="0.25">
      <c r="A344" s="41" t="s">
        <v>227</v>
      </c>
      <c r="B344" s="42" t="s">
        <v>228</v>
      </c>
      <c r="C344" s="248" t="s">
        <v>229</v>
      </c>
      <c r="D344" s="248"/>
      <c r="E344" s="248"/>
      <c r="F344" s="43" t="s">
        <v>230</v>
      </c>
      <c r="G344" s="44">
        <v>0.08</v>
      </c>
      <c r="H344" s="45">
        <v>1</v>
      </c>
      <c r="I344" s="80">
        <v>0.08</v>
      </c>
      <c r="J344" s="47"/>
      <c r="K344" s="44"/>
      <c r="L344" s="47"/>
      <c r="M344" s="44"/>
      <c r="N344" s="48"/>
      <c r="AI344" s="39"/>
      <c r="AJ344" s="40"/>
      <c r="AK344" s="40" t="s">
        <v>229</v>
      </c>
      <c r="AQ344" s="40"/>
    </row>
    <row r="345" spans="1:44" customFormat="1" ht="15" x14ac:dyDescent="0.25">
      <c r="A345" s="49"/>
      <c r="B345" s="50"/>
      <c r="C345" s="235" t="s">
        <v>231</v>
      </c>
      <c r="D345" s="235"/>
      <c r="E345" s="235"/>
      <c r="F345" s="235"/>
      <c r="G345" s="235"/>
      <c r="H345" s="235"/>
      <c r="I345" s="235"/>
      <c r="J345" s="235"/>
      <c r="K345" s="235"/>
      <c r="L345" s="235"/>
      <c r="M345" s="235"/>
      <c r="N345" s="237"/>
      <c r="AI345" s="39"/>
      <c r="AJ345" s="40"/>
      <c r="AK345" s="40"/>
      <c r="AL345" s="3" t="s">
        <v>231</v>
      </c>
      <c r="AQ345" s="40"/>
    </row>
    <row r="346" spans="1:44" customFormat="1" ht="23.25" x14ac:dyDescent="0.25">
      <c r="A346" s="51"/>
      <c r="B346" s="52" t="s">
        <v>65</v>
      </c>
      <c r="C346" s="238" t="s">
        <v>66</v>
      </c>
      <c r="D346" s="238"/>
      <c r="E346" s="238"/>
      <c r="F346" s="238"/>
      <c r="G346" s="238"/>
      <c r="H346" s="238"/>
      <c r="I346" s="238"/>
      <c r="J346" s="238"/>
      <c r="K346" s="238"/>
      <c r="L346" s="238"/>
      <c r="M346" s="238"/>
      <c r="N346" s="239"/>
      <c r="AI346" s="39"/>
      <c r="AJ346" s="40"/>
      <c r="AK346" s="40"/>
      <c r="AM346" s="3" t="s">
        <v>66</v>
      </c>
      <c r="AQ346" s="40"/>
    </row>
    <row r="347" spans="1:44" customFormat="1" ht="68.25" x14ac:dyDescent="0.25">
      <c r="A347" s="51"/>
      <c r="B347" s="52" t="s">
        <v>67</v>
      </c>
      <c r="C347" s="238" t="s">
        <v>68</v>
      </c>
      <c r="D347" s="238"/>
      <c r="E347" s="238"/>
      <c r="F347" s="238"/>
      <c r="G347" s="238"/>
      <c r="H347" s="238"/>
      <c r="I347" s="238"/>
      <c r="J347" s="238"/>
      <c r="K347" s="238"/>
      <c r="L347" s="238"/>
      <c r="M347" s="238"/>
      <c r="N347" s="239"/>
      <c r="AI347" s="39"/>
      <c r="AJ347" s="40"/>
      <c r="AK347" s="40"/>
      <c r="AM347" s="3" t="s">
        <v>68</v>
      </c>
      <c r="AQ347" s="40"/>
    </row>
    <row r="348" spans="1:44" customFormat="1" ht="23.25" x14ac:dyDescent="0.25">
      <c r="A348" s="51"/>
      <c r="B348" s="52" t="s">
        <v>69</v>
      </c>
      <c r="C348" s="238" t="s">
        <v>70</v>
      </c>
      <c r="D348" s="238"/>
      <c r="E348" s="238"/>
      <c r="F348" s="238"/>
      <c r="G348" s="238"/>
      <c r="H348" s="238"/>
      <c r="I348" s="238"/>
      <c r="J348" s="238"/>
      <c r="K348" s="238"/>
      <c r="L348" s="238"/>
      <c r="M348" s="238"/>
      <c r="N348" s="239"/>
      <c r="AI348" s="39"/>
      <c r="AJ348" s="40"/>
      <c r="AK348" s="40"/>
      <c r="AM348" s="3" t="s">
        <v>70</v>
      </c>
      <c r="AQ348" s="40"/>
    </row>
    <row r="349" spans="1:44" customFormat="1" ht="15" x14ac:dyDescent="0.25">
      <c r="A349" s="53"/>
      <c r="B349" s="52" t="s">
        <v>60</v>
      </c>
      <c r="C349" s="235" t="s">
        <v>94</v>
      </c>
      <c r="D349" s="235"/>
      <c r="E349" s="235"/>
      <c r="F349" s="54"/>
      <c r="G349" s="55"/>
      <c r="H349" s="55"/>
      <c r="I349" s="55"/>
      <c r="J349" s="58">
        <v>91.13</v>
      </c>
      <c r="K349" s="57">
        <v>1.520875</v>
      </c>
      <c r="L349" s="58">
        <v>11.09</v>
      </c>
      <c r="M349" s="59">
        <v>44.77</v>
      </c>
      <c r="N349" s="72">
        <v>496.5</v>
      </c>
      <c r="AI349" s="39"/>
      <c r="AJ349" s="40"/>
      <c r="AK349" s="40"/>
      <c r="AN349" s="3" t="s">
        <v>94</v>
      </c>
      <c r="AQ349" s="40"/>
    </row>
    <row r="350" spans="1:44" customFormat="1" ht="15" x14ac:dyDescent="0.25">
      <c r="A350" s="53"/>
      <c r="B350" s="52" t="s">
        <v>71</v>
      </c>
      <c r="C350" s="235" t="s">
        <v>72</v>
      </c>
      <c r="D350" s="235"/>
      <c r="E350" s="235"/>
      <c r="F350" s="54"/>
      <c r="G350" s="55"/>
      <c r="H350" s="55"/>
      <c r="I350" s="55"/>
      <c r="J350" s="58">
        <v>7.59</v>
      </c>
      <c r="K350" s="57">
        <v>1.653125</v>
      </c>
      <c r="L350" s="58">
        <v>1</v>
      </c>
      <c r="M350" s="59">
        <v>13.24</v>
      </c>
      <c r="N350" s="72">
        <v>13.24</v>
      </c>
      <c r="AI350" s="39"/>
      <c r="AJ350" s="40"/>
      <c r="AK350" s="40"/>
      <c r="AN350" s="3" t="s">
        <v>72</v>
      </c>
      <c r="AQ350" s="40"/>
    </row>
    <row r="351" spans="1:44" customFormat="1" ht="15" x14ac:dyDescent="0.25">
      <c r="A351" s="53"/>
      <c r="B351" s="52" t="s">
        <v>73</v>
      </c>
      <c r="C351" s="235" t="s">
        <v>74</v>
      </c>
      <c r="D351" s="235"/>
      <c r="E351" s="235"/>
      <c r="F351" s="54"/>
      <c r="G351" s="55"/>
      <c r="H351" s="55"/>
      <c r="I351" s="55"/>
      <c r="J351" s="58">
        <v>0.7</v>
      </c>
      <c r="K351" s="57">
        <v>1.653125</v>
      </c>
      <c r="L351" s="58">
        <v>0.09</v>
      </c>
      <c r="M351" s="61">
        <v>44.7</v>
      </c>
      <c r="N351" s="72">
        <v>4.0199999999999996</v>
      </c>
      <c r="AI351" s="39"/>
      <c r="AJ351" s="40"/>
      <c r="AK351" s="40"/>
      <c r="AN351" s="3" t="s">
        <v>74</v>
      </c>
      <c r="AQ351" s="40"/>
    </row>
    <row r="352" spans="1:44" customFormat="1" ht="15" x14ac:dyDescent="0.25">
      <c r="A352" s="53"/>
      <c r="B352" s="52" t="s">
        <v>100</v>
      </c>
      <c r="C352" s="235" t="s">
        <v>127</v>
      </c>
      <c r="D352" s="235"/>
      <c r="E352" s="235"/>
      <c r="F352" s="54"/>
      <c r="G352" s="55"/>
      <c r="H352" s="55"/>
      <c r="I352" s="55"/>
      <c r="J352" s="58">
        <v>100</v>
      </c>
      <c r="K352" s="55"/>
      <c r="L352" s="58">
        <v>8</v>
      </c>
      <c r="M352" s="59">
        <v>8.16</v>
      </c>
      <c r="N352" s="72">
        <v>65.28</v>
      </c>
      <c r="AI352" s="39"/>
      <c r="AJ352" s="40"/>
      <c r="AK352" s="40"/>
      <c r="AN352" s="3" t="s">
        <v>127</v>
      </c>
      <c r="AQ352" s="40"/>
    </row>
    <row r="353" spans="1:44" customFormat="1" ht="15" x14ac:dyDescent="0.25">
      <c r="A353" s="62"/>
      <c r="B353" s="52"/>
      <c r="C353" s="235" t="s">
        <v>95</v>
      </c>
      <c r="D353" s="235"/>
      <c r="E353" s="235"/>
      <c r="F353" s="54" t="s">
        <v>76</v>
      </c>
      <c r="G353" s="59">
        <v>9.81</v>
      </c>
      <c r="H353" s="57">
        <v>1.520875</v>
      </c>
      <c r="I353" s="64">
        <v>1.1935827000000001</v>
      </c>
      <c r="J353" s="65"/>
      <c r="K353" s="55"/>
      <c r="L353" s="65"/>
      <c r="M353" s="55"/>
      <c r="N353" s="66"/>
      <c r="AI353" s="39"/>
      <c r="AJ353" s="40"/>
      <c r="AK353" s="40"/>
      <c r="AO353" s="3" t="s">
        <v>95</v>
      </c>
      <c r="AQ353" s="40"/>
    </row>
    <row r="354" spans="1:44" customFormat="1" ht="15" x14ac:dyDescent="0.25">
      <c r="A354" s="62"/>
      <c r="B354" s="52"/>
      <c r="C354" s="235" t="s">
        <v>75</v>
      </c>
      <c r="D354" s="235"/>
      <c r="E354" s="235"/>
      <c r="F354" s="54" t="s">
        <v>76</v>
      </c>
      <c r="G354" s="59">
        <v>0.06</v>
      </c>
      <c r="H354" s="57">
        <v>1.653125</v>
      </c>
      <c r="I354" s="57">
        <v>7.9349999999999993E-3</v>
      </c>
      <c r="J354" s="65"/>
      <c r="K354" s="55"/>
      <c r="L354" s="65"/>
      <c r="M354" s="55"/>
      <c r="N354" s="66"/>
      <c r="AI354" s="39"/>
      <c r="AJ354" s="40"/>
      <c r="AK354" s="40"/>
      <c r="AO354" s="3" t="s">
        <v>75</v>
      </c>
      <c r="AQ354" s="40"/>
    </row>
    <row r="355" spans="1:44" customFormat="1" ht="15" x14ac:dyDescent="0.25">
      <c r="A355" s="49"/>
      <c r="B355" s="52"/>
      <c r="C355" s="236" t="s">
        <v>77</v>
      </c>
      <c r="D355" s="236"/>
      <c r="E355" s="236"/>
      <c r="F355" s="67"/>
      <c r="G355" s="68"/>
      <c r="H355" s="68"/>
      <c r="I355" s="68"/>
      <c r="J355" s="70">
        <v>198.72</v>
      </c>
      <c r="K355" s="68"/>
      <c r="L355" s="70">
        <v>20.09</v>
      </c>
      <c r="M355" s="68"/>
      <c r="N355" s="77">
        <v>575.02</v>
      </c>
      <c r="AI355" s="39"/>
      <c r="AJ355" s="40"/>
      <c r="AK355" s="40"/>
      <c r="AP355" s="3" t="s">
        <v>77</v>
      </c>
      <c r="AQ355" s="40"/>
    </row>
    <row r="356" spans="1:44" customFormat="1" ht="15" x14ac:dyDescent="0.25">
      <c r="A356" s="62"/>
      <c r="B356" s="52"/>
      <c r="C356" s="235" t="s">
        <v>78</v>
      </c>
      <c r="D356" s="235"/>
      <c r="E356" s="235"/>
      <c r="F356" s="54"/>
      <c r="G356" s="55"/>
      <c r="H356" s="55"/>
      <c r="I356" s="55"/>
      <c r="J356" s="65"/>
      <c r="K356" s="55"/>
      <c r="L356" s="58">
        <v>11.18</v>
      </c>
      <c r="M356" s="55"/>
      <c r="N356" s="72">
        <v>500.52</v>
      </c>
      <c r="AI356" s="39"/>
      <c r="AJ356" s="40"/>
      <c r="AK356" s="40"/>
      <c r="AO356" s="3" t="s">
        <v>78</v>
      </c>
      <c r="AQ356" s="40"/>
    </row>
    <row r="357" spans="1:44" customFormat="1" ht="34.5" x14ac:dyDescent="0.25">
      <c r="A357" s="62"/>
      <c r="B357" s="52" t="s">
        <v>128</v>
      </c>
      <c r="C357" s="235" t="s">
        <v>129</v>
      </c>
      <c r="D357" s="235"/>
      <c r="E357" s="235"/>
      <c r="F357" s="54" t="s">
        <v>81</v>
      </c>
      <c r="G357" s="63">
        <v>102</v>
      </c>
      <c r="H357" s="55"/>
      <c r="I357" s="63">
        <v>102</v>
      </c>
      <c r="J357" s="65"/>
      <c r="K357" s="55"/>
      <c r="L357" s="58">
        <v>11.4</v>
      </c>
      <c r="M357" s="55"/>
      <c r="N357" s="72">
        <v>510.53</v>
      </c>
      <c r="AI357" s="39"/>
      <c r="AJ357" s="40"/>
      <c r="AK357" s="40"/>
      <c r="AO357" s="3" t="s">
        <v>129</v>
      </c>
      <c r="AQ357" s="40"/>
    </row>
    <row r="358" spans="1:44" customFormat="1" ht="45" x14ac:dyDescent="0.25">
      <c r="A358" s="62"/>
      <c r="B358" s="52" t="s">
        <v>130</v>
      </c>
      <c r="C358" s="235" t="s">
        <v>131</v>
      </c>
      <c r="D358" s="235"/>
      <c r="E358" s="235"/>
      <c r="F358" s="54" t="s">
        <v>81</v>
      </c>
      <c r="G358" s="63">
        <v>58</v>
      </c>
      <c r="H358" s="59">
        <v>0.85</v>
      </c>
      <c r="I358" s="61">
        <v>49.3</v>
      </c>
      <c r="J358" s="65"/>
      <c r="K358" s="55"/>
      <c r="L358" s="58">
        <v>5.51</v>
      </c>
      <c r="M358" s="55"/>
      <c r="N358" s="72">
        <v>246.76</v>
      </c>
      <c r="AI358" s="39"/>
      <c r="AJ358" s="40"/>
      <c r="AK358" s="40"/>
      <c r="AO358" s="3" t="s">
        <v>131</v>
      </c>
      <c r="AQ358" s="40"/>
    </row>
    <row r="359" spans="1:44" customFormat="1" ht="15" x14ac:dyDescent="0.25">
      <c r="A359" s="73"/>
      <c r="B359" s="74"/>
      <c r="C359" s="248" t="s">
        <v>84</v>
      </c>
      <c r="D359" s="248"/>
      <c r="E359" s="248"/>
      <c r="F359" s="43"/>
      <c r="G359" s="44"/>
      <c r="H359" s="44"/>
      <c r="I359" s="44"/>
      <c r="J359" s="47"/>
      <c r="K359" s="44"/>
      <c r="L359" s="75">
        <v>37</v>
      </c>
      <c r="M359" s="68"/>
      <c r="N359" s="76">
        <v>1332.31</v>
      </c>
      <c r="AI359" s="39"/>
      <c r="AJ359" s="40"/>
      <c r="AK359" s="40"/>
      <c r="AQ359" s="40" t="s">
        <v>84</v>
      </c>
    </row>
    <row r="360" spans="1:44" customFormat="1" ht="68.25" x14ac:dyDescent="0.25">
      <c r="A360" s="41" t="s">
        <v>232</v>
      </c>
      <c r="B360" s="42" t="s">
        <v>233</v>
      </c>
      <c r="C360" s="248" t="s">
        <v>234</v>
      </c>
      <c r="D360" s="248"/>
      <c r="E360" s="248"/>
      <c r="F360" s="43" t="s">
        <v>235</v>
      </c>
      <c r="G360" s="44">
        <v>5</v>
      </c>
      <c r="H360" s="45">
        <v>1</v>
      </c>
      <c r="I360" s="45">
        <v>5</v>
      </c>
      <c r="J360" s="75">
        <v>87.12</v>
      </c>
      <c r="K360" s="44"/>
      <c r="L360" s="75">
        <v>435.6</v>
      </c>
      <c r="M360" s="80">
        <v>8.16</v>
      </c>
      <c r="N360" s="76">
        <v>3554.5</v>
      </c>
      <c r="AI360" s="39"/>
      <c r="AJ360" s="40"/>
      <c r="AK360" s="40" t="s">
        <v>234</v>
      </c>
      <c r="AQ360" s="40"/>
    </row>
    <row r="361" spans="1:44" customFormat="1" ht="15" x14ac:dyDescent="0.25">
      <c r="A361" s="73"/>
      <c r="B361" s="74"/>
      <c r="C361" s="235" t="s">
        <v>111</v>
      </c>
      <c r="D361" s="235"/>
      <c r="E361" s="235"/>
      <c r="F361" s="235"/>
      <c r="G361" s="235"/>
      <c r="H361" s="235"/>
      <c r="I361" s="235"/>
      <c r="J361" s="235"/>
      <c r="K361" s="235"/>
      <c r="L361" s="235"/>
      <c r="M361" s="235"/>
      <c r="N361" s="237"/>
      <c r="AI361" s="39"/>
      <c r="AJ361" s="40"/>
      <c r="AK361" s="40"/>
      <c r="AQ361" s="40"/>
      <c r="AR361" s="3" t="s">
        <v>111</v>
      </c>
    </row>
    <row r="362" spans="1:44" customFormat="1" ht="15" x14ac:dyDescent="0.25">
      <c r="A362" s="73"/>
      <c r="B362" s="74"/>
      <c r="C362" s="248" t="s">
        <v>84</v>
      </c>
      <c r="D362" s="248"/>
      <c r="E362" s="248"/>
      <c r="F362" s="43"/>
      <c r="G362" s="44"/>
      <c r="H362" s="44"/>
      <c r="I362" s="44"/>
      <c r="J362" s="47"/>
      <c r="K362" s="44"/>
      <c r="L362" s="75">
        <v>435.6</v>
      </c>
      <c r="M362" s="68"/>
      <c r="N362" s="76">
        <v>3554.5</v>
      </c>
      <c r="AI362" s="39"/>
      <c r="AJ362" s="40"/>
      <c r="AK362" s="40"/>
      <c r="AQ362" s="40" t="s">
        <v>84</v>
      </c>
    </row>
    <row r="363" spans="1:44" customFormat="1" ht="34.5" x14ac:dyDescent="0.25">
      <c r="A363" s="41" t="s">
        <v>236</v>
      </c>
      <c r="B363" s="42" t="s">
        <v>237</v>
      </c>
      <c r="C363" s="248" t="s">
        <v>238</v>
      </c>
      <c r="D363" s="248"/>
      <c r="E363" s="248"/>
      <c r="F363" s="43" t="s">
        <v>235</v>
      </c>
      <c r="G363" s="44">
        <v>8</v>
      </c>
      <c r="H363" s="45">
        <v>1</v>
      </c>
      <c r="I363" s="45">
        <v>8</v>
      </c>
      <c r="J363" s="75">
        <v>150.53</v>
      </c>
      <c r="K363" s="44"/>
      <c r="L363" s="82">
        <v>1204.24</v>
      </c>
      <c r="M363" s="80">
        <v>8.16</v>
      </c>
      <c r="N363" s="76">
        <v>9826.6</v>
      </c>
      <c r="AI363" s="39"/>
      <c r="AJ363" s="40"/>
      <c r="AK363" s="40" t="s">
        <v>238</v>
      </c>
      <c r="AQ363" s="40"/>
    </row>
    <row r="364" spans="1:44" customFormat="1" ht="15" x14ac:dyDescent="0.25">
      <c r="A364" s="73"/>
      <c r="B364" s="74"/>
      <c r="C364" s="235" t="s">
        <v>111</v>
      </c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7"/>
      <c r="AI364" s="39"/>
      <c r="AJ364" s="40"/>
      <c r="AK364" s="40"/>
      <c r="AQ364" s="40"/>
      <c r="AR364" s="3" t="s">
        <v>111</v>
      </c>
    </row>
    <row r="365" spans="1:44" customFormat="1" ht="15" x14ac:dyDescent="0.25">
      <c r="A365" s="73"/>
      <c r="B365" s="74"/>
      <c r="C365" s="248" t="s">
        <v>84</v>
      </c>
      <c r="D365" s="248"/>
      <c r="E365" s="248"/>
      <c r="F365" s="43"/>
      <c r="G365" s="44"/>
      <c r="H365" s="44"/>
      <c r="I365" s="44"/>
      <c r="J365" s="47"/>
      <c r="K365" s="44"/>
      <c r="L365" s="82">
        <v>1204.24</v>
      </c>
      <c r="M365" s="68"/>
      <c r="N365" s="76">
        <v>9826.6</v>
      </c>
      <c r="AI365" s="39"/>
      <c r="AJ365" s="40"/>
      <c r="AK365" s="40"/>
      <c r="AQ365" s="40" t="s">
        <v>84</v>
      </c>
    </row>
    <row r="366" spans="1:44" customFormat="1" ht="15" x14ac:dyDescent="0.25">
      <c r="A366" s="245" t="s">
        <v>239</v>
      </c>
      <c r="B366" s="246"/>
      <c r="C366" s="246"/>
      <c r="D366" s="246"/>
      <c r="E366" s="246"/>
      <c r="F366" s="246"/>
      <c r="G366" s="246"/>
      <c r="H366" s="246"/>
      <c r="I366" s="246"/>
      <c r="J366" s="246"/>
      <c r="K366" s="246"/>
      <c r="L366" s="246"/>
      <c r="M366" s="246"/>
      <c r="N366" s="247"/>
      <c r="AI366" s="39"/>
      <c r="AJ366" s="40" t="s">
        <v>239</v>
      </c>
      <c r="AK366" s="40"/>
      <c r="AQ366" s="40"/>
    </row>
    <row r="367" spans="1:44" customFormat="1" ht="15" x14ac:dyDescent="0.25">
      <c r="A367" s="41" t="s">
        <v>240</v>
      </c>
      <c r="B367" s="42" t="s">
        <v>241</v>
      </c>
      <c r="C367" s="248" t="s">
        <v>242</v>
      </c>
      <c r="D367" s="248"/>
      <c r="E367" s="248"/>
      <c r="F367" s="43" t="s">
        <v>135</v>
      </c>
      <c r="G367" s="44">
        <v>0.5</v>
      </c>
      <c r="H367" s="45">
        <v>1</v>
      </c>
      <c r="I367" s="79">
        <v>0.5</v>
      </c>
      <c r="J367" s="47"/>
      <c r="K367" s="44"/>
      <c r="L367" s="47"/>
      <c r="M367" s="44"/>
      <c r="N367" s="48"/>
      <c r="AI367" s="39"/>
      <c r="AJ367" s="40"/>
      <c r="AK367" s="40" t="s">
        <v>242</v>
      </c>
      <c r="AQ367" s="40"/>
    </row>
    <row r="368" spans="1:44" customFormat="1" ht="68.25" x14ac:dyDescent="0.25">
      <c r="A368" s="51"/>
      <c r="B368" s="52" t="s">
        <v>67</v>
      </c>
      <c r="C368" s="238" t="s">
        <v>68</v>
      </c>
      <c r="D368" s="238"/>
      <c r="E368" s="238"/>
      <c r="F368" s="238"/>
      <c r="G368" s="238"/>
      <c r="H368" s="238"/>
      <c r="I368" s="238"/>
      <c r="J368" s="238"/>
      <c r="K368" s="238"/>
      <c r="L368" s="238"/>
      <c r="M368" s="238"/>
      <c r="N368" s="239"/>
      <c r="AI368" s="39"/>
      <c r="AJ368" s="40"/>
      <c r="AK368" s="40"/>
      <c r="AM368" s="3" t="s">
        <v>68</v>
      </c>
      <c r="AQ368" s="40"/>
    </row>
    <row r="369" spans="1:44" customFormat="1" ht="23.25" x14ac:dyDescent="0.25">
      <c r="A369" s="51"/>
      <c r="B369" s="52" t="s">
        <v>69</v>
      </c>
      <c r="C369" s="238" t="s">
        <v>70</v>
      </c>
      <c r="D369" s="238"/>
      <c r="E369" s="238"/>
      <c r="F369" s="238"/>
      <c r="G369" s="238"/>
      <c r="H369" s="238"/>
      <c r="I369" s="238"/>
      <c r="J369" s="238"/>
      <c r="K369" s="238"/>
      <c r="L369" s="238"/>
      <c r="M369" s="238"/>
      <c r="N369" s="239"/>
      <c r="AI369" s="39"/>
      <c r="AJ369" s="40"/>
      <c r="AK369" s="40"/>
      <c r="AM369" s="3" t="s">
        <v>70</v>
      </c>
      <c r="AQ369" s="40"/>
    </row>
    <row r="370" spans="1:44" customFormat="1" ht="15" x14ac:dyDescent="0.25">
      <c r="A370" s="53"/>
      <c r="B370" s="52" t="s">
        <v>60</v>
      </c>
      <c r="C370" s="235" t="s">
        <v>94</v>
      </c>
      <c r="D370" s="235"/>
      <c r="E370" s="235"/>
      <c r="F370" s="54"/>
      <c r="G370" s="55"/>
      <c r="H370" s="55"/>
      <c r="I370" s="55"/>
      <c r="J370" s="58">
        <v>240.36</v>
      </c>
      <c r="K370" s="85">
        <v>1.3225</v>
      </c>
      <c r="L370" s="58">
        <v>158.94</v>
      </c>
      <c r="M370" s="59">
        <v>44.77</v>
      </c>
      <c r="N370" s="60">
        <v>7115.74</v>
      </c>
      <c r="AI370" s="39"/>
      <c r="AJ370" s="40"/>
      <c r="AK370" s="40"/>
      <c r="AN370" s="3" t="s">
        <v>94</v>
      </c>
      <c r="AQ370" s="40"/>
    </row>
    <row r="371" spans="1:44" customFormat="1" ht="15" x14ac:dyDescent="0.25">
      <c r="A371" s="53"/>
      <c r="B371" s="52" t="s">
        <v>71</v>
      </c>
      <c r="C371" s="235" t="s">
        <v>72</v>
      </c>
      <c r="D371" s="235"/>
      <c r="E371" s="235"/>
      <c r="F371" s="54"/>
      <c r="G371" s="55"/>
      <c r="H371" s="55"/>
      <c r="I371" s="55"/>
      <c r="J371" s="58">
        <v>28.32</v>
      </c>
      <c r="K371" s="85">
        <v>1.3225</v>
      </c>
      <c r="L371" s="58">
        <v>18.73</v>
      </c>
      <c r="M371" s="59">
        <v>13.24</v>
      </c>
      <c r="N371" s="72">
        <v>247.99</v>
      </c>
      <c r="AI371" s="39"/>
      <c r="AJ371" s="40"/>
      <c r="AK371" s="40"/>
      <c r="AN371" s="3" t="s">
        <v>72</v>
      </c>
      <c r="AQ371" s="40"/>
    </row>
    <row r="372" spans="1:44" customFormat="1" ht="15" x14ac:dyDescent="0.25">
      <c r="A372" s="53"/>
      <c r="B372" s="52" t="s">
        <v>73</v>
      </c>
      <c r="C372" s="235" t="s">
        <v>74</v>
      </c>
      <c r="D372" s="235"/>
      <c r="E372" s="235"/>
      <c r="F372" s="54"/>
      <c r="G372" s="55"/>
      <c r="H372" s="55"/>
      <c r="I372" s="55"/>
      <c r="J372" s="58">
        <v>4.08</v>
      </c>
      <c r="K372" s="85">
        <v>1.3225</v>
      </c>
      <c r="L372" s="58">
        <v>2.7</v>
      </c>
      <c r="M372" s="61">
        <v>44.7</v>
      </c>
      <c r="N372" s="72">
        <v>120.69</v>
      </c>
      <c r="AI372" s="39"/>
      <c r="AJ372" s="40"/>
      <c r="AK372" s="40"/>
      <c r="AN372" s="3" t="s">
        <v>74</v>
      </c>
      <c r="AQ372" s="40"/>
    </row>
    <row r="373" spans="1:44" customFormat="1" ht="15" x14ac:dyDescent="0.25">
      <c r="A373" s="53"/>
      <c r="B373" s="52" t="s">
        <v>100</v>
      </c>
      <c r="C373" s="235" t="s">
        <v>127</v>
      </c>
      <c r="D373" s="235"/>
      <c r="E373" s="235"/>
      <c r="F373" s="54"/>
      <c r="G373" s="55"/>
      <c r="H373" s="55"/>
      <c r="I373" s="55"/>
      <c r="J373" s="58">
        <v>405.64</v>
      </c>
      <c r="K373" s="55"/>
      <c r="L373" s="58">
        <v>202.82</v>
      </c>
      <c r="M373" s="59">
        <v>8.16</v>
      </c>
      <c r="N373" s="60">
        <v>1655.01</v>
      </c>
      <c r="AI373" s="39"/>
      <c r="AJ373" s="40"/>
      <c r="AK373" s="40"/>
      <c r="AN373" s="3" t="s">
        <v>127</v>
      </c>
      <c r="AQ373" s="40"/>
    </row>
    <row r="374" spans="1:44" customFormat="1" ht="15" x14ac:dyDescent="0.25">
      <c r="A374" s="62"/>
      <c r="B374" s="52"/>
      <c r="C374" s="235" t="s">
        <v>95</v>
      </c>
      <c r="D374" s="235"/>
      <c r="E374" s="235"/>
      <c r="F374" s="54" t="s">
        <v>76</v>
      </c>
      <c r="G374" s="61">
        <v>26.5</v>
      </c>
      <c r="H374" s="85">
        <v>1.3225</v>
      </c>
      <c r="I374" s="57">
        <v>17.523125</v>
      </c>
      <c r="J374" s="65"/>
      <c r="K374" s="55"/>
      <c r="L374" s="65"/>
      <c r="M374" s="55"/>
      <c r="N374" s="66"/>
      <c r="AI374" s="39"/>
      <c r="AJ374" s="40"/>
      <c r="AK374" s="40"/>
      <c r="AO374" s="3" t="s">
        <v>95</v>
      </c>
      <c r="AQ374" s="40"/>
    </row>
    <row r="375" spans="1:44" customFormat="1" ht="15" x14ac:dyDescent="0.25">
      <c r="A375" s="62"/>
      <c r="B375" s="52"/>
      <c r="C375" s="235" t="s">
        <v>75</v>
      </c>
      <c r="D375" s="235"/>
      <c r="E375" s="235"/>
      <c r="F375" s="54" t="s">
        <v>76</v>
      </c>
      <c r="G375" s="59">
        <v>0.33</v>
      </c>
      <c r="H375" s="85">
        <v>1.3225</v>
      </c>
      <c r="I375" s="64">
        <v>0.2182125</v>
      </c>
      <c r="J375" s="65"/>
      <c r="K375" s="55"/>
      <c r="L375" s="65"/>
      <c r="M375" s="55"/>
      <c r="N375" s="66"/>
      <c r="AI375" s="39"/>
      <c r="AJ375" s="40"/>
      <c r="AK375" s="40"/>
      <c r="AO375" s="3" t="s">
        <v>75</v>
      </c>
      <c r="AQ375" s="40"/>
    </row>
    <row r="376" spans="1:44" customFormat="1" ht="15" x14ac:dyDescent="0.25">
      <c r="A376" s="49"/>
      <c r="B376" s="52"/>
      <c r="C376" s="236" t="s">
        <v>77</v>
      </c>
      <c r="D376" s="236"/>
      <c r="E376" s="236"/>
      <c r="F376" s="67"/>
      <c r="G376" s="68"/>
      <c r="H376" s="68"/>
      <c r="I376" s="68"/>
      <c r="J376" s="70">
        <v>674.32</v>
      </c>
      <c r="K376" s="68"/>
      <c r="L376" s="70">
        <v>380.49</v>
      </c>
      <c r="M376" s="68"/>
      <c r="N376" s="71">
        <v>9018.74</v>
      </c>
      <c r="AI376" s="39"/>
      <c r="AJ376" s="40"/>
      <c r="AK376" s="40"/>
      <c r="AP376" s="3" t="s">
        <v>77</v>
      </c>
      <c r="AQ376" s="40"/>
    </row>
    <row r="377" spans="1:44" customFormat="1" ht="15" x14ac:dyDescent="0.25">
      <c r="A377" s="62"/>
      <c r="B377" s="52"/>
      <c r="C377" s="235" t="s">
        <v>78</v>
      </c>
      <c r="D377" s="235"/>
      <c r="E377" s="235"/>
      <c r="F377" s="54"/>
      <c r="G377" s="55"/>
      <c r="H377" s="55"/>
      <c r="I377" s="55"/>
      <c r="J377" s="65"/>
      <c r="K377" s="55"/>
      <c r="L377" s="58">
        <v>161.63999999999999</v>
      </c>
      <c r="M377" s="55"/>
      <c r="N377" s="60">
        <v>7236.43</v>
      </c>
      <c r="AI377" s="39"/>
      <c r="AJ377" s="40"/>
      <c r="AK377" s="40"/>
      <c r="AO377" s="3" t="s">
        <v>78</v>
      </c>
      <c r="AQ377" s="40"/>
    </row>
    <row r="378" spans="1:44" customFormat="1" ht="45.75" x14ac:dyDescent="0.25">
      <c r="A378" s="62"/>
      <c r="B378" s="52" t="s">
        <v>205</v>
      </c>
      <c r="C378" s="235" t="s">
        <v>206</v>
      </c>
      <c r="D378" s="235"/>
      <c r="E378" s="235"/>
      <c r="F378" s="54" t="s">
        <v>81</v>
      </c>
      <c r="G378" s="63">
        <v>103</v>
      </c>
      <c r="H378" s="55"/>
      <c r="I378" s="63">
        <v>103</v>
      </c>
      <c r="J378" s="65"/>
      <c r="K378" s="55"/>
      <c r="L378" s="58">
        <v>166.49</v>
      </c>
      <c r="M378" s="55"/>
      <c r="N378" s="60">
        <v>7453.52</v>
      </c>
      <c r="AI378" s="39"/>
      <c r="AJ378" s="40"/>
      <c r="AK378" s="40"/>
      <c r="AO378" s="3" t="s">
        <v>206</v>
      </c>
      <c r="AQ378" s="40"/>
    </row>
    <row r="379" spans="1:44" customFormat="1" ht="45.75" x14ac:dyDescent="0.25">
      <c r="A379" s="62"/>
      <c r="B379" s="52" t="s">
        <v>207</v>
      </c>
      <c r="C379" s="235" t="s">
        <v>208</v>
      </c>
      <c r="D379" s="235"/>
      <c r="E379" s="235"/>
      <c r="F379" s="54" t="s">
        <v>81</v>
      </c>
      <c r="G379" s="63">
        <v>59</v>
      </c>
      <c r="H379" s="55"/>
      <c r="I379" s="63">
        <v>59</v>
      </c>
      <c r="J379" s="65"/>
      <c r="K379" s="55"/>
      <c r="L379" s="58">
        <v>95.37</v>
      </c>
      <c r="M379" s="55"/>
      <c r="N379" s="60">
        <v>4269.49</v>
      </c>
      <c r="AI379" s="39"/>
      <c r="AJ379" s="40"/>
      <c r="AK379" s="40"/>
      <c r="AO379" s="3" t="s">
        <v>208</v>
      </c>
      <c r="AQ379" s="40"/>
    </row>
    <row r="380" spans="1:44" customFormat="1" ht="15" x14ac:dyDescent="0.25">
      <c r="A380" s="73"/>
      <c r="B380" s="74"/>
      <c r="C380" s="248" t="s">
        <v>84</v>
      </c>
      <c r="D380" s="248"/>
      <c r="E380" s="248"/>
      <c r="F380" s="43"/>
      <c r="G380" s="44"/>
      <c r="H380" s="44"/>
      <c r="I380" s="44"/>
      <c r="J380" s="47"/>
      <c r="K380" s="44"/>
      <c r="L380" s="75">
        <v>642.35</v>
      </c>
      <c r="M380" s="68"/>
      <c r="N380" s="76">
        <v>20741.75</v>
      </c>
      <c r="AI380" s="39"/>
      <c r="AJ380" s="40"/>
      <c r="AK380" s="40"/>
      <c r="AQ380" s="40" t="s">
        <v>84</v>
      </c>
    </row>
    <row r="381" spans="1:44" customFormat="1" ht="23.25" x14ac:dyDescent="0.25">
      <c r="A381" s="41" t="s">
        <v>243</v>
      </c>
      <c r="B381" s="42" t="s">
        <v>244</v>
      </c>
      <c r="C381" s="248" t="s">
        <v>245</v>
      </c>
      <c r="D381" s="248"/>
      <c r="E381" s="248"/>
      <c r="F381" s="43" t="s">
        <v>135</v>
      </c>
      <c r="G381" s="44">
        <v>0.51</v>
      </c>
      <c r="H381" s="45">
        <v>1</v>
      </c>
      <c r="I381" s="80">
        <v>0.51</v>
      </c>
      <c r="J381" s="75">
        <v>592.76</v>
      </c>
      <c r="K381" s="44"/>
      <c r="L381" s="75">
        <v>302.31</v>
      </c>
      <c r="M381" s="80">
        <v>8.16</v>
      </c>
      <c r="N381" s="76">
        <v>2466.85</v>
      </c>
      <c r="AI381" s="39"/>
      <c r="AJ381" s="40"/>
      <c r="AK381" s="40" t="s">
        <v>245</v>
      </c>
      <c r="AQ381" s="40"/>
    </row>
    <row r="382" spans="1:44" customFormat="1" ht="15" x14ac:dyDescent="0.25">
      <c r="A382" s="73"/>
      <c r="B382" s="74"/>
      <c r="C382" s="235" t="s">
        <v>111</v>
      </c>
      <c r="D382" s="235"/>
      <c r="E382" s="235"/>
      <c r="F382" s="235"/>
      <c r="G382" s="235"/>
      <c r="H382" s="235"/>
      <c r="I382" s="235"/>
      <c r="J382" s="235"/>
      <c r="K382" s="235"/>
      <c r="L382" s="235"/>
      <c r="M382" s="235"/>
      <c r="N382" s="237"/>
      <c r="AI382" s="39"/>
      <c r="AJ382" s="40"/>
      <c r="AK382" s="40"/>
      <c r="AQ382" s="40"/>
      <c r="AR382" s="3" t="s">
        <v>111</v>
      </c>
    </row>
    <row r="383" spans="1:44" customFormat="1" ht="15" x14ac:dyDescent="0.25">
      <c r="A383" s="73"/>
      <c r="B383" s="74"/>
      <c r="C383" s="248" t="s">
        <v>84</v>
      </c>
      <c r="D383" s="248"/>
      <c r="E383" s="248"/>
      <c r="F383" s="43"/>
      <c r="G383" s="44"/>
      <c r="H383" s="44"/>
      <c r="I383" s="44"/>
      <c r="J383" s="47"/>
      <c r="K383" s="44"/>
      <c r="L383" s="75">
        <v>302.31</v>
      </c>
      <c r="M383" s="68"/>
      <c r="N383" s="76">
        <v>2466.85</v>
      </c>
      <c r="AI383" s="39"/>
      <c r="AJ383" s="40"/>
      <c r="AK383" s="40"/>
      <c r="AQ383" s="40" t="s">
        <v>84</v>
      </c>
    </row>
    <row r="384" spans="1:44" customFormat="1" ht="15" x14ac:dyDescent="0.25">
      <c r="A384" s="245" t="s">
        <v>246</v>
      </c>
      <c r="B384" s="246"/>
      <c r="C384" s="246"/>
      <c r="D384" s="246"/>
      <c r="E384" s="246"/>
      <c r="F384" s="246"/>
      <c r="G384" s="246"/>
      <c r="H384" s="246"/>
      <c r="I384" s="246"/>
      <c r="J384" s="246"/>
      <c r="K384" s="246"/>
      <c r="L384" s="246"/>
      <c r="M384" s="246"/>
      <c r="N384" s="247"/>
      <c r="AI384" s="39"/>
      <c r="AJ384" s="40" t="s">
        <v>246</v>
      </c>
      <c r="AK384" s="40"/>
      <c r="AQ384" s="40"/>
    </row>
    <row r="385" spans="1:43" customFormat="1" ht="34.5" x14ac:dyDescent="0.25">
      <c r="A385" s="41" t="s">
        <v>247</v>
      </c>
      <c r="B385" s="42" t="s">
        <v>248</v>
      </c>
      <c r="C385" s="248" t="s">
        <v>249</v>
      </c>
      <c r="D385" s="248"/>
      <c r="E385" s="248"/>
      <c r="F385" s="43" t="s">
        <v>230</v>
      </c>
      <c r="G385" s="44">
        <v>0.08</v>
      </c>
      <c r="H385" s="45">
        <v>1</v>
      </c>
      <c r="I385" s="80">
        <v>0.08</v>
      </c>
      <c r="J385" s="47"/>
      <c r="K385" s="44"/>
      <c r="L385" s="47"/>
      <c r="M385" s="44"/>
      <c r="N385" s="48"/>
      <c r="AI385" s="39"/>
      <c r="AJ385" s="40"/>
      <c r="AK385" s="40" t="s">
        <v>249</v>
      </c>
      <c r="AQ385" s="40"/>
    </row>
    <row r="386" spans="1:43" customFormat="1" ht="15" x14ac:dyDescent="0.25">
      <c r="A386" s="49"/>
      <c r="B386" s="50"/>
      <c r="C386" s="235" t="s">
        <v>231</v>
      </c>
      <c r="D386" s="235"/>
      <c r="E386" s="235"/>
      <c r="F386" s="235"/>
      <c r="G386" s="235"/>
      <c r="H386" s="235"/>
      <c r="I386" s="235"/>
      <c r="J386" s="235"/>
      <c r="K386" s="235"/>
      <c r="L386" s="235"/>
      <c r="M386" s="235"/>
      <c r="N386" s="237"/>
      <c r="AI386" s="39"/>
      <c r="AJ386" s="40"/>
      <c r="AK386" s="40"/>
      <c r="AL386" s="3" t="s">
        <v>231</v>
      </c>
      <c r="AQ386" s="40"/>
    </row>
    <row r="387" spans="1:43" customFormat="1" ht="23.25" x14ac:dyDescent="0.25">
      <c r="A387" s="51"/>
      <c r="B387" s="52" t="s">
        <v>65</v>
      </c>
      <c r="C387" s="238" t="s">
        <v>66</v>
      </c>
      <c r="D387" s="238"/>
      <c r="E387" s="238"/>
      <c r="F387" s="238"/>
      <c r="G387" s="238"/>
      <c r="H387" s="238"/>
      <c r="I387" s="238"/>
      <c r="J387" s="238"/>
      <c r="K387" s="238"/>
      <c r="L387" s="238"/>
      <c r="M387" s="238"/>
      <c r="N387" s="239"/>
      <c r="AI387" s="39"/>
      <c r="AJ387" s="40"/>
      <c r="AK387" s="40"/>
      <c r="AM387" s="3" t="s">
        <v>66</v>
      </c>
      <c r="AQ387" s="40"/>
    </row>
    <row r="388" spans="1:43" customFormat="1" ht="68.25" x14ac:dyDescent="0.25">
      <c r="A388" s="51"/>
      <c r="B388" s="52" t="s">
        <v>67</v>
      </c>
      <c r="C388" s="238" t="s">
        <v>68</v>
      </c>
      <c r="D388" s="238"/>
      <c r="E388" s="238"/>
      <c r="F388" s="238"/>
      <c r="G388" s="238"/>
      <c r="H388" s="238"/>
      <c r="I388" s="238"/>
      <c r="J388" s="238"/>
      <c r="K388" s="238"/>
      <c r="L388" s="238"/>
      <c r="M388" s="238"/>
      <c r="N388" s="239"/>
      <c r="AI388" s="39"/>
      <c r="AJ388" s="40"/>
      <c r="AK388" s="40"/>
      <c r="AM388" s="3" t="s">
        <v>68</v>
      </c>
      <c r="AQ388" s="40"/>
    </row>
    <row r="389" spans="1:43" customFormat="1" ht="23.25" x14ac:dyDescent="0.25">
      <c r="A389" s="51"/>
      <c r="B389" s="52" t="s">
        <v>69</v>
      </c>
      <c r="C389" s="238" t="s">
        <v>70</v>
      </c>
      <c r="D389" s="238"/>
      <c r="E389" s="238"/>
      <c r="F389" s="238"/>
      <c r="G389" s="238"/>
      <c r="H389" s="238"/>
      <c r="I389" s="238"/>
      <c r="J389" s="238"/>
      <c r="K389" s="238"/>
      <c r="L389" s="238"/>
      <c r="M389" s="238"/>
      <c r="N389" s="239"/>
      <c r="AI389" s="39"/>
      <c r="AJ389" s="40"/>
      <c r="AK389" s="40"/>
      <c r="AM389" s="3" t="s">
        <v>70</v>
      </c>
      <c r="AQ389" s="40"/>
    </row>
    <row r="390" spans="1:43" customFormat="1" ht="15" x14ac:dyDescent="0.25">
      <c r="A390" s="53"/>
      <c r="B390" s="52" t="s">
        <v>60</v>
      </c>
      <c r="C390" s="235" t="s">
        <v>94</v>
      </c>
      <c r="D390" s="235"/>
      <c r="E390" s="235"/>
      <c r="F390" s="54"/>
      <c r="G390" s="55"/>
      <c r="H390" s="55"/>
      <c r="I390" s="55"/>
      <c r="J390" s="58">
        <v>156.69999999999999</v>
      </c>
      <c r="K390" s="57">
        <v>1.520875</v>
      </c>
      <c r="L390" s="58">
        <v>19.07</v>
      </c>
      <c r="M390" s="59">
        <v>44.77</v>
      </c>
      <c r="N390" s="72">
        <v>853.76</v>
      </c>
      <c r="AI390" s="39"/>
      <c r="AJ390" s="40"/>
      <c r="AK390" s="40"/>
      <c r="AN390" s="3" t="s">
        <v>94</v>
      </c>
      <c r="AQ390" s="40"/>
    </row>
    <row r="391" spans="1:43" customFormat="1" ht="15" x14ac:dyDescent="0.25">
      <c r="A391" s="53"/>
      <c r="B391" s="52" t="s">
        <v>71</v>
      </c>
      <c r="C391" s="235" t="s">
        <v>72</v>
      </c>
      <c r="D391" s="235"/>
      <c r="E391" s="235"/>
      <c r="F391" s="54"/>
      <c r="G391" s="55"/>
      <c r="H391" s="55"/>
      <c r="I391" s="55"/>
      <c r="J391" s="58">
        <v>7.59</v>
      </c>
      <c r="K391" s="57">
        <v>1.653125</v>
      </c>
      <c r="L391" s="58">
        <v>1</v>
      </c>
      <c r="M391" s="59">
        <v>13.24</v>
      </c>
      <c r="N391" s="72">
        <v>13.24</v>
      </c>
      <c r="AI391" s="39"/>
      <c r="AJ391" s="40"/>
      <c r="AK391" s="40"/>
      <c r="AN391" s="3" t="s">
        <v>72</v>
      </c>
      <c r="AQ391" s="40"/>
    </row>
    <row r="392" spans="1:43" customFormat="1" ht="15" x14ac:dyDescent="0.25">
      <c r="A392" s="53"/>
      <c r="B392" s="52" t="s">
        <v>73</v>
      </c>
      <c r="C392" s="235" t="s">
        <v>74</v>
      </c>
      <c r="D392" s="235"/>
      <c r="E392" s="235"/>
      <c r="F392" s="54"/>
      <c r="G392" s="55"/>
      <c r="H392" s="55"/>
      <c r="I392" s="55"/>
      <c r="J392" s="58">
        <v>0.7</v>
      </c>
      <c r="K392" s="57">
        <v>1.653125</v>
      </c>
      <c r="L392" s="58">
        <v>0.09</v>
      </c>
      <c r="M392" s="61">
        <v>44.7</v>
      </c>
      <c r="N392" s="72">
        <v>4.0199999999999996</v>
      </c>
      <c r="AI392" s="39"/>
      <c r="AJ392" s="40"/>
      <c r="AK392" s="40"/>
      <c r="AN392" s="3" t="s">
        <v>74</v>
      </c>
      <c r="AQ392" s="40"/>
    </row>
    <row r="393" spans="1:43" customFormat="1" ht="15" x14ac:dyDescent="0.25">
      <c r="A393" s="62"/>
      <c r="B393" s="52"/>
      <c r="C393" s="235" t="s">
        <v>95</v>
      </c>
      <c r="D393" s="235"/>
      <c r="E393" s="235"/>
      <c r="F393" s="54" t="s">
        <v>76</v>
      </c>
      <c r="G393" s="59">
        <v>16.670000000000002</v>
      </c>
      <c r="H393" s="57">
        <v>1.520875</v>
      </c>
      <c r="I393" s="64">
        <v>2.0282388999999998</v>
      </c>
      <c r="J393" s="65"/>
      <c r="K393" s="55"/>
      <c r="L393" s="65"/>
      <c r="M393" s="55"/>
      <c r="N393" s="66"/>
      <c r="AI393" s="39"/>
      <c r="AJ393" s="40"/>
      <c r="AK393" s="40"/>
      <c r="AO393" s="3" t="s">
        <v>95</v>
      </c>
      <c r="AQ393" s="40"/>
    </row>
    <row r="394" spans="1:43" customFormat="1" ht="15" x14ac:dyDescent="0.25">
      <c r="A394" s="62"/>
      <c r="B394" s="52"/>
      <c r="C394" s="235" t="s">
        <v>75</v>
      </c>
      <c r="D394" s="235"/>
      <c r="E394" s="235"/>
      <c r="F394" s="54" t="s">
        <v>76</v>
      </c>
      <c r="G394" s="59">
        <v>0.06</v>
      </c>
      <c r="H394" s="57">
        <v>1.653125</v>
      </c>
      <c r="I394" s="57">
        <v>7.9349999999999993E-3</v>
      </c>
      <c r="J394" s="65"/>
      <c r="K394" s="55"/>
      <c r="L394" s="65"/>
      <c r="M394" s="55"/>
      <c r="N394" s="66"/>
      <c r="AI394" s="39"/>
      <c r="AJ394" s="40"/>
      <c r="AK394" s="40"/>
      <c r="AO394" s="3" t="s">
        <v>75</v>
      </c>
      <c r="AQ394" s="40"/>
    </row>
    <row r="395" spans="1:43" customFormat="1" ht="15" x14ac:dyDescent="0.25">
      <c r="A395" s="49"/>
      <c r="B395" s="52"/>
      <c r="C395" s="236" t="s">
        <v>77</v>
      </c>
      <c r="D395" s="236"/>
      <c r="E395" s="236"/>
      <c r="F395" s="67"/>
      <c r="G395" s="68"/>
      <c r="H395" s="68"/>
      <c r="I395" s="68"/>
      <c r="J395" s="70">
        <v>164.29</v>
      </c>
      <c r="K395" s="68"/>
      <c r="L395" s="70">
        <v>20.07</v>
      </c>
      <c r="M395" s="68"/>
      <c r="N395" s="77">
        <v>867</v>
      </c>
      <c r="AI395" s="39"/>
      <c r="AJ395" s="40"/>
      <c r="AK395" s="40"/>
      <c r="AP395" s="3" t="s">
        <v>77</v>
      </c>
      <c r="AQ395" s="40"/>
    </row>
    <row r="396" spans="1:43" customFormat="1" ht="15" x14ac:dyDescent="0.25">
      <c r="A396" s="62"/>
      <c r="B396" s="52"/>
      <c r="C396" s="235" t="s">
        <v>78</v>
      </c>
      <c r="D396" s="235"/>
      <c r="E396" s="235"/>
      <c r="F396" s="54"/>
      <c r="G396" s="55"/>
      <c r="H396" s="55"/>
      <c r="I396" s="55"/>
      <c r="J396" s="65"/>
      <c r="K396" s="55"/>
      <c r="L396" s="58">
        <v>19.16</v>
      </c>
      <c r="M396" s="55"/>
      <c r="N396" s="72">
        <v>857.78</v>
      </c>
      <c r="AI396" s="39"/>
      <c r="AJ396" s="40"/>
      <c r="AK396" s="40"/>
      <c r="AO396" s="3" t="s">
        <v>78</v>
      </c>
      <c r="AQ396" s="40"/>
    </row>
    <row r="397" spans="1:43" customFormat="1" ht="34.5" x14ac:dyDescent="0.25">
      <c r="A397" s="62"/>
      <c r="B397" s="52" t="s">
        <v>128</v>
      </c>
      <c r="C397" s="235" t="s">
        <v>129</v>
      </c>
      <c r="D397" s="235"/>
      <c r="E397" s="235"/>
      <c r="F397" s="54" t="s">
        <v>81</v>
      </c>
      <c r="G397" s="63">
        <v>102</v>
      </c>
      <c r="H397" s="55"/>
      <c r="I397" s="63">
        <v>102</v>
      </c>
      <c r="J397" s="65"/>
      <c r="K397" s="55"/>
      <c r="L397" s="58">
        <v>19.54</v>
      </c>
      <c r="M397" s="55"/>
      <c r="N397" s="72">
        <v>874.94</v>
      </c>
      <c r="AI397" s="39"/>
      <c r="AJ397" s="40"/>
      <c r="AK397" s="40"/>
      <c r="AO397" s="3" t="s">
        <v>129</v>
      </c>
      <c r="AQ397" s="40"/>
    </row>
    <row r="398" spans="1:43" customFormat="1" ht="45" x14ac:dyDescent="0.25">
      <c r="A398" s="62"/>
      <c r="B398" s="52" t="s">
        <v>130</v>
      </c>
      <c r="C398" s="235" t="s">
        <v>131</v>
      </c>
      <c r="D398" s="235"/>
      <c r="E398" s="235"/>
      <c r="F398" s="54" t="s">
        <v>81</v>
      </c>
      <c r="G398" s="63">
        <v>58</v>
      </c>
      <c r="H398" s="59">
        <v>0.85</v>
      </c>
      <c r="I398" s="61">
        <v>49.3</v>
      </c>
      <c r="J398" s="65"/>
      <c r="K398" s="55"/>
      <c r="L398" s="58">
        <v>9.4499999999999993</v>
      </c>
      <c r="M398" s="55"/>
      <c r="N398" s="72">
        <v>422.89</v>
      </c>
      <c r="AI398" s="39"/>
      <c r="AJ398" s="40"/>
      <c r="AK398" s="40"/>
      <c r="AO398" s="3" t="s">
        <v>131</v>
      </c>
      <c r="AQ398" s="40"/>
    </row>
    <row r="399" spans="1:43" customFormat="1" ht="15" x14ac:dyDescent="0.25">
      <c r="A399" s="73"/>
      <c r="B399" s="74"/>
      <c r="C399" s="248" t="s">
        <v>84</v>
      </c>
      <c r="D399" s="248"/>
      <c r="E399" s="248"/>
      <c r="F399" s="43"/>
      <c r="G399" s="44"/>
      <c r="H399" s="44"/>
      <c r="I399" s="44"/>
      <c r="J399" s="47"/>
      <c r="K399" s="44"/>
      <c r="L399" s="75">
        <v>49.06</v>
      </c>
      <c r="M399" s="68"/>
      <c r="N399" s="76">
        <v>2164.83</v>
      </c>
      <c r="AI399" s="39"/>
      <c r="AJ399" s="40"/>
      <c r="AK399" s="40"/>
      <c r="AQ399" s="40" t="s">
        <v>84</v>
      </c>
    </row>
    <row r="400" spans="1:43" customFormat="1" ht="23.25" x14ac:dyDescent="0.25">
      <c r="A400" s="41" t="s">
        <v>250</v>
      </c>
      <c r="B400" s="42" t="s">
        <v>251</v>
      </c>
      <c r="C400" s="248" t="s">
        <v>252</v>
      </c>
      <c r="D400" s="248"/>
      <c r="E400" s="248"/>
      <c r="F400" s="43" t="s">
        <v>110</v>
      </c>
      <c r="G400" s="44">
        <v>1.8400000000000001E-3</v>
      </c>
      <c r="H400" s="45">
        <v>1</v>
      </c>
      <c r="I400" s="84">
        <v>1.8400000000000001E-3</v>
      </c>
      <c r="J400" s="82">
        <v>520484.22</v>
      </c>
      <c r="K400" s="44"/>
      <c r="L400" s="75">
        <v>957.69</v>
      </c>
      <c r="M400" s="80">
        <v>8.16</v>
      </c>
      <c r="N400" s="76">
        <v>7814.75</v>
      </c>
      <c r="AI400" s="39"/>
      <c r="AJ400" s="40"/>
      <c r="AK400" s="40" t="s">
        <v>252</v>
      </c>
      <c r="AQ400" s="40"/>
    </row>
    <row r="401" spans="1:47" customFormat="1" ht="15" x14ac:dyDescent="0.25">
      <c r="A401" s="73"/>
      <c r="B401" s="74"/>
      <c r="C401" s="235" t="s">
        <v>111</v>
      </c>
      <c r="D401" s="235"/>
      <c r="E401" s="235"/>
      <c r="F401" s="235"/>
      <c r="G401" s="235"/>
      <c r="H401" s="235"/>
      <c r="I401" s="235"/>
      <c r="J401" s="235"/>
      <c r="K401" s="235"/>
      <c r="L401" s="235"/>
      <c r="M401" s="235"/>
      <c r="N401" s="237"/>
      <c r="AI401" s="39"/>
      <c r="AJ401" s="40"/>
      <c r="AK401" s="40"/>
      <c r="AQ401" s="40"/>
      <c r="AR401" s="3" t="s">
        <v>111</v>
      </c>
    </row>
    <row r="402" spans="1:47" customFormat="1" ht="15" x14ac:dyDescent="0.25">
      <c r="A402" s="49"/>
      <c r="B402" s="50"/>
      <c r="C402" s="235" t="s">
        <v>253</v>
      </c>
      <c r="D402" s="235"/>
      <c r="E402" s="235"/>
      <c r="F402" s="235"/>
      <c r="G402" s="235"/>
      <c r="H402" s="235"/>
      <c r="I402" s="235"/>
      <c r="J402" s="235"/>
      <c r="K402" s="235"/>
      <c r="L402" s="235"/>
      <c r="M402" s="235"/>
      <c r="N402" s="237"/>
      <c r="AI402" s="39"/>
      <c r="AJ402" s="40"/>
      <c r="AK402" s="40"/>
      <c r="AL402" s="3" t="s">
        <v>253</v>
      </c>
      <c r="AQ402" s="40"/>
    </row>
    <row r="403" spans="1:47" customFormat="1" ht="15" x14ac:dyDescent="0.25">
      <c r="A403" s="73"/>
      <c r="B403" s="74"/>
      <c r="C403" s="248" t="s">
        <v>84</v>
      </c>
      <c r="D403" s="248"/>
      <c r="E403" s="248"/>
      <c r="F403" s="43"/>
      <c r="G403" s="44"/>
      <c r="H403" s="44"/>
      <c r="I403" s="44"/>
      <c r="J403" s="47"/>
      <c r="K403" s="44"/>
      <c r="L403" s="75">
        <v>957.69</v>
      </c>
      <c r="M403" s="68"/>
      <c r="N403" s="76">
        <v>7814.75</v>
      </c>
      <c r="AI403" s="39"/>
      <c r="AJ403" s="40"/>
      <c r="AK403" s="40"/>
      <c r="AQ403" s="40" t="s">
        <v>84</v>
      </c>
    </row>
    <row r="404" spans="1:47" customFormat="1" ht="15" x14ac:dyDescent="0.25">
      <c r="A404" s="87"/>
      <c r="B404" s="88"/>
      <c r="C404" s="88"/>
      <c r="D404" s="88"/>
      <c r="E404" s="88"/>
      <c r="F404" s="89"/>
      <c r="G404" s="89"/>
      <c r="H404" s="89"/>
      <c r="I404" s="89"/>
      <c r="J404" s="90"/>
      <c r="K404" s="89"/>
      <c r="L404" s="90"/>
      <c r="M404" s="55"/>
      <c r="N404" s="90"/>
      <c r="AI404" s="39"/>
      <c r="AJ404" s="40"/>
      <c r="AK404" s="40"/>
      <c r="AQ404" s="40"/>
    </row>
    <row r="405" spans="1:47" customFormat="1" ht="15" x14ac:dyDescent="0.25">
      <c r="A405" s="91"/>
      <c r="B405" s="92"/>
      <c r="C405" s="248" t="s">
        <v>254</v>
      </c>
      <c r="D405" s="248"/>
      <c r="E405" s="248"/>
      <c r="F405" s="248"/>
      <c r="G405" s="248"/>
      <c r="H405" s="248"/>
      <c r="I405" s="248"/>
      <c r="J405" s="248"/>
      <c r="K405" s="248"/>
      <c r="L405" s="93"/>
      <c r="M405" s="94"/>
      <c r="N405" s="95"/>
      <c r="AI405" s="39"/>
      <c r="AJ405" s="40"/>
      <c r="AK405" s="40"/>
      <c r="AQ405" s="40"/>
      <c r="AT405" s="40" t="s">
        <v>254</v>
      </c>
    </row>
    <row r="406" spans="1:47" customFormat="1" ht="15" x14ac:dyDescent="0.25">
      <c r="A406" s="96"/>
      <c r="B406" s="52"/>
      <c r="C406" s="235" t="s">
        <v>255</v>
      </c>
      <c r="D406" s="235"/>
      <c r="E406" s="235"/>
      <c r="F406" s="235"/>
      <c r="G406" s="235"/>
      <c r="H406" s="235"/>
      <c r="I406" s="235"/>
      <c r="J406" s="235"/>
      <c r="K406" s="235"/>
      <c r="L406" s="97">
        <v>20039.419999999998</v>
      </c>
      <c r="M406" s="98"/>
      <c r="N406" s="99">
        <v>226524.55</v>
      </c>
      <c r="AI406" s="39"/>
      <c r="AJ406" s="40"/>
      <c r="AK406" s="40"/>
      <c r="AQ406" s="40"/>
      <c r="AT406" s="40"/>
      <c r="AU406" s="3" t="s">
        <v>255</v>
      </c>
    </row>
    <row r="407" spans="1:47" customFormat="1" ht="15" x14ac:dyDescent="0.25">
      <c r="A407" s="96"/>
      <c r="B407" s="52"/>
      <c r="C407" s="235" t="s">
        <v>256</v>
      </c>
      <c r="D407" s="235"/>
      <c r="E407" s="235"/>
      <c r="F407" s="235"/>
      <c r="G407" s="235"/>
      <c r="H407" s="235"/>
      <c r="I407" s="235"/>
      <c r="J407" s="235"/>
      <c r="K407" s="235"/>
      <c r="L407" s="100"/>
      <c r="M407" s="98"/>
      <c r="N407" s="101"/>
      <c r="AI407" s="39"/>
      <c r="AJ407" s="40"/>
      <c r="AK407" s="40"/>
      <c r="AQ407" s="40"/>
      <c r="AT407" s="40"/>
      <c r="AU407" s="3" t="s">
        <v>256</v>
      </c>
    </row>
    <row r="408" spans="1:47" customFormat="1" ht="15" x14ac:dyDescent="0.25">
      <c r="A408" s="96"/>
      <c r="B408" s="52"/>
      <c r="C408" s="235" t="s">
        <v>257</v>
      </c>
      <c r="D408" s="235"/>
      <c r="E408" s="235"/>
      <c r="F408" s="235"/>
      <c r="G408" s="235"/>
      <c r="H408" s="235"/>
      <c r="I408" s="235"/>
      <c r="J408" s="235"/>
      <c r="K408" s="235"/>
      <c r="L408" s="97">
        <v>1483.15</v>
      </c>
      <c r="M408" s="98"/>
      <c r="N408" s="99">
        <v>66400.63</v>
      </c>
      <c r="AI408" s="39"/>
      <c r="AJ408" s="40"/>
      <c r="AK408" s="40"/>
      <c r="AQ408" s="40"/>
      <c r="AT408" s="40"/>
      <c r="AU408" s="3" t="s">
        <v>257</v>
      </c>
    </row>
    <row r="409" spans="1:47" customFormat="1" ht="15" x14ac:dyDescent="0.25">
      <c r="A409" s="96"/>
      <c r="B409" s="52"/>
      <c r="C409" s="235" t="s">
        <v>258</v>
      </c>
      <c r="D409" s="235"/>
      <c r="E409" s="235"/>
      <c r="F409" s="235"/>
      <c r="G409" s="235"/>
      <c r="H409" s="235"/>
      <c r="I409" s="235"/>
      <c r="J409" s="235"/>
      <c r="K409" s="235"/>
      <c r="L409" s="97">
        <v>1512.76</v>
      </c>
      <c r="M409" s="98"/>
      <c r="N409" s="99">
        <v>21048.87</v>
      </c>
      <c r="AI409" s="39"/>
      <c r="AJ409" s="40"/>
      <c r="AK409" s="40"/>
      <c r="AQ409" s="40"/>
      <c r="AT409" s="40"/>
      <c r="AU409" s="3" t="s">
        <v>258</v>
      </c>
    </row>
    <row r="410" spans="1:47" customFormat="1" ht="15" x14ac:dyDescent="0.25">
      <c r="A410" s="96"/>
      <c r="B410" s="52"/>
      <c r="C410" s="235" t="s">
        <v>259</v>
      </c>
      <c r="D410" s="235"/>
      <c r="E410" s="235"/>
      <c r="F410" s="235"/>
      <c r="G410" s="235"/>
      <c r="H410" s="235"/>
      <c r="I410" s="235"/>
      <c r="J410" s="235"/>
      <c r="K410" s="235"/>
      <c r="L410" s="102">
        <v>147.88999999999999</v>
      </c>
      <c r="M410" s="98"/>
      <c r="N410" s="99">
        <v>6610.69</v>
      </c>
      <c r="AI410" s="39"/>
      <c r="AJ410" s="40"/>
      <c r="AK410" s="40"/>
      <c r="AQ410" s="40"/>
      <c r="AT410" s="40"/>
      <c r="AU410" s="3" t="s">
        <v>259</v>
      </c>
    </row>
    <row r="411" spans="1:47" customFormat="1" ht="15" x14ac:dyDescent="0.25">
      <c r="A411" s="96"/>
      <c r="B411" s="52"/>
      <c r="C411" s="235" t="s">
        <v>260</v>
      </c>
      <c r="D411" s="235"/>
      <c r="E411" s="235"/>
      <c r="F411" s="235"/>
      <c r="G411" s="235"/>
      <c r="H411" s="235"/>
      <c r="I411" s="235"/>
      <c r="J411" s="235"/>
      <c r="K411" s="235"/>
      <c r="L411" s="97">
        <v>17043.509999999998</v>
      </c>
      <c r="M411" s="98"/>
      <c r="N411" s="99">
        <v>139075.04999999999</v>
      </c>
      <c r="AI411" s="39"/>
      <c r="AJ411" s="40"/>
      <c r="AK411" s="40"/>
      <c r="AQ411" s="40"/>
      <c r="AT411" s="40"/>
      <c r="AU411" s="3" t="s">
        <v>260</v>
      </c>
    </row>
    <row r="412" spans="1:47" customFormat="1" ht="15" x14ac:dyDescent="0.25">
      <c r="A412" s="96"/>
      <c r="B412" s="52"/>
      <c r="C412" s="235" t="s">
        <v>261</v>
      </c>
      <c r="D412" s="235"/>
      <c r="E412" s="235"/>
      <c r="F412" s="235"/>
      <c r="G412" s="235"/>
      <c r="H412" s="235"/>
      <c r="I412" s="235"/>
      <c r="J412" s="235"/>
      <c r="K412" s="235"/>
      <c r="L412" s="97">
        <v>22397.4</v>
      </c>
      <c r="M412" s="98"/>
      <c r="N412" s="99">
        <v>332077.37</v>
      </c>
      <c r="AI412" s="39"/>
      <c r="AJ412" s="40"/>
      <c r="AK412" s="40"/>
      <c r="AQ412" s="40"/>
      <c r="AT412" s="40"/>
      <c r="AU412" s="3" t="s">
        <v>261</v>
      </c>
    </row>
    <row r="413" spans="1:47" customFormat="1" ht="15" x14ac:dyDescent="0.25">
      <c r="A413" s="96"/>
      <c r="B413" s="52"/>
      <c r="C413" s="235" t="s">
        <v>262</v>
      </c>
      <c r="D413" s="235"/>
      <c r="E413" s="235"/>
      <c r="F413" s="235"/>
      <c r="G413" s="235"/>
      <c r="H413" s="235"/>
      <c r="I413" s="235"/>
      <c r="J413" s="235"/>
      <c r="K413" s="235"/>
      <c r="L413" s="97">
        <v>21329.95</v>
      </c>
      <c r="M413" s="98"/>
      <c r="N413" s="99">
        <v>302852.51</v>
      </c>
      <c r="AI413" s="39"/>
      <c r="AJ413" s="40"/>
      <c r="AK413" s="40"/>
      <c r="AQ413" s="40"/>
      <c r="AT413" s="40"/>
      <c r="AU413" s="3" t="s">
        <v>262</v>
      </c>
    </row>
    <row r="414" spans="1:47" customFormat="1" ht="15" x14ac:dyDescent="0.25">
      <c r="A414" s="96"/>
      <c r="B414" s="52"/>
      <c r="C414" s="235" t="s">
        <v>263</v>
      </c>
      <c r="D414" s="235"/>
      <c r="E414" s="235"/>
      <c r="F414" s="235"/>
      <c r="G414" s="235"/>
      <c r="H414" s="235"/>
      <c r="I414" s="235"/>
      <c r="J414" s="235"/>
      <c r="K414" s="235"/>
      <c r="L414" s="100"/>
      <c r="M414" s="98"/>
      <c r="N414" s="101"/>
      <c r="AI414" s="39"/>
      <c r="AJ414" s="40"/>
      <c r="AK414" s="40"/>
      <c r="AQ414" s="40"/>
      <c r="AT414" s="40"/>
      <c r="AU414" s="3" t="s">
        <v>263</v>
      </c>
    </row>
    <row r="415" spans="1:47" customFormat="1" ht="15" x14ac:dyDescent="0.25">
      <c r="A415" s="96"/>
      <c r="B415" s="52"/>
      <c r="C415" s="235" t="s">
        <v>264</v>
      </c>
      <c r="D415" s="235"/>
      <c r="E415" s="235"/>
      <c r="F415" s="235"/>
      <c r="G415" s="235"/>
      <c r="H415" s="235"/>
      <c r="I415" s="235"/>
      <c r="J415" s="235"/>
      <c r="K415" s="235"/>
      <c r="L415" s="97">
        <v>1264.5899999999999</v>
      </c>
      <c r="M415" s="98"/>
      <c r="N415" s="99">
        <v>56615.7</v>
      </c>
      <c r="AI415" s="39"/>
      <c r="AJ415" s="40"/>
      <c r="AK415" s="40"/>
      <c r="AQ415" s="40"/>
      <c r="AT415" s="40"/>
      <c r="AU415" s="3" t="s">
        <v>264</v>
      </c>
    </row>
    <row r="416" spans="1:47" customFormat="1" ht="15" x14ac:dyDescent="0.25">
      <c r="A416" s="96"/>
      <c r="B416" s="52"/>
      <c r="C416" s="235" t="s">
        <v>265</v>
      </c>
      <c r="D416" s="235"/>
      <c r="E416" s="235"/>
      <c r="F416" s="235"/>
      <c r="G416" s="235"/>
      <c r="H416" s="235"/>
      <c r="I416" s="235"/>
      <c r="J416" s="235"/>
      <c r="K416" s="235"/>
      <c r="L416" s="102">
        <v>941.69</v>
      </c>
      <c r="M416" s="98"/>
      <c r="N416" s="99">
        <v>12467.99</v>
      </c>
      <c r="AI416" s="39"/>
      <c r="AJ416" s="40"/>
      <c r="AK416" s="40"/>
      <c r="AQ416" s="40"/>
      <c r="AT416" s="40"/>
      <c r="AU416" s="3" t="s">
        <v>265</v>
      </c>
    </row>
    <row r="417" spans="1:47" customFormat="1" ht="15" x14ac:dyDescent="0.25">
      <c r="A417" s="96"/>
      <c r="B417" s="52"/>
      <c r="C417" s="235" t="s">
        <v>266</v>
      </c>
      <c r="D417" s="235"/>
      <c r="E417" s="235"/>
      <c r="F417" s="235"/>
      <c r="G417" s="235"/>
      <c r="H417" s="235"/>
      <c r="I417" s="235"/>
      <c r="J417" s="235"/>
      <c r="K417" s="235"/>
      <c r="L417" s="102">
        <v>147.11000000000001</v>
      </c>
      <c r="M417" s="98"/>
      <c r="N417" s="99">
        <v>6575.82</v>
      </c>
      <c r="AI417" s="39"/>
      <c r="AJ417" s="40"/>
      <c r="AK417" s="40"/>
      <c r="AQ417" s="40"/>
      <c r="AT417" s="40"/>
      <c r="AU417" s="3" t="s">
        <v>266</v>
      </c>
    </row>
    <row r="418" spans="1:47" customFormat="1" ht="15" x14ac:dyDescent="0.25">
      <c r="A418" s="96"/>
      <c r="B418" s="52"/>
      <c r="C418" s="235" t="s">
        <v>267</v>
      </c>
      <c r="D418" s="235"/>
      <c r="E418" s="235"/>
      <c r="F418" s="235"/>
      <c r="G418" s="235"/>
      <c r="H418" s="235"/>
      <c r="I418" s="235"/>
      <c r="J418" s="235"/>
      <c r="K418" s="235"/>
      <c r="L418" s="97">
        <v>17000.39</v>
      </c>
      <c r="M418" s="98"/>
      <c r="N418" s="99">
        <v>138723.19</v>
      </c>
      <c r="AI418" s="39"/>
      <c r="AJ418" s="40"/>
      <c r="AK418" s="40"/>
      <c r="AQ418" s="40"/>
      <c r="AT418" s="40"/>
      <c r="AU418" s="3" t="s">
        <v>267</v>
      </c>
    </row>
    <row r="419" spans="1:47" customFormat="1" ht="15" x14ac:dyDescent="0.25">
      <c r="A419" s="96"/>
      <c r="B419" s="52"/>
      <c r="C419" s="235" t="s">
        <v>268</v>
      </c>
      <c r="D419" s="235"/>
      <c r="E419" s="235"/>
      <c r="F419" s="235"/>
      <c r="G419" s="235"/>
      <c r="H419" s="235"/>
      <c r="I419" s="235"/>
      <c r="J419" s="235"/>
      <c r="K419" s="235"/>
      <c r="L419" s="97">
        <v>1423.97</v>
      </c>
      <c r="M419" s="98"/>
      <c r="N419" s="99">
        <v>63741.9</v>
      </c>
      <c r="AI419" s="39"/>
      <c r="AJ419" s="40"/>
      <c r="AK419" s="40"/>
      <c r="AQ419" s="40"/>
      <c r="AT419" s="40"/>
      <c r="AU419" s="3" t="s">
        <v>268</v>
      </c>
    </row>
    <row r="420" spans="1:47" customFormat="1" ht="15" x14ac:dyDescent="0.25">
      <c r="A420" s="96"/>
      <c r="B420" s="52"/>
      <c r="C420" s="235" t="s">
        <v>269</v>
      </c>
      <c r="D420" s="235"/>
      <c r="E420" s="235"/>
      <c r="F420" s="235"/>
      <c r="G420" s="235"/>
      <c r="H420" s="235"/>
      <c r="I420" s="235"/>
      <c r="J420" s="235"/>
      <c r="K420" s="235"/>
      <c r="L420" s="102">
        <v>699.31</v>
      </c>
      <c r="M420" s="98"/>
      <c r="N420" s="99">
        <v>31303.73</v>
      </c>
      <c r="AI420" s="39"/>
      <c r="AJ420" s="40"/>
      <c r="AK420" s="40"/>
      <c r="AQ420" s="40"/>
      <c r="AT420" s="40"/>
      <c r="AU420" s="3" t="s">
        <v>269</v>
      </c>
    </row>
    <row r="421" spans="1:47" customFormat="1" ht="15" x14ac:dyDescent="0.25">
      <c r="A421" s="96"/>
      <c r="B421" s="52"/>
      <c r="C421" s="235" t="s">
        <v>270</v>
      </c>
      <c r="D421" s="235"/>
      <c r="E421" s="235"/>
      <c r="F421" s="235"/>
      <c r="G421" s="235"/>
      <c r="H421" s="235"/>
      <c r="I421" s="235"/>
      <c r="J421" s="235"/>
      <c r="K421" s="235"/>
      <c r="L421" s="102">
        <v>412.92</v>
      </c>
      <c r="M421" s="98"/>
      <c r="N421" s="99">
        <v>6486.97</v>
      </c>
      <c r="AI421" s="39"/>
      <c r="AJ421" s="40"/>
      <c r="AK421" s="40"/>
      <c r="AQ421" s="40"/>
      <c r="AT421" s="40"/>
      <c r="AU421" s="3" t="s">
        <v>270</v>
      </c>
    </row>
    <row r="422" spans="1:47" customFormat="1" ht="15" x14ac:dyDescent="0.25">
      <c r="A422" s="96"/>
      <c r="B422" s="52"/>
      <c r="C422" s="235" t="s">
        <v>271</v>
      </c>
      <c r="D422" s="235"/>
      <c r="E422" s="235"/>
      <c r="F422" s="235"/>
      <c r="G422" s="235"/>
      <c r="H422" s="235"/>
      <c r="I422" s="235"/>
      <c r="J422" s="235"/>
      <c r="K422" s="235"/>
      <c r="L422" s="102">
        <v>654.53</v>
      </c>
      <c r="M422" s="98"/>
      <c r="N422" s="99">
        <v>22737.89</v>
      </c>
      <c r="AI422" s="39"/>
      <c r="AJ422" s="40"/>
      <c r="AK422" s="40"/>
      <c r="AQ422" s="40"/>
      <c r="AT422" s="40"/>
      <c r="AU422" s="3" t="s">
        <v>271</v>
      </c>
    </row>
    <row r="423" spans="1:47" customFormat="1" ht="15" x14ac:dyDescent="0.25">
      <c r="A423" s="96"/>
      <c r="B423" s="52"/>
      <c r="C423" s="235" t="s">
        <v>263</v>
      </c>
      <c r="D423" s="235"/>
      <c r="E423" s="235"/>
      <c r="F423" s="235"/>
      <c r="G423" s="235"/>
      <c r="H423" s="235"/>
      <c r="I423" s="235"/>
      <c r="J423" s="235"/>
      <c r="K423" s="235"/>
      <c r="L423" s="100"/>
      <c r="M423" s="98"/>
      <c r="N423" s="101"/>
      <c r="AI423" s="39"/>
      <c r="AJ423" s="40"/>
      <c r="AK423" s="40"/>
      <c r="AQ423" s="40"/>
      <c r="AT423" s="40"/>
      <c r="AU423" s="3" t="s">
        <v>263</v>
      </c>
    </row>
    <row r="424" spans="1:47" customFormat="1" ht="15" x14ac:dyDescent="0.25">
      <c r="A424" s="96"/>
      <c r="B424" s="52"/>
      <c r="C424" s="235" t="s">
        <v>264</v>
      </c>
      <c r="D424" s="235"/>
      <c r="E424" s="235"/>
      <c r="F424" s="235"/>
      <c r="G424" s="235"/>
      <c r="H424" s="235"/>
      <c r="I424" s="235"/>
      <c r="J424" s="235"/>
      <c r="K424" s="235"/>
      <c r="L424" s="102">
        <v>218.56</v>
      </c>
      <c r="M424" s="98"/>
      <c r="N424" s="99">
        <v>9784.93</v>
      </c>
      <c r="AI424" s="39"/>
      <c r="AJ424" s="40"/>
      <c r="AK424" s="40"/>
      <c r="AQ424" s="40"/>
      <c r="AT424" s="40"/>
      <c r="AU424" s="3" t="s">
        <v>264</v>
      </c>
    </row>
    <row r="425" spans="1:47" customFormat="1" ht="15" x14ac:dyDescent="0.25">
      <c r="A425" s="96"/>
      <c r="B425" s="52"/>
      <c r="C425" s="235" t="s">
        <v>265</v>
      </c>
      <c r="D425" s="235"/>
      <c r="E425" s="235"/>
      <c r="F425" s="235"/>
      <c r="G425" s="235"/>
      <c r="H425" s="235"/>
      <c r="I425" s="235"/>
      <c r="J425" s="235"/>
      <c r="K425" s="235"/>
      <c r="L425" s="102">
        <v>158.15</v>
      </c>
      <c r="M425" s="98"/>
      <c r="N425" s="99">
        <v>2093.91</v>
      </c>
      <c r="AI425" s="39"/>
      <c r="AJ425" s="40"/>
      <c r="AK425" s="40"/>
      <c r="AQ425" s="40"/>
      <c r="AT425" s="40"/>
      <c r="AU425" s="3" t="s">
        <v>265</v>
      </c>
    </row>
    <row r="426" spans="1:47" customFormat="1" ht="15" x14ac:dyDescent="0.25">
      <c r="A426" s="96"/>
      <c r="B426" s="52"/>
      <c r="C426" s="235" t="s">
        <v>266</v>
      </c>
      <c r="D426" s="235"/>
      <c r="E426" s="235"/>
      <c r="F426" s="235"/>
      <c r="G426" s="235"/>
      <c r="H426" s="235"/>
      <c r="I426" s="235"/>
      <c r="J426" s="235"/>
      <c r="K426" s="235"/>
      <c r="L426" s="102">
        <v>0.78</v>
      </c>
      <c r="M426" s="98"/>
      <c r="N426" s="103">
        <v>34.869999999999997</v>
      </c>
      <c r="AI426" s="39"/>
      <c r="AJ426" s="40"/>
      <c r="AK426" s="40"/>
      <c r="AQ426" s="40"/>
      <c r="AT426" s="40"/>
      <c r="AU426" s="3" t="s">
        <v>266</v>
      </c>
    </row>
    <row r="427" spans="1:47" customFormat="1" ht="15" x14ac:dyDescent="0.25">
      <c r="A427" s="96"/>
      <c r="B427" s="52"/>
      <c r="C427" s="235" t="s">
        <v>267</v>
      </c>
      <c r="D427" s="235"/>
      <c r="E427" s="235"/>
      <c r="F427" s="235"/>
      <c r="G427" s="235"/>
      <c r="H427" s="235"/>
      <c r="I427" s="235"/>
      <c r="J427" s="235"/>
      <c r="K427" s="235"/>
      <c r="L427" s="102">
        <v>43.12</v>
      </c>
      <c r="M427" s="98"/>
      <c r="N427" s="103">
        <v>351.86</v>
      </c>
      <c r="AI427" s="39"/>
      <c r="AJ427" s="40"/>
      <c r="AK427" s="40"/>
      <c r="AQ427" s="40"/>
      <c r="AT427" s="40"/>
      <c r="AU427" s="3" t="s">
        <v>267</v>
      </c>
    </row>
    <row r="428" spans="1:47" customFormat="1" ht="15" x14ac:dyDescent="0.25">
      <c r="A428" s="96"/>
      <c r="B428" s="52"/>
      <c r="C428" s="235" t="s">
        <v>268</v>
      </c>
      <c r="D428" s="235"/>
      <c r="E428" s="235"/>
      <c r="F428" s="235"/>
      <c r="G428" s="235"/>
      <c r="H428" s="235"/>
      <c r="I428" s="235"/>
      <c r="J428" s="235"/>
      <c r="K428" s="235"/>
      <c r="L428" s="102">
        <v>160.12</v>
      </c>
      <c r="M428" s="98"/>
      <c r="N428" s="99">
        <v>7168.46</v>
      </c>
      <c r="AI428" s="39"/>
      <c r="AJ428" s="40"/>
      <c r="AK428" s="40"/>
      <c r="AQ428" s="40"/>
      <c r="AT428" s="40"/>
      <c r="AU428" s="3" t="s">
        <v>268</v>
      </c>
    </row>
    <row r="429" spans="1:47" customFormat="1" ht="15" x14ac:dyDescent="0.25">
      <c r="A429" s="96"/>
      <c r="B429" s="52"/>
      <c r="C429" s="235" t="s">
        <v>269</v>
      </c>
      <c r="D429" s="235"/>
      <c r="E429" s="235"/>
      <c r="F429" s="235"/>
      <c r="G429" s="235"/>
      <c r="H429" s="235"/>
      <c r="I429" s="235"/>
      <c r="J429" s="235"/>
      <c r="K429" s="235"/>
      <c r="L429" s="102">
        <v>74.58</v>
      </c>
      <c r="M429" s="98"/>
      <c r="N429" s="99">
        <v>3338.73</v>
      </c>
      <c r="AI429" s="39"/>
      <c r="AJ429" s="40"/>
      <c r="AK429" s="40"/>
      <c r="AQ429" s="40"/>
      <c r="AT429" s="40"/>
      <c r="AU429" s="3" t="s">
        <v>269</v>
      </c>
    </row>
    <row r="430" spans="1:47" customFormat="1" ht="15" x14ac:dyDescent="0.25">
      <c r="A430" s="96"/>
      <c r="B430" s="52"/>
      <c r="C430" s="235" t="s">
        <v>272</v>
      </c>
      <c r="D430" s="235"/>
      <c r="E430" s="235"/>
      <c r="F430" s="235"/>
      <c r="G430" s="235"/>
      <c r="H430" s="235"/>
      <c r="I430" s="235"/>
      <c r="J430" s="235"/>
      <c r="K430" s="235"/>
      <c r="L430" s="97">
        <v>1631.04</v>
      </c>
      <c r="M430" s="98"/>
      <c r="N430" s="99">
        <v>73011.320000000007</v>
      </c>
      <c r="AI430" s="39"/>
      <c r="AJ430" s="40"/>
      <c r="AK430" s="40"/>
      <c r="AQ430" s="40"/>
      <c r="AT430" s="40"/>
      <c r="AU430" s="3" t="s">
        <v>272</v>
      </c>
    </row>
    <row r="431" spans="1:47" customFormat="1" ht="15" x14ac:dyDescent="0.25">
      <c r="A431" s="96"/>
      <c r="B431" s="52"/>
      <c r="C431" s="235" t="s">
        <v>273</v>
      </c>
      <c r="D431" s="235"/>
      <c r="E431" s="235"/>
      <c r="F431" s="235"/>
      <c r="G431" s="235"/>
      <c r="H431" s="235"/>
      <c r="I431" s="235"/>
      <c r="J431" s="235"/>
      <c r="K431" s="235"/>
      <c r="L431" s="97">
        <v>1584.09</v>
      </c>
      <c r="M431" s="98"/>
      <c r="N431" s="99">
        <v>70910.36</v>
      </c>
      <c r="AI431" s="39"/>
      <c r="AJ431" s="40"/>
      <c r="AK431" s="40"/>
      <c r="AQ431" s="40"/>
      <c r="AT431" s="40"/>
      <c r="AU431" s="3" t="s">
        <v>273</v>
      </c>
    </row>
    <row r="432" spans="1:47" customFormat="1" ht="15" x14ac:dyDescent="0.25">
      <c r="A432" s="96"/>
      <c r="B432" s="52"/>
      <c r="C432" s="235" t="s">
        <v>274</v>
      </c>
      <c r="D432" s="235"/>
      <c r="E432" s="235"/>
      <c r="F432" s="235"/>
      <c r="G432" s="235"/>
      <c r="H432" s="235"/>
      <c r="I432" s="235"/>
      <c r="J432" s="235"/>
      <c r="K432" s="235"/>
      <c r="L432" s="102">
        <v>773.89</v>
      </c>
      <c r="M432" s="98"/>
      <c r="N432" s="99">
        <v>34642.46</v>
      </c>
      <c r="AI432" s="39"/>
      <c r="AJ432" s="40"/>
      <c r="AK432" s="40"/>
      <c r="AQ432" s="40"/>
      <c r="AT432" s="40"/>
      <c r="AU432" s="3" t="s">
        <v>274</v>
      </c>
    </row>
    <row r="433" spans="1:48" customFormat="1" ht="15" x14ac:dyDescent="0.25">
      <c r="A433" s="96"/>
      <c r="B433" s="104"/>
      <c r="C433" s="252" t="s">
        <v>275</v>
      </c>
      <c r="D433" s="252"/>
      <c r="E433" s="252"/>
      <c r="F433" s="252"/>
      <c r="G433" s="252"/>
      <c r="H433" s="252"/>
      <c r="I433" s="252"/>
      <c r="J433" s="252"/>
      <c r="K433" s="252"/>
      <c r="L433" s="105">
        <v>22397.4</v>
      </c>
      <c r="M433" s="106"/>
      <c r="N433" s="107">
        <v>332077.37</v>
      </c>
      <c r="AI433" s="39"/>
      <c r="AJ433" s="40"/>
      <c r="AK433" s="40"/>
      <c r="AQ433" s="40"/>
      <c r="AT433" s="40"/>
      <c r="AV433" s="40" t="s">
        <v>275</v>
      </c>
    </row>
    <row r="434" spans="1:48" customFormat="1" ht="15" x14ac:dyDescent="0.25">
      <c r="A434" s="242" t="s">
        <v>276</v>
      </c>
      <c r="B434" s="243"/>
      <c r="C434" s="243"/>
      <c r="D434" s="243"/>
      <c r="E434" s="243"/>
      <c r="F434" s="243"/>
      <c r="G434" s="243"/>
      <c r="H434" s="243"/>
      <c r="I434" s="243"/>
      <c r="J434" s="243"/>
      <c r="K434" s="243"/>
      <c r="L434" s="243"/>
      <c r="M434" s="243"/>
      <c r="N434" s="244"/>
      <c r="AI434" s="39" t="s">
        <v>276</v>
      </c>
      <c r="AJ434" s="40"/>
      <c r="AK434" s="40"/>
      <c r="AQ434" s="40"/>
      <c r="AT434" s="40"/>
      <c r="AV434" s="40"/>
    </row>
    <row r="435" spans="1:48" customFormat="1" ht="45.75" x14ac:dyDescent="0.25">
      <c r="A435" s="41" t="s">
        <v>277</v>
      </c>
      <c r="B435" s="42" t="s">
        <v>278</v>
      </c>
      <c r="C435" s="248" t="s">
        <v>279</v>
      </c>
      <c r="D435" s="248"/>
      <c r="E435" s="248"/>
      <c r="F435" s="43" t="s">
        <v>110</v>
      </c>
      <c r="G435" s="44">
        <v>5.6539999999999999</v>
      </c>
      <c r="H435" s="45">
        <v>1</v>
      </c>
      <c r="I435" s="46">
        <v>5.6539999999999999</v>
      </c>
      <c r="J435" s="47"/>
      <c r="K435" s="44"/>
      <c r="L435" s="47"/>
      <c r="M435" s="44"/>
      <c r="N435" s="48"/>
      <c r="AI435" s="39"/>
      <c r="AJ435" s="40"/>
      <c r="AK435" s="40" t="s">
        <v>279</v>
      </c>
      <c r="AQ435" s="40"/>
      <c r="AT435" s="40"/>
      <c r="AV435" s="40"/>
    </row>
    <row r="436" spans="1:48" customFormat="1" ht="15" x14ac:dyDescent="0.25">
      <c r="A436" s="49"/>
      <c r="B436" s="50"/>
      <c r="C436" s="235" t="s">
        <v>280</v>
      </c>
      <c r="D436" s="235"/>
      <c r="E436" s="235"/>
      <c r="F436" s="235"/>
      <c r="G436" s="235"/>
      <c r="H436" s="235"/>
      <c r="I436" s="235"/>
      <c r="J436" s="235"/>
      <c r="K436" s="235"/>
      <c r="L436" s="235"/>
      <c r="M436" s="235"/>
      <c r="N436" s="237"/>
      <c r="AI436" s="39"/>
      <c r="AJ436" s="40"/>
      <c r="AK436" s="40"/>
      <c r="AL436" s="3" t="s">
        <v>280</v>
      </c>
      <c r="AQ436" s="40"/>
      <c r="AT436" s="40"/>
      <c r="AV436" s="40"/>
    </row>
    <row r="437" spans="1:48" customFormat="1" ht="23.25" x14ac:dyDescent="0.25">
      <c r="A437" s="51"/>
      <c r="B437" s="52" t="s">
        <v>69</v>
      </c>
      <c r="C437" s="238" t="s">
        <v>70</v>
      </c>
      <c r="D437" s="238"/>
      <c r="E437" s="238"/>
      <c r="F437" s="238"/>
      <c r="G437" s="238"/>
      <c r="H437" s="238"/>
      <c r="I437" s="238"/>
      <c r="J437" s="238"/>
      <c r="K437" s="238"/>
      <c r="L437" s="238"/>
      <c r="M437" s="238"/>
      <c r="N437" s="239"/>
      <c r="AI437" s="39"/>
      <c r="AJ437" s="40"/>
      <c r="AK437" s="40"/>
      <c r="AM437" s="3" t="s">
        <v>70</v>
      </c>
      <c r="AQ437" s="40"/>
      <c r="AT437" s="40"/>
      <c r="AV437" s="40"/>
    </row>
    <row r="438" spans="1:48" customFormat="1" ht="15" x14ac:dyDescent="0.25">
      <c r="A438" s="53"/>
      <c r="B438" s="52" t="s">
        <v>60</v>
      </c>
      <c r="C438" s="235" t="s">
        <v>94</v>
      </c>
      <c r="D438" s="235"/>
      <c r="E438" s="235"/>
      <c r="F438" s="54"/>
      <c r="G438" s="55"/>
      <c r="H438" s="55"/>
      <c r="I438" s="55"/>
      <c r="J438" s="58">
        <v>875.42</v>
      </c>
      <c r="K438" s="59">
        <v>1.1499999999999999</v>
      </c>
      <c r="L438" s="56">
        <v>5692.07</v>
      </c>
      <c r="M438" s="59">
        <v>44.77</v>
      </c>
      <c r="N438" s="60">
        <v>254833.97</v>
      </c>
      <c r="AI438" s="39"/>
      <c r="AJ438" s="40"/>
      <c r="AK438" s="40"/>
      <c r="AN438" s="3" t="s">
        <v>94</v>
      </c>
      <c r="AQ438" s="40"/>
      <c r="AT438" s="40"/>
      <c r="AV438" s="40"/>
    </row>
    <row r="439" spans="1:48" customFormat="1" ht="15" x14ac:dyDescent="0.25">
      <c r="A439" s="53"/>
      <c r="B439" s="52" t="s">
        <v>71</v>
      </c>
      <c r="C439" s="235" t="s">
        <v>72</v>
      </c>
      <c r="D439" s="235"/>
      <c r="E439" s="235"/>
      <c r="F439" s="54"/>
      <c r="G439" s="55"/>
      <c r="H439" s="55"/>
      <c r="I439" s="55"/>
      <c r="J439" s="58">
        <v>970.59</v>
      </c>
      <c r="K439" s="59">
        <v>1.1499999999999999</v>
      </c>
      <c r="L439" s="56">
        <v>6310.87</v>
      </c>
      <c r="M439" s="59">
        <v>13.24</v>
      </c>
      <c r="N439" s="60">
        <v>83555.92</v>
      </c>
      <c r="AI439" s="39"/>
      <c r="AJ439" s="40"/>
      <c r="AK439" s="40"/>
      <c r="AN439" s="3" t="s">
        <v>72</v>
      </c>
      <c r="AQ439" s="40"/>
      <c r="AT439" s="40"/>
      <c r="AV439" s="40"/>
    </row>
    <row r="440" spans="1:48" customFormat="1" ht="15" x14ac:dyDescent="0.25">
      <c r="A440" s="53"/>
      <c r="B440" s="52" t="s">
        <v>73</v>
      </c>
      <c r="C440" s="235" t="s">
        <v>74</v>
      </c>
      <c r="D440" s="235"/>
      <c r="E440" s="235"/>
      <c r="F440" s="54"/>
      <c r="G440" s="55"/>
      <c r="H440" s="55"/>
      <c r="I440" s="55"/>
      <c r="J440" s="58">
        <v>95.25</v>
      </c>
      <c r="K440" s="59">
        <v>1.1499999999999999</v>
      </c>
      <c r="L440" s="58">
        <v>619.33000000000004</v>
      </c>
      <c r="M440" s="61">
        <v>44.7</v>
      </c>
      <c r="N440" s="60">
        <v>27684.05</v>
      </c>
      <c r="AI440" s="39"/>
      <c r="AJ440" s="40"/>
      <c r="AK440" s="40"/>
      <c r="AN440" s="3" t="s">
        <v>74</v>
      </c>
      <c r="AQ440" s="40"/>
      <c r="AT440" s="40"/>
      <c r="AV440" s="40"/>
    </row>
    <row r="441" spans="1:48" customFormat="1" ht="15" x14ac:dyDescent="0.25">
      <c r="A441" s="53"/>
      <c r="B441" s="52" t="s">
        <v>100</v>
      </c>
      <c r="C441" s="235" t="s">
        <v>127</v>
      </c>
      <c r="D441" s="235"/>
      <c r="E441" s="235"/>
      <c r="F441" s="54"/>
      <c r="G441" s="55"/>
      <c r="H441" s="55"/>
      <c r="I441" s="55"/>
      <c r="J441" s="58">
        <v>246.68</v>
      </c>
      <c r="K441" s="55"/>
      <c r="L441" s="56">
        <v>1394.73</v>
      </c>
      <c r="M441" s="59">
        <v>8.16</v>
      </c>
      <c r="N441" s="60">
        <v>11381</v>
      </c>
      <c r="AI441" s="39"/>
      <c r="AJ441" s="40"/>
      <c r="AK441" s="40"/>
      <c r="AN441" s="3" t="s">
        <v>127</v>
      </c>
      <c r="AQ441" s="40"/>
      <c r="AT441" s="40"/>
      <c r="AV441" s="40"/>
    </row>
    <row r="442" spans="1:48" customFormat="1" ht="15" x14ac:dyDescent="0.25">
      <c r="A442" s="62"/>
      <c r="B442" s="52"/>
      <c r="C442" s="235" t="s">
        <v>95</v>
      </c>
      <c r="D442" s="235"/>
      <c r="E442" s="235"/>
      <c r="F442" s="54" t="s">
        <v>76</v>
      </c>
      <c r="G442" s="63">
        <v>91</v>
      </c>
      <c r="H442" s="59">
        <v>1.1499999999999999</v>
      </c>
      <c r="I442" s="85">
        <v>591.69110000000001</v>
      </c>
      <c r="J442" s="65"/>
      <c r="K442" s="55"/>
      <c r="L442" s="65"/>
      <c r="M442" s="55"/>
      <c r="N442" s="66"/>
      <c r="AI442" s="39"/>
      <c r="AJ442" s="40"/>
      <c r="AK442" s="40"/>
      <c r="AO442" s="3" t="s">
        <v>95</v>
      </c>
      <c r="AQ442" s="40"/>
      <c r="AT442" s="40"/>
      <c r="AV442" s="40"/>
    </row>
    <row r="443" spans="1:48" customFormat="1" ht="15" x14ac:dyDescent="0.25">
      <c r="A443" s="62"/>
      <c r="B443" s="52"/>
      <c r="C443" s="235" t="s">
        <v>75</v>
      </c>
      <c r="D443" s="235"/>
      <c r="E443" s="235"/>
      <c r="F443" s="54" t="s">
        <v>76</v>
      </c>
      <c r="G443" s="59">
        <v>7.34</v>
      </c>
      <c r="H443" s="59">
        <v>1.1499999999999999</v>
      </c>
      <c r="I443" s="57">
        <v>47.725414000000001</v>
      </c>
      <c r="J443" s="65"/>
      <c r="K443" s="55"/>
      <c r="L443" s="65"/>
      <c r="M443" s="55"/>
      <c r="N443" s="66"/>
      <c r="AI443" s="39"/>
      <c r="AJ443" s="40"/>
      <c r="AK443" s="40"/>
      <c r="AO443" s="3" t="s">
        <v>75</v>
      </c>
      <c r="AQ443" s="40"/>
      <c r="AT443" s="40"/>
      <c r="AV443" s="40"/>
    </row>
    <row r="444" spans="1:48" customFormat="1" ht="15" x14ac:dyDescent="0.25">
      <c r="A444" s="49"/>
      <c r="B444" s="52"/>
      <c r="C444" s="236" t="s">
        <v>77</v>
      </c>
      <c r="D444" s="236"/>
      <c r="E444" s="236"/>
      <c r="F444" s="67"/>
      <c r="G444" s="68"/>
      <c r="H444" s="68"/>
      <c r="I444" s="68"/>
      <c r="J444" s="69">
        <v>2092.69</v>
      </c>
      <c r="K444" s="68"/>
      <c r="L444" s="69">
        <v>13397.67</v>
      </c>
      <c r="M444" s="68"/>
      <c r="N444" s="71">
        <v>349770.89</v>
      </c>
      <c r="AI444" s="39"/>
      <c r="AJ444" s="40"/>
      <c r="AK444" s="40"/>
      <c r="AP444" s="3" t="s">
        <v>77</v>
      </c>
      <c r="AQ444" s="40"/>
      <c r="AT444" s="40"/>
      <c r="AV444" s="40"/>
    </row>
    <row r="445" spans="1:48" customFormat="1" ht="15" x14ac:dyDescent="0.25">
      <c r="A445" s="62"/>
      <c r="B445" s="52"/>
      <c r="C445" s="235" t="s">
        <v>78</v>
      </c>
      <c r="D445" s="235"/>
      <c r="E445" s="235"/>
      <c r="F445" s="54"/>
      <c r="G445" s="55"/>
      <c r="H445" s="55"/>
      <c r="I445" s="55"/>
      <c r="J445" s="65"/>
      <c r="K445" s="55"/>
      <c r="L445" s="56">
        <v>6311.4</v>
      </c>
      <c r="M445" s="55"/>
      <c r="N445" s="60">
        <v>282518.02</v>
      </c>
      <c r="AI445" s="39"/>
      <c r="AJ445" s="40"/>
      <c r="AK445" s="40"/>
      <c r="AO445" s="3" t="s">
        <v>78</v>
      </c>
      <c r="AQ445" s="40"/>
      <c r="AT445" s="40"/>
      <c r="AV445" s="40"/>
    </row>
    <row r="446" spans="1:48" customFormat="1" ht="34.5" x14ac:dyDescent="0.25">
      <c r="A446" s="62"/>
      <c r="B446" s="52" t="s">
        <v>281</v>
      </c>
      <c r="C446" s="235" t="s">
        <v>282</v>
      </c>
      <c r="D446" s="235"/>
      <c r="E446" s="235"/>
      <c r="F446" s="54" t="s">
        <v>81</v>
      </c>
      <c r="G446" s="63">
        <v>90</v>
      </c>
      <c r="H446" s="55"/>
      <c r="I446" s="63">
        <v>90</v>
      </c>
      <c r="J446" s="65"/>
      <c r="K446" s="55"/>
      <c r="L446" s="56">
        <v>5680.26</v>
      </c>
      <c r="M446" s="55"/>
      <c r="N446" s="60">
        <v>254266.22</v>
      </c>
      <c r="AI446" s="39"/>
      <c r="AJ446" s="40"/>
      <c r="AK446" s="40"/>
      <c r="AO446" s="3" t="s">
        <v>282</v>
      </c>
      <c r="AQ446" s="40"/>
      <c r="AT446" s="40"/>
      <c r="AV446" s="40"/>
    </row>
    <row r="447" spans="1:48" customFormat="1" ht="34.5" x14ac:dyDescent="0.25">
      <c r="A447" s="62"/>
      <c r="B447" s="52" t="s">
        <v>283</v>
      </c>
      <c r="C447" s="235" t="s">
        <v>284</v>
      </c>
      <c r="D447" s="235"/>
      <c r="E447" s="235"/>
      <c r="F447" s="54" t="s">
        <v>81</v>
      </c>
      <c r="G447" s="63">
        <v>45</v>
      </c>
      <c r="H447" s="55"/>
      <c r="I447" s="63">
        <v>45</v>
      </c>
      <c r="J447" s="65"/>
      <c r="K447" s="55"/>
      <c r="L447" s="56">
        <v>2840.13</v>
      </c>
      <c r="M447" s="55"/>
      <c r="N447" s="60">
        <v>127133.11</v>
      </c>
      <c r="AI447" s="39"/>
      <c r="AJ447" s="40"/>
      <c r="AK447" s="40"/>
      <c r="AO447" s="3" t="s">
        <v>284</v>
      </c>
      <c r="AQ447" s="40"/>
      <c r="AT447" s="40"/>
      <c r="AV447" s="40"/>
    </row>
    <row r="448" spans="1:48" customFormat="1" ht="15" x14ac:dyDescent="0.25">
      <c r="A448" s="73"/>
      <c r="B448" s="74"/>
      <c r="C448" s="248" t="s">
        <v>84</v>
      </c>
      <c r="D448" s="248"/>
      <c r="E448" s="248"/>
      <c r="F448" s="43"/>
      <c r="G448" s="44"/>
      <c r="H448" s="44"/>
      <c r="I448" s="44"/>
      <c r="J448" s="47"/>
      <c r="K448" s="44"/>
      <c r="L448" s="82">
        <v>21918.06</v>
      </c>
      <c r="M448" s="68"/>
      <c r="N448" s="76">
        <v>731170.22</v>
      </c>
      <c r="AI448" s="39"/>
      <c r="AJ448" s="40"/>
      <c r="AK448" s="40"/>
      <c r="AQ448" s="40" t="s">
        <v>84</v>
      </c>
      <c r="AT448" s="40"/>
      <c r="AV448" s="40"/>
    </row>
    <row r="449" spans="1:48" customFormat="1" ht="34.5" x14ac:dyDescent="0.25">
      <c r="A449" s="41" t="s">
        <v>285</v>
      </c>
      <c r="B449" s="42" t="s">
        <v>286</v>
      </c>
      <c r="C449" s="248" t="s">
        <v>287</v>
      </c>
      <c r="D449" s="248"/>
      <c r="E449" s="248"/>
      <c r="F449" s="43" t="s">
        <v>110</v>
      </c>
      <c r="G449" s="44">
        <v>3.18</v>
      </c>
      <c r="H449" s="45">
        <v>1</v>
      </c>
      <c r="I449" s="80">
        <v>3.18</v>
      </c>
      <c r="J449" s="47"/>
      <c r="K449" s="44"/>
      <c r="L449" s="47"/>
      <c r="M449" s="44"/>
      <c r="N449" s="48"/>
      <c r="AI449" s="39"/>
      <c r="AJ449" s="40"/>
      <c r="AK449" s="40" t="s">
        <v>287</v>
      </c>
      <c r="AQ449" s="40"/>
      <c r="AT449" s="40"/>
      <c r="AV449" s="40"/>
    </row>
    <row r="450" spans="1:48" customFormat="1" ht="15" x14ac:dyDescent="0.25">
      <c r="A450" s="51"/>
      <c r="B450" s="52" t="s">
        <v>288</v>
      </c>
      <c r="C450" s="238" t="s">
        <v>289</v>
      </c>
      <c r="D450" s="238"/>
      <c r="E450" s="238"/>
      <c r="F450" s="238"/>
      <c r="G450" s="238"/>
      <c r="H450" s="238"/>
      <c r="I450" s="238"/>
      <c r="J450" s="238"/>
      <c r="K450" s="238"/>
      <c r="L450" s="238"/>
      <c r="M450" s="238"/>
      <c r="N450" s="239"/>
      <c r="AI450" s="39"/>
      <c r="AJ450" s="40"/>
      <c r="AK450" s="40"/>
      <c r="AM450" s="3" t="s">
        <v>289</v>
      </c>
      <c r="AQ450" s="40"/>
      <c r="AT450" s="40"/>
      <c r="AV450" s="40"/>
    </row>
    <row r="451" spans="1:48" customFormat="1" ht="23.25" x14ac:dyDescent="0.25">
      <c r="A451" s="51"/>
      <c r="B451" s="52" t="s">
        <v>65</v>
      </c>
      <c r="C451" s="238" t="s">
        <v>66</v>
      </c>
      <c r="D451" s="238"/>
      <c r="E451" s="238"/>
      <c r="F451" s="238"/>
      <c r="G451" s="238"/>
      <c r="H451" s="238"/>
      <c r="I451" s="238"/>
      <c r="J451" s="238"/>
      <c r="K451" s="238"/>
      <c r="L451" s="238"/>
      <c r="M451" s="238"/>
      <c r="N451" s="239"/>
      <c r="AI451" s="39"/>
      <c r="AJ451" s="40"/>
      <c r="AK451" s="40"/>
      <c r="AM451" s="3" t="s">
        <v>66</v>
      </c>
      <c r="AQ451" s="40"/>
      <c r="AT451" s="40"/>
      <c r="AV451" s="40"/>
    </row>
    <row r="452" spans="1:48" customFormat="1" ht="68.25" x14ac:dyDescent="0.25">
      <c r="A452" s="51"/>
      <c r="B452" s="52" t="s">
        <v>67</v>
      </c>
      <c r="C452" s="238" t="s">
        <v>68</v>
      </c>
      <c r="D452" s="238"/>
      <c r="E452" s="238"/>
      <c r="F452" s="238"/>
      <c r="G452" s="238"/>
      <c r="H452" s="238"/>
      <c r="I452" s="238"/>
      <c r="J452" s="238"/>
      <c r="K452" s="238"/>
      <c r="L452" s="238"/>
      <c r="M452" s="238"/>
      <c r="N452" s="239"/>
      <c r="AI452" s="39"/>
      <c r="AJ452" s="40"/>
      <c r="AK452" s="40"/>
      <c r="AM452" s="3" t="s">
        <v>68</v>
      </c>
      <c r="AQ452" s="40"/>
      <c r="AT452" s="40"/>
      <c r="AV452" s="40"/>
    </row>
    <row r="453" spans="1:48" customFormat="1" ht="23.25" x14ac:dyDescent="0.25">
      <c r="A453" s="51"/>
      <c r="B453" s="52" t="s">
        <v>69</v>
      </c>
      <c r="C453" s="238" t="s">
        <v>70</v>
      </c>
      <c r="D453" s="238"/>
      <c r="E453" s="238"/>
      <c r="F453" s="238"/>
      <c r="G453" s="238"/>
      <c r="H453" s="238"/>
      <c r="I453" s="238"/>
      <c r="J453" s="238"/>
      <c r="K453" s="238"/>
      <c r="L453" s="238"/>
      <c r="M453" s="238"/>
      <c r="N453" s="239"/>
      <c r="AI453" s="39"/>
      <c r="AJ453" s="40"/>
      <c r="AK453" s="40"/>
      <c r="AM453" s="3" t="s">
        <v>70</v>
      </c>
      <c r="AQ453" s="40"/>
      <c r="AT453" s="40"/>
      <c r="AV453" s="40"/>
    </row>
    <row r="454" spans="1:48" customFormat="1" ht="15" x14ac:dyDescent="0.25">
      <c r="A454" s="53"/>
      <c r="B454" s="52" t="s">
        <v>60</v>
      </c>
      <c r="C454" s="235" t="s">
        <v>94</v>
      </c>
      <c r="D454" s="235"/>
      <c r="E454" s="235"/>
      <c r="F454" s="54"/>
      <c r="G454" s="55"/>
      <c r="H454" s="55"/>
      <c r="I454" s="55"/>
      <c r="J454" s="58">
        <v>63.74</v>
      </c>
      <c r="K454" s="64">
        <v>1.5665013000000001</v>
      </c>
      <c r="L454" s="58">
        <v>317.52</v>
      </c>
      <c r="M454" s="59">
        <v>44.77</v>
      </c>
      <c r="N454" s="60">
        <v>14215.37</v>
      </c>
      <c r="AI454" s="39"/>
      <c r="AJ454" s="40"/>
      <c r="AK454" s="40"/>
      <c r="AN454" s="3" t="s">
        <v>94</v>
      </c>
      <c r="AQ454" s="40"/>
      <c r="AT454" s="40"/>
      <c r="AV454" s="40"/>
    </row>
    <row r="455" spans="1:48" customFormat="1" ht="15" x14ac:dyDescent="0.25">
      <c r="A455" s="53"/>
      <c r="B455" s="52" t="s">
        <v>71</v>
      </c>
      <c r="C455" s="235" t="s">
        <v>72</v>
      </c>
      <c r="D455" s="235"/>
      <c r="E455" s="235"/>
      <c r="F455" s="54"/>
      <c r="G455" s="55"/>
      <c r="H455" s="55"/>
      <c r="I455" s="55"/>
      <c r="J455" s="58">
        <v>489.06</v>
      </c>
      <c r="K455" s="57">
        <v>1.653125</v>
      </c>
      <c r="L455" s="56">
        <v>2570.96</v>
      </c>
      <c r="M455" s="59">
        <v>13.24</v>
      </c>
      <c r="N455" s="60">
        <v>34039.51</v>
      </c>
      <c r="AI455" s="39"/>
      <c r="AJ455" s="40"/>
      <c r="AK455" s="40"/>
      <c r="AN455" s="3" t="s">
        <v>72</v>
      </c>
      <c r="AQ455" s="40"/>
      <c r="AT455" s="40"/>
      <c r="AV455" s="40"/>
    </row>
    <row r="456" spans="1:48" customFormat="1" ht="15" x14ac:dyDescent="0.25">
      <c r="A456" s="53"/>
      <c r="B456" s="52" t="s">
        <v>73</v>
      </c>
      <c r="C456" s="235" t="s">
        <v>74</v>
      </c>
      <c r="D456" s="235"/>
      <c r="E456" s="235"/>
      <c r="F456" s="54"/>
      <c r="G456" s="55"/>
      <c r="H456" s="55"/>
      <c r="I456" s="55"/>
      <c r="J456" s="58">
        <v>33.51</v>
      </c>
      <c r="K456" s="57">
        <v>1.653125</v>
      </c>
      <c r="L456" s="58">
        <v>176.16</v>
      </c>
      <c r="M456" s="61">
        <v>44.7</v>
      </c>
      <c r="N456" s="60">
        <v>7874.35</v>
      </c>
      <c r="AI456" s="39"/>
      <c r="AJ456" s="40"/>
      <c r="AK456" s="40"/>
      <c r="AN456" s="3" t="s">
        <v>74</v>
      </c>
      <c r="AQ456" s="40"/>
      <c r="AT456" s="40"/>
      <c r="AV456" s="40"/>
    </row>
    <row r="457" spans="1:48" customFormat="1" ht="15" x14ac:dyDescent="0.25">
      <c r="A457" s="53"/>
      <c r="B457" s="52" t="s">
        <v>100</v>
      </c>
      <c r="C457" s="235" t="s">
        <v>127</v>
      </c>
      <c r="D457" s="235"/>
      <c r="E457" s="235"/>
      <c r="F457" s="54"/>
      <c r="G457" s="55"/>
      <c r="H457" s="55"/>
      <c r="I457" s="55"/>
      <c r="J457" s="58">
        <v>77.08</v>
      </c>
      <c r="K457" s="55"/>
      <c r="L457" s="58">
        <v>245.11</v>
      </c>
      <c r="M457" s="59">
        <v>8.16</v>
      </c>
      <c r="N457" s="60">
        <v>2000.1</v>
      </c>
      <c r="AI457" s="39"/>
      <c r="AJ457" s="40"/>
      <c r="AK457" s="40"/>
      <c r="AN457" s="3" t="s">
        <v>127</v>
      </c>
      <c r="AQ457" s="40"/>
      <c r="AT457" s="40"/>
      <c r="AV457" s="40"/>
    </row>
    <row r="458" spans="1:48" customFormat="1" ht="15" x14ac:dyDescent="0.25">
      <c r="A458" s="62"/>
      <c r="B458" s="52"/>
      <c r="C458" s="235" t="s">
        <v>95</v>
      </c>
      <c r="D458" s="235"/>
      <c r="E458" s="235"/>
      <c r="F458" s="54" t="s">
        <v>76</v>
      </c>
      <c r="G458" s="59">
        <v>6.07</v>
      </c>
      <c r="H458" s="64">
        <v>1.5665013000000001</v>
      </c>
      <c r="I458" s="57">
        <v>30.237548</v>
      </c>
      <c r="J458" s="65"/>
      <c r="K458" s="55"/>
      <c r="L458" s="65"/>
      <c r="M458" s="55"/>
      <c r="N458" s="66"/>
      <c r="AI458" s="39"/>
      <c r="AJ458" s="40"/>
      <c r="AK458" s="40"/>
      <c r="AO458" s="3" t="s">
        <v>95</v>
      </c>
      <c r="AQ458" s="40"/>
      <c r="AT458" s="40"/>
      <c r="AV458" s="40"/>
    </row>
    <row r="459" spans="1:48" customFormat="1" ht="15" x14ac:dyDescent="0.25">
      <c r="A459" s="62"/>
      <c r="B459" s="52"/>
      <c r="C459" s="235" t="s">
        <v>75</v>
      </c>
      <c r="D459" s="235"/>
      <c r="E459" s="235"/>
      <c r="F459" s="54" t="s">
        <v>76</v>
      </c>
      <c r="G459" s="59">
        <v>2.3199999999999998</v>
      </c>
      <c r="H459" s="57">
        <v>1.653125</v>
      </c>
      <c r="I459" s="57">
        <v>12.196095</v>
      </c>
      <c r="J459" s="65"/>
      <c r="K459" s="55"/>
      <c r="L459" s="65"/>
      <c r="M459" s="55"/>
      <c r="N459" s="66"/>
      <c r="AI459" s="39"/>
      <c r="AJ459" s="40"/>
      <c r="AK459" s="40"/>
      <c r="AO459" s="3" t="s">
        <v>75</v>
      </c>
      <c r="AQ459" s="40"/>
      <c r="AT459" s="40"/>
      <c r="AV459" s="40"/>
    </row>
    <row r="460" spans="1:48" customFormat="1" ht="15" x14ac:dyDescent="0.25">
      <c r="A460" s="49"/>
      <c r="B460" s="52"/>
      <c r="C460" s="236" t="s">
        <v>77</v>
      </c>
      <c r="D460" s="236"/>
      <c r="E460" s="236"/>
      <c r="F460" s="67"/>
      <c r="G460" s="68"/>
      <c r="H460" s="68"/>
      <c r="I460" s="68"/>
      <c r="J460" s="70">
        <v>629.88</v>
      </c>
      <c r="K460" s="68"/>
      <c r="L460" s="69">
        <v>3133.59</v>
      </c>
      <c r="M460" s="68"/>
      <c r="N460" s="71">
        <v>50254.98</v>
      </c>
      <c r="AI460" s="39"/>
      <c r="AJ460" s="40"/>
      <c r="AK460" s="40"/>
      <c r="AP460" s="3" t="s">
        <v>77</v>
      </c>
      <c r="AQ460" s="40"/>
      <c r="AT460" s="40"/>
      <c r="AV460" s="40"/>
    </row>
    <row r="461" spans="1:48" customFormat="1" ht="15" x14ac:dyDescent="0.25">
      <c r="A461" s="62"/>
      <c r="B461" s="52"/>
      <c r="C461" s="235" t="s">
        <v>78</v>
      </c>
      <c r="D461" s="235"/>
      <c r="E461" s="235"/>
      <c r="F461" s="54"/>
      <c r="G461" s="55"/>
      <c r="H461" s="55"/>
      <c r="I461" s="55"/>
      <c r="J461" s="65"/>
      <c r="K461" s="55"/>
      <c r="L461" s="58">
        <v>493.68</v>
      </c>
      <c r="M461" s="55"/>
      <c r="N461" s="60">
        <v>22089.72</v>
      </c>
      <c r="AI461" s="39"/>
      <c r="AJ461" s="40"/>
      <c r="AK461" s="40"/>
      <c r="AO461" s="3" t="s">
        <v>78</v>
      </c>
      <c r="AQ461" s="40"/>
      <c r="AT461" s="40"/>
      <c r="AV461" s="40"/>
    </row>
    <row r="462" spans="1:48" customFormat="1" ht="23.25" x14ac:dyDescent="0.25">
      <c r="A462" s="62"/>
      <c r="B462" s="52" t="s">
        <v>290</v>
      </c>
      <c r="C462" s="235" t="s">
        <v>291</v>
      </c>
      <c r="D462" s="235"/>
      <c r="E462" s="235"/>
      <c r="F462" s="54" t="s">
        <v>81</v>
      </c>
      <c r="G462" s="63">
        <v>93</v>
      </c>
      <c r="H462" s="55"/>
      <c r="I462" s="63">
        <v>93</v>
      </c>
      <c r="J462" s="65"/>
      <c r="K462" s="55"/>
      <c r="L462" s="58">
        <v>459.12</v>
      </c>
      <c r="M462" s="55"/>
      <c r="N462" s="60">
        <v>20543.439999999999</v>
      </c>
      <c r="AI462" s="39"/>
      <c r="AJ462" s="40"/>
      <c r="AK462" s="40"/>
      <c r="AO462" s="3" t="s">
        <v>291</v>
      </c>
      <c r="AQ462" s="40"/>
      <c r="AT462" s="40"/>
      <c r="AV462" s="40"/>
    </row>
    <row r="463" spans="1:48" customFormat="1" ht="45" x14ac:dyDescent="0.25">
      <c r="A463" s="62"/>
      <c r="B463" s="52" t="s">
        <v>292</v>
      </c>
      <c r="C463" s="235" t="s">
        <v>293</v>
      </c>
      <c r="D463" s="235"/>
      <c r="E463" s="235"/>
      <c r="F463" s="54" t="s">
        <v>81</v>
      </c>
      <c r="G463" s="63">
        <v>62</v>
      </c>
      <c r="H463" s="59">
        <v>0.85</v>
      </c>
      <c r="I463" s="61">
        <v>52.7</v>
      </c>
      <c r="J463" s="65"/>
      <c r="K463" s="55"/>
      <c r="L463" s="58">
        <v>260.17</v>
      </c>
      <c r="M463" s="55"/>
      <c r="N463" s="60">
        <v>11641.28</v>
      </c>
      <c r="AI463" s="39"/>
      <c r="AJ463" s="40"/>
      <c r="AK463" s="40"/>
      <c r="AO463" s="3" t="s">
        <v>293</v>
      </c>
      <c r="AQ463" s="40"/>
      <c r="AT463" s="40"/>
      <c r="AV463" s="40"/>
    </row>
    <row r="464" spans="1:48" customFormat="1" ht="15" x14ac:dyDescent="0.25">
      <c r="A464" s="73"/>
      <c r="B464" s="74"/>
      <c r="C464" s="248" t="s">
        <v>84</v>
      </c>
      <c r="D464" s="248"/>
      <c r="E464" s="248"/>
      <c r="F464" s="43"/>
      <c r="G464" s="44"/>
      <c r="H464" s="44"/>
      <c r="I464" s="44"/>
      <c r="J464" s="47"/>
      <c r="K464" s="44"/>
      <c r="L464" s="82">
        <v>3852.88</v>
      </c>
      <c r="M464" s="68"/>
      <c r="N464" s="76">
        <v>82439.7</v>
      </c>
      <c r="R464" s="76">
        <f>N464*1.2*1.0152</f>
        <v>100431.34012800001</v>
      </c>
      <c r="AI464" s="39"/>
      <c r="AJ464" s="40"/>
      <c r="AK464" s="40"/>
      <c r="AQ464" s="40" t="s">
        <v>84</v>
      </c>
      <c r="AT464" s="40"/>
      <c r="AV464" s="40"/>
    </row>
    <row r="465" spans="1:48" customFormat="1" ht="23.25" x14ac:dyDescent="0.25">
      <c r="A465" s="41" t="s">
        <v>294</v>
      </c>
      <c r="B465" s="42" t="s">
        <v>295</v>
      </c>
      <c r="C465" s="248" t="s">
        <v>296</v>
      </c>
      <c r="D465" s="248"/>
      <c r="E465" s="248"/>
      <c r="F465" s="43" t="s">
        <v>110</v>
      </c>
      <c r="G465" s="44">
        <v>2.7</v>
      </c>
      <c r="H465" s="45">
        <v>1</v>
      </c>
      <c r="I465" s="79">
        <v>2.7</v>
      </c>
      <c r="J465" s="82">
        <v>6070.08</v>
      </c>
      <c r="K465" s="44"/>
      <c r="L465" s="82">
        <v>16389.22</v>
      </c>
      <c r="M465" s="80">
        <v>8.16</v>
      </c>
      <c r="N465" s="76">
        <v>133736.04</v>
      </c>
      <c r="AI465" s="39"/>
      <c r="AJ465" s="40"/>
      <c r="AK465" s="40" t="s">
        <v>296</v>
      </c>
      <c r="AQ465" s="40"/>
      <c r="AT465" s="40"/>
      <c r="AV465" s="40"/>
    </row>
    <row r="466" spans="1:48" customFormat="1" ht="15" x14ac:dyDescent="0.25">
      <c r="A466" s="73"/>
      <c r="B466" s="74"/>
      <c r="C466" s="235" t="s">
        <v>111</v>
      </c>
      <c r="D466" s="235"/>
      <c r="E466" s="235"/>
      <c r="F466" s="235"/>
      <c r="G466" s="235"/>
      <c r="H466" s="235"/>
      <c r="I466" s="235"/>
      <c r="J466" s="235"/>
      <c r="K466" s="235"/>
      <c r="L466" s="235"/>
      <c r="M466" s="235"/>
      <c r="N466" s="237"/>
      <c r="AI466" s="39"/>
      <c r="AJ466" s="40"/>
      <c r="AK466" s="40"/>
      <c r="AQ466" s="40"/>
      <c r="AR466" s="3" t="s">
        <v>111</v>
      </c>
      <c r="AT466" s="40"/>
      <c r="AV466" s="40"/>
    </row>
    <row r="467" spans="1:48" customFormat="1" ht="15" x14ac:dyDescent="0.25">
      <c r="A467" s="73"/>
      <c r="B467" s="74"/>
      <c r="C467" s="248" t="s">
        <v>84</v>
      </c>
      <c r="D467" s="248"/>
      <c r="E467" s="248"/>
      <c r="F467" s="43"/>
      <c r="G467" s="44"/>
      <c r="H467" s="44"/>
      <c r="I467" s="44"/>
      <c r="J467" s="47"/>
      <c r="K467" s="44"/>
      <c r="L467" s="82">
        <v>16389.22</v>
      </c>
      <c r="M467" s="68"/>
      <c r="N467" s="76">
        <v>133736.04</v>
      </c>
      <c r="AI467" s="39"/>
      <c r="AJ467" s="40"/>
      <c r="AK467" s="40"/>
      <c r="AQ467" s="40" t="s">
        <v>84</v>
      </c>
      <c r="AT467" s="40"/>
      <c r="AV467" s="40"/>
    </row>
    <row r="468" spans="1:48" customFormat="1" ht="15" x14ac:dyDescent="0.25">
      <c r="A468" s="41" t="s">
        <v>297</v>
      </c>
      <c r="B468" s="42" t="s">
        <v>298</v>
      </c>
      <c r="C468" s="248" t="s">
        <v>299</v>
      </c>
      <c r="D468" s="248"/>
      <c r="E468" s="248"/>
      <c r="F468" s="43" t="s">
        <v>110</v>
      </c>
      <c r="G468" s="44">
        <v>7.0000000000000007E-2</v>
      </c>
      <c r="H468" s="45">
        <v>1</v>
      </c>
      <c r="I468" s="80">
        <v>7.0000000000000007E-2</v>
      </c>
      <c r="J468" s="82">
        <v>4600</v>
      </c>
      <c r="K468" s="44"/>
      <c r="L468" s="75">
        <v>322</v>
      </c>
      <c r="M468" s="80">
        <v>8.16</v>
      </c>
      <c r="N468" s="76">
        <v>2627.52</v>
      </c>
      <c r="AI468" s="39"/>
      <c r="AJ468" s="40"/>
      <c r="AK468" s="40" t="s">
        <v>299</v>
      </c>
      <c r="AQ468" s="40"/>
      <c r="AT468" s="40"/>
      <c r="AV468" s="40"/>
    </row>
    <row r="469" spans="1:48" customFormat="1" ht="15" x14ac:dyDescent="0.25">
      <c r="A469" s="73"/>
      <c r="B469" s="74"/>
      <c r="C469" s="235" t="s">
        <v>111</v>
      </c>
      <c r="D469" s="235"/>
      <c r="E469" s="235"/>
      <c r="F469" s="235"/>
      <c r="G469" s="235"/>
      <c r="H469" s="235"/>
      <c r="I469" s="235"/>
      <c r="J469" s="235"/>
      <c r="K469" s="235"/>
      <c r="L469" s="235"/>
      <c r="M469" s="235"/>
      <c r="N469" s="237"/>
      <c r="AI469" s="39"/>
      <c r="AJ469" s="40"/>
      <c r="AK469" s="40"/>
      <c r="AQ469" s="40"/>
      <c r="AR469" s="3" t="s">
        <v>111</v>
      </c>
      <c r="AT469" s="40"/>
      <c r="AV469" s="40"/>
    </row>
    <row r="470" spans="1:48" customFormat="1" ht="15" x14ac:dyDescent="0.25">
      <c r="A470" s="73"/>
      <c r="B470" s="74"/>
      <c r="C470" s="248" t="s">
        <v>84</v>
      </c>
      <c r="D470" s="248"/>
      <c r="E470" s="248"/>
      <c r="F470" s="43"/>
      <c r="G470" s="44"/>
      <c r="H470" s="44"/>
      <c r="I470" s="44"/>
      <c r="J470" s="47"/>
      <c r="K470" s="44"/>
      <c r="L470" s="75">
        <v>322</v>
      </c>
      <c r="M470" s="68"/>
      <c r="N470" s="76">
        <v>2627.52</v>
      </c>
      <c r="AI470" s="39"/>
      <c r="AJ470" s="40"/>
      <c r="AK470" s="40"/>
      <c r="AQ470" s="40" t="s">
        <v>84</v>
      </c>
      <c r="AT470" s="40"/>
      <c r="AV470" s="40"/>
    </row>
    <row r="471" spans="1:48" customFormat="1" ht="23.25" x14ac:dyDescent="0.25">
      <c r="A471" s="41" t="s">
        <v>300</v>
      </c>
      <c r="B471" s="42" t="s">
        <v>301</v>
      </c>
      <c r="C471" s="248" t="s">
        <v>302</v>
      </c>
      <c r="D471" s="248"/>
      <c r="E471" s="248"/>
      <c r="F471" s="43" t="s">
        <v>110</v>
      </c>
      <c r="G471" s="44">
        <v>0.2</v>
      </c>
      <c r="H471" s="45">
        <v>1</v>
      </c>
      <c r="I471" s="79">
        <v>0.2</v>
      </c>
      <c r="J471" s="82">
        <v>6528.03</v>
      </c>
      <c r="K471" s="44"/>
      <c r="L471" s="82">
        <v>1305.6099999999999</v>
      </c>
      <c r="M471" s="80">
        <v>8.16</v>
      </c>
      <c r="N471" s="76">
        <v>10653.78</v>
      </c>
      <c r="AI471" s="39"/>
      <c r="AJ471" s="40"/>
      <c r="AK471" s="40" t="s">
        <v>302</v>
      </c>
      <c r="AQ471" s="40"/>
      <c r="AT471" s="40"/>
      <c r="AV471" s="40"/>
    </row>
    <row r="472" spans="1:48" customFormat="1" ht="15" x14ac:dyDescent="0.25">
      <c r="A472" s="73"/>
      <c r="B472" s="74"/>
      <c r="C472" s="235" t="s">
        <v>111</v>
      </c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7"/>
      <c r="AI472" s="39"/>
      <c r="AJ472" s="40"/>
      <c r="AK472" s="40"/>
      <c r="AQ472" s="40"/>
      <c r="AR472" s="3" t="s">
        <v>111</v>
      </c>
      <c r="AT472" s="40"/>
      <c r="AV472" s="40"/>
    </row>
    <row r="473" spans="1:48" customFormat="1" ht="15" x14ac:dyDescent="0.25">
      <c r="A473" s="73"/>
      <c r="B473" s="74"/>
      <c r="C473" s="248" t="s">
        <v>84</v>
      </c>
      <c r="D473" s="248"/>
      <c r="E473" s="248"/>
      <c r="F473" s="43"/>
      <c r="G473" s="44"/>
      <c r="H473" s="44"/>
      <c r="I473" s="44"/>
      <c r="J473" s="47"/>
      <c r="K473" s="44"/>
      <c r="L473" s="82">
        <v>1305.6099999999999</v>
      </c>
      <c r="M473" s="68"/>
      <c r="N473" s="76">
        <v>10653.78</v>
      </c>
      <c r="AI473" s="39"/>
      <c r="AJ473" s="40"/>
      <c r="AK473" s="40"/>
      <c r="AQ473" s="40" t="s">
        <v>84</v>
      </c>
      <c r="AT473" s="40"/>
      <c r="AV473" s="40"/>
    </row>
    <row r="474" spans="1:48" customFormat="1" ht="45.75" x14ac:dyDescent="0.25">
      <c r="A474" s="41" t="s">
        <v>303</v>
      </c>
      <c r="B474" s="42" t="s">
        <v>304</v>
      </c>
      <c r="C474" s="248" t="s">
        <v>305</v>
      </c>
      <c r="D474" s="248"/>
      <c r="E474" s="248"/>
      <c r="F474" s="43" t="s">
        <v>110</v>
      </c>
      <c r="G474" s="44">
        <v>0.03</v>
      </c>
      <c r="H474" s="45">
        <v>1</v>
      </c>
      <c r="I474" s="80">
        <v>0.03</v>
      </c>
      <c r="J474" s="82">
        <v>5679.23</v>
      </c>
      <c r="K474" s="44"/>
      <c r="L474" s="75">
        <v>170.38</v>
      </c>
      <c r="M474" s="80">
        <v>8.16</v>
      </c>
      <c r="N474" s="76">
        <v>1390.3</v>
      </c>
      <c r="AI474" s="39"/>
      <c r="AJ474" s="40"/>
      <c r="AK474" s="40" t="s">
        <v>305</v>
      </c>
      <c r="AQ474" s="40"/>
      <c r="AT474" s="40"/>
      <c r="AV474" s="40"/>
    </row>
    <row r="475" spans="1:48" customFormat="1" ht="15" x14ac:dyDescent="0.25">
      <c r="A475" s="73"/>
      <c r="B475" s="74"/>
      <c r="C475" s="235" t="s">
        <v>111</v>
      </c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7"/>
      <c r="AI475" s="39"/>
      <c r="AJ475" s="40"/>
      <c r="AK475" s="40"/>
      <c r="AQ475" s="40"/>
      <c r="AR475" s="3" t="s">
        <v>111</v>
      </c>
      <c r="AT475" s="40"/>
      <c r="AV475" s="40"/>
    </row>
    <row r="476" spans="1:48" customFormat="1" ht="15" x14ac:dyDescent="0.25">
      <c r="A476" s="73"/>
      <c r="B476" s="74"/>
      <c r="C476" s="248" t="s">
        <v>84</v>
      </c>
      <c r="D476" s="248"/>
      <c r="E476" s="248"/>
      <c r="F476" s="43"/>
      <c r="G476" s="44"/>
      <c r="H476" s="44"/>
      <c r="I476" s="44"/>
      <c r="J476" s="47"/>
      <c r="K476" s="44"/>
      <c r="L476" s="75">
        <v>170.38</v>
      </c>
      <c r="M476" s="68"/>
      <c r="N476" s="76">
        <v>1390.3</v>
      </c>
      <c r="AI476" s="39"/>
      <c r="AJ476" s="40"/>
      <c r="AK476" s="40"/>
      <c r="AQ476" s="40" t="s">
        <v>84</v>
      </c>
      <c r="AT476" s="40"/>
      <c r="AV476" s="40"/>
    </row>
    <row r="477" spans="1:48" customFormat="1" ht="34.5" x14ac:dyDescent="0.25">
      <c r="A477" s="41" t="s">
        <v>306</v>
      </c>
      <c r="B477" s="42" t="s">
        <v>307</v>
      </c>
      <c r="C477" s="248" t="s">
        <v>308</v>
      </c>
      <c r="D477" s="248"/>
      <c r="E477" s="248"/>
      <c r="F477" s="43" t="s">
        <v>110</v>
      </c>
      <c r="G477" s="44">
        <v>0.18</v>
      </c>
      <c r="H477" s="45">
        <v>1</v>
      </c>
      <c r="I477" s="80">
        <v>0.18</v>
      </c>
      <c r="J477" s="82">
        <v>5681.3</v>
      </c>
      <c r="K477" s="80">
        <v>1.08</v>
      </c>
      <c r="L477" s="82">
        <v>1104.44</v>
      </c>
      <c r="M477" s="80">
        <v>8.16</v>
      </c>
      <c r="N477" s="76">
        <v>9012.23</v>
      </c>
      <c r="AI477" s="39"/>
      <c r="AJ477" s="40"/>
      <c r="AK477" s="40" t="s">
        <v>308</v>
      </c>
      <c r="AQ477" s="40"/>
      <c r="AT477" s="40"/>
      <c r="AV477" s="40"/>
    </row>
    <row r="478" spans="1:48" customFormat="1" ht="15" x14ac:dyDescent="0.25">
      <c r="A478" s="73"/>
      <c r="B478" s="74"/>
      <c r="C478" s="235" t="s">
        <v>111</v>
      </c>
      <c r="D478" s="235"/>
      <c r="E478" s="235"/>
      <c r="F478" s="235"/>
      <c r="G478" s="235"/>
      <c r="H478" s="235"/>
      <c r="I478" s="235"/>
      <c r="J478" s="235"/>
      <c r="K478" s="235"/>
      <c r="L478" s="235"/>
      <c r="M478" s="235"/>
      <c r="N478" s="237"/>
      <c r="AI478" s="39"/>
      <c r="AJ478" s="40"/>
      <c r="AK478" s="40"/>
      <c r="AQ478" s="40"/>
      <c r="AR478" s="3" t="s">
        <v>111</v>
      </c>
      <c r="AT478" s="40"/>
      <c r="AV478" s="40"/>
    </row>
    <row r="479" spans="1:48" customFormat="1" ht="15" x14ac:dyDescent="0.25">
      <c r="A479" s="51"/>
      <c r="B479" s="52"/>
      <c r="C479" s="238" t="s">
        <v>309</v>
      </c>
      <c r="D479" s="238"/>
      <c r="E479" s="238"/>
      <c r="F479" s="238"/>
      <c r="G479" s="238"/>
      <c r="H479" s="238"/>
      <c r="I479" s="238"/>
      <c r="J479" s="238"/>
      <c r="K479" s="238"/>
      <c r="L479" s="238"/>
      <c r="M479" s="238"/>
      <c r="N479" s="239"/>
      <c r="AI479" s="39"/>
      <c r="AJ479" s="40"/>
      <c r="AK479" s="40"/>
      <c r="AM479" s="3" t="s">
        <v>309</v>
      </c>
      <c r="AQ479" s="40"/>
      <c r="AT479" s="40"/>
      <c r="AV479" s="40"/>
    </row>
    <row r="480" spans="1:48" customFormat="1" ht="15" x14ac:dyDescent="0.25">
      <c r="A480" s="73"/>
      <c r="B480" s="74"/>
      <c r="C480" s="248" t="s">
        <v>84</v>
      </c>
      <c r="D480" s="248"/>
      <c r="E480" s="248"/>
      <c r="F480" s="43"/>
      <c r="G480" s="44"/>
      <c r="H480" s="44"/>
      <c r="I480" s="44"/>
      <c r="J480" s="47"/>
      <c r="K480" s="44"/>
      <c r="L480" s="82">
        <v>1104.44</v>
      </c>
      <c r="M480" s="68"/>
      <c r="N480" s="76">
        <v>9012.23</v>
      </c>
      <c r="AI480" s="39"/>
      <c r="AJ480" s="40"/>
      <c r="AK480" s="40"/>
      <c r="AQ480" s="40" t="s">
        <v>84</v>
      </c>
      <c r="AT480" s="40"/>
      <c r="AV480" s="40"/>
    </row>
    <row r="481" spans="1:48" customFormat="1" ht="45.75" x14ac:dyDescent="0.25">
      <c r="A481" s="41" t="s">
        <v>310</v>
      </c>
      <c r="B481" s="42" t="s">
        <v>311</v>
      </c>
      <c r="C481" s="248" t="s">
        <v>312</v>
      </c>
      <c r="D481" s="248"/>
      <c r="E481" s="248"/>
      <c r="F481" s="43" t="s">
        <v>110</v>
      </c>
      <c r="G481" s="44">
        <v>2.4740000000000002</v>
      </c>
      <c r="H481" s="45">
        <v>1</v>
      </c>
      <c r="I481" s="46">
        <v>2.4740000000000002</v>
      </c>
      <c r="J481" s="47"/>
      <c r="K481" s="44"/>
      <c r="L481" s="47"/>
      <c r="M481" s="44"/>
      <c r="N481" s="48"/>
      <c r="AI481" s="39"/>
      <c r="AJ481" s="40"/>
      <c r="AK481" s="40" t="s">
        <v>312</v>
      </c>
      <c r="AQ481" s="40"/>
      <c r="AT481" s="40"/>
      <c r="AV481" s="40"/>
    </row>
    <row r="482" spans="1:48" customFormat="1" ht="15" x14ac:dyDescent="0.25">
      <c r="A482" s="49"/>
      <c r="B482" s="50"/>
      <c r="C482" s="235" t="s">
        <v>313</v>
      </c>
      <c r="D482" s="235"/>
      <c r="E482" s="235"/>
      <c r="F482" s="235"/>
      <c r="G482" s="235"/>
      <c r="H482" s="235"/>
      <c r="I482" s="235"/>
      <c r="J482" s="235"/>
      <c r="K482" s="235"/>
      <c r="L482" s="235"/>
      <c r="M482" s="235"/>
      <c r="N482" s="237"/>
      <c r="AI482" s="39"/>
      <c r="AJ482" s="40"/>
      <c r="AK482" s="40"/>
      <c r="AL482" s="3" t="s">
        <v>313</v>
      </c>
      <c r="AQ482" s="40"/>
      <c r="AT482" s="40"/>
      <c r="AV482" s="40"/>
    </row>
    <row r="483" spans="1:48" customFormat="1" ht="23.25" x14ac:dyDescent="0.25">
      <c r="A483" s="51"/>
      <c r="B483" s="52" t="s">
        <v>65</v>
      </c>
      <c r="C483" s="238" t="s">
        <v>66</v>
      </c>
      <c r="D483" s="238"/>
      <c r="E483" s="238"/>
      <c r="F483" s="238"/>
      <c r="G483" s="238"/>
      <c r="H483" s="238"/>
      <c r="I483" s="238"/>
      <c r="J483" s="238"/>
      <c r="K483" s="238"/>
      <c r="L483" s="238"/>
      <c r="M483" s="238"/>
      <c r="N483" s="239"/>
      <c r="AI483" s="39"/>
      <c r="AJ483" s="40"/>
      <c r="AK483" s="40"/>
      <c r="AM483" s="3" t="s">
        <v>66</v>
      </c>
      <c r="AQ483" s="40"/>
      <c r="AT483" s="40"/>
      <c r="AV483" s="40"/>
    </row>
    <row r="484" spans="1:48" customFormat="1" ht="68.25" x14ac:dyDescent="0.25">
      <c r="A484" s="51"/>
      <c r="B484" s="52" t="s">
        <v>67</v>
      </c>
      <c r="C484" s="238" t="s">
        <v>68</v>
      </c>
      <c r="D484" s="238"/>
      <c r="E484" s="238"/>
      <c r="F484" s="238"/>
      <c r="G484" s="238"/>
      <c r="H484" s="238"/>
      <c r="I484" s="238"/>
      <c r="J484" s="238"/>
      <c r="K484" s="238"/>
      <c r="L484" s="238"/>
      <c r="M484" s="238"/>
      <c r="N484" s="239"/>
      <c r="AI484" s="39"/>
      <c r="AJ484" s="40"/>
      <c r="AK484" s="40"/>
      <c r="AM484" s="3" t="s">
        <v>68</v>
      </c>
      <c r="AQ484" s="40"/>
      <c r="AT484" s="40"/>
      <c r="AV484" s="40"/>
    </row>
    <row r="485" spans="1:48" customFormat="1" ht="23.25" x14ac:dyDescent="0.25">
      <c r="A485" s="51"/>
      <c r="B485" s="52" t="s">
        <v>69</v>
      </c>
      <c r="C485" s="238" t="s">
        <v>70</v>
      </c>
      <c r="D485" s="238"/>
      <c r="E485" s="238"/>
      <c r="F485" s="238"/>
      <c r="G485" s="238"/>
      <c r="H485" s="238"/>
      <c r="I485" s="238"/>
      <c r="J485" s="238"/>
      <c r="K485" s="238"/>
      <c r="L485" s="238"/>
      <c r="M485" s="238"/>
      <c r="N485" s="239"/>
      <c r="AI485" s="39"/>
      <c r="AJ485" s="40"/>
      <c r="AK485" s="40"/>
      <c r="AM485" s="3" t="s">
        <v>70</v>
      </c>
      <c r="AQ485" s="40"/>
      <c r="AT485" s="40"/>
      <c r="AV485" s="40"/>
    </row>
    <row r="486" spans="1:48" customFormat="1" ht="15" x14ac:dyDescent="0.25">
      <c r="A486" s="53"/>
      <c r="B486" s="52" t="s">
        <v>60</v>
      </c>
      <c r="C486" s="235" t="s">
        <v>94</v>
      </c>
      <c r="D486" s="235"/>
      <c r="E486" s="235"/>
      <c r="F486" s="54"/>
      <c r="G486" s="55"/>
      <c r="H486" s="55"/>
      <c r="I486" s="55"/>
      <c r="J486" s="58">
        <v>345.67</v>
      </c>
      <c r="K486" s="57">
        <v>1.520875</v>
      </c>
      <c r="L486" s="56">
        <v>1300.6300000000001</v>
      </c>
      <c r="M486" s="59">
        <v>44.77</v>
      </c>
      <c r="N486" s="60">
        <v>58229.21</v>
      </c>
      <c r="AI486" s="39"/>
      <c r="AJ486" s="40"/>
      <c r="AK486" s="40"/>
      <c r="AN486" s="3" t="s">
        <v>94</v>
      </c>
      <c r="AQ486" s="40"/>
      <c r="AT486" s="40"/>
      <c r="AV486" s="40"/>
    </row>
    <row r="487" spans="1:48" customFormat="1" ht="15" x14ac:dyDescent="0.25">
      <c r="A487" s="53"/>
      <c r="B487" s="52" t="s">
        <v>71</v>
      </c>
      <c r="C487" s="235" t="s">
        <v>72</v>
      </c>
      <c r="D487" s="235"/>
      <c r="E487" s="235"/>
      <c r="F487" s="54"/>
      <c r="G487" s="55"/>
      <c r="H487" s="55"/>
      <c r="I487" s="55"/>
      <c r="J487" s="58">
        <v>473.47</v>
      </c>
      <c r="K487" s="57">
        <v>1.653125</v>
      </c>
      <c r="L487" s="56">
        <v>1936.41</v>
      </c>
      <c r="M487" s="59">
        <v>13.24</v>
      </c>
      <c r="N487" s="60">
        <v>25638.07</v>
      </c>
      <c r="AI487" s="39"/>
      <c r="AJ487" s="40"/>
      <c r="AK487" s="40"/>
      <c r="AN487" s="3" t="s">
        <v>72</v>
      </c>
      <c r="AQ487" s="40"/>
      <c r="AT487" s="40"/>
      <c r="AV487" s="40"/>
    </row>
    <row r="488" spans="1:48" customFormat="1" ht="15" x14ac:dyDescent="0.25">
      <c r="A488" s="53"/>
      <c r="B488" s="52" t="s">
        <v>73</v>
      </c>
      <c r="C488" s="235" t="s">
        <v>74</v>
      </c>
      <c r="D488" s="235"/>
      <c r="E488" s="235"/>
      <c r="F488" s="54"/>
      <c r="G488" s="55"/>
      <c r="H488" s="55"/>
      <c r="I488" s="55"/>
      <c r="J488" s="58">
        <v>53.96</v>
      </c>
      <c r="K488" s="57">
        <v>1.653125</v>
      </c>
      <c r="L488" s="58">
        <v>220.69</v>
      </c>
      <c r="M488" s="61">
        <v>44.7</v>
      </c>
      <c r="N488" s="60">
        <v>9864.84</v>
      </c>
      <c r="AI488" s="39"/>
      <c r="AJ488" s="40"/>
      <c r="AK488" s="40"/>
      <c r="AN488" s="3" t="s">
        <v>74</v>
      </c>
      <c r="AQ488" s="40"/>
      <c r="AT488" s="40"/>
      <c r="AV488" s="40"/>
    </row>
    <row r="489" spans="1:48" customFormat="1" ht="15" x14ac:dyDescent="0.25">
      <c r="A489" s="53"/>
      <c r="B489" s="52" t="s">
        <v>100</v>
      </c>
      <c r="C489" s="235" t="s">
        <v>127</v>
      </c>
      <c r="D489" s="235"/>
      <c r="E489" s="235"/>
      <c r="F489" s="54"/>
      <c r="G489" s="55"/>
      <c r="H489" s="55"/>
      <c r="I489" s="55"/>
      <c r="J489" s="58">
        <v>232.33</v>
      </c>
      <c r="K489" s="55"/>
      <c r="L489" s="58">
        <v>574.78</v>
      </c>
      <c r="M489" s="59">
        <v>8.16</v>
      </c>
      <c r="N489" s="60">
        <v>4690.2</v>
      </c>
      <c r="AI489" s="39"/>
      <c r="AJ489" s="40"/>
      <c r="AK489" s="40"/>
      <c r="AN489" s="3" t="s">
        <v>127</v>
      </c>
      <c r="AQ489" s="40"/>
      <c r="AT489" s="40"/>
      <c r="AV489" s="40"/>
    </row>
    <row r="490" spans="1:48" customFormat="1" ht="15" x14ac:dyDescent="0.25">
      <c r="A490" s="62"/>
      <c r="B490" s="52"/>
      <c r="C490" s="235" t="s">
        <v>95</v>
      </c>
      <c r="D490" s="235"/>
      <c r="E490" s="235"/>
      <c r="F490" s="54" t="s">
        <v>76</v>
      </c>
      <c r="G490" s="59">
        <v>39.549999999999997</v>
      </c>
      <c r="H490" s="57">
        <v>1.520875</v>
      </c>
      <c r="I490" s="64">
        <v>148.81259990000001</v>
      </c>
      <c r="J490" s="65"/>
      <c r="K490" s="55"/>
      <c r="L490" s="65"/>
      <c r="M490" s="55"/>
      <c r="N490" s="66"/>
      <c r="AI490" s="39"/>
      <c r="AJ490" s="40"/>
      <c r="AK490" s="40"/>
      <c r="AO490" s="3" t="s">
        <v>95</v>
      </c>
      <c r="AQ490" s="40"/>
      <c r="AT490" s="40"/>
      <c r="AV490" s="40"/>
    </row>
    <row r="491" spans="1:48" customFormat="1" ht="15" x14ac:dyDescent="0.25">
      <c r="A491" s="62"/>
      <c r="B491" s="52"/>
      <c r="C491" s="235" t="s">
        <v>75</v>
      </c>
      <c r="D491" s="235"/>
      <c r="E491" s="235"/>
      <c r="F491" s="54" t="s">
        <v>76</v>
      </c>
      <c r="G491" s="59">
        <v>4.01</v>
      </c>
      <c r="H491" s="57">
        <v>1.653125</v>
      </c>
      <c r="I491" s="64">
        <v>16.4002233</v>
      </c>
      <c r="J491" s="65"/>
      <c r="K491" s="55"/>
      <c r="L491" s="65"/>
      <c r="M491" s="55"/>
      <c r="N491" s="66"/>
      <c r="AI491" s="39"/>
      <c r="AJ491" s="40"/>
      <c r="AK491" s="40"/>
      <c r="AO491" s="3" t="s">
        <v>75</v>
      </c>
      <c r="AQ491" s="40"/>
      <c r="AT491" s="40"/>
      <c r="AV491" s="40"/>
    </row>
    <row r="492" spans="1:48" customFormat="1" ht="15" x14ac:dyDescent="0.25">
      <c r="A492" s="49"/>
      <c r="B492" s="52"/>
      <c r="C492" s="236" t="s">
        <v>77</v>
      </c>
      <c r="D492" s="236"/>
      <c r="E492" s="236"/>
      <c r="F492" s="67"/>
      <c r="G492" s="68"/>
      <c r="H492" s="68"/>
      <c r="I492" s="68"/>
      <c r="J492" s="69">
        <v>1051.47</v>
      </c>
      <c r="K492" s="68"/>
      <c r="L492" s="69">
        <v>3811.82</v>
      </c>
      <c r="M492" s="68"/>
      <c r="N492" s="71">
        <v>88557.48</v>
      </c>
      <c r="AI492" s="39"/>
      <c r="AJ492" s="40"/>
      <c r="AK492" s="40"/>
      <c r="AP492" s="3" t="s">
        <v>77</v>
      </c>
      <c r="AQ492" s="40"/>
      <c r="AT492" s="40"/>
      <c r="AV492" s="40"/>
    </row>
    <row r="493" spans="1:48" customFormat="1" ht="15" x14ac:dyDescent="0.25">
      <c r="A493" s="62"/>
      <c r="B493" s="52"/>
      <c r="C493" s="235" t="s">
        <v>78</v>
      </c>
      <c r="D493" s="235"/>
      <c r="E493" s="235"/>
      <c r="F493" s="54"/>
      <c r="G493" s="55"/>
      <c r="H493" s="55"/>
      <c r="I493" s="55"/>
      <c r="J493" s="65"/>
      <c r="K493" s="55"/>
      <c r="L493" s="56">
        <v>1521.32</v>
      </c>
      <c r="M493" s="55"/>
      <c r="N493" s="60">
        <v>68094.05</v>
      </c>
      <c r="AI493" s="39"/>
      <c r="AJ493" s="40"/>
      <c r="AK493" s="40"/>
      <c r="AO493" s="3" t="s">
        <v>78</v>
      </c>
      <c r="AQ493" s="40"/>
      <c r="AT493" s="40"/>
      <c r="AV493" s="40"/>
    </row>
    <row r="494" spans="1:48" customFormat="1" ht="23.25" x14ac:dyDescent="0.25">
      <c r="A494" s="62"/>
      <c r="B494" s="52" t="s">
        <v>290</v>
      </c>
      <c r="C494" s="235" t="s">
        <v>291</v>
      </c>
      <c r="D494" s="235"/>
      <c r="E494" s="235"/>
      <c r="F494" s="54" t="s">
        <v>81</v>
      </c>
      <c r="G494" s="63">
        <v>93</v>
      </c>
      <c r="H494" s="55"/>
      <c r="I494" s="63">
        <v>93</v>
      </c>
      <c r="J494" s="65"/>
      <c r="K494" s="55"/>
      <c r="L494" s="56">
        <v>1414.83</v>
      </c>
      <c r="M494" s="55"/>
      <c r="N494" s="60">
        <v>63327.47</v>
      </c>
      <c r="AI494" s="39"/>
      <c r="AJ494" s="40"/>
      <c r="AK494" s="40"/>
      <c r="AO494" s="3" t="s">
        <v>291</v>
      </c>
      <c r="AQ494" s="40"/>
      <c r="AT494" s="40"/>
      <c r="AV494" s="40"/>
    </row>
    <row r="495" spans="1:48" customFormat="1" ht="45" x14ac:dyDescent="0.25">
      <c r="A495" s="62"/>
      <c r="B495" s="52" t="s">
        <v>292</v>
      </c>
      <c r="C495" s="235" t="s">
        <v>293</v>
      </c>
      <c r="D495" s="235"/>
      <c r="E495" s="235"/>
      <c r="F495" s="54" t="s">
        <v>81</v>
      </c>
      <c r="G495" s="63">
        <v>62</v>
      </c>
      <c r="H495" s="59">
        <v>0.85</v>
      </c>
      <c r="I495" s="61">
        <v>52.7</v>
      </c>
      <c r="J495" s="65"/>
      <c r="K495" s="55"/>
      <c r="L495" s="58">
        <v>801.74</v>
      </c>
      <c r="M495" s="55"/>
      <c r="N495" s="60">
        <v>35885.56</v>
      </c>
      <c r="AI495" s="39"/>
      <c r="AJ495" s="40"/>
      <c r="AK495" s="40"/>
      <c r="AO495" s="3" t="s">
        <v>293</v>
      </c>
      <c r="AQ495" s="40"/>
      <c r="AT495" s="40"/>
      <c r="AV495" s="40"/>
    </row>
    <row r="496" spans="1:48" customFormat="1" ht="15" x14ac:dyDescent="0.25">
      <c r="A496" s="73"/>
      <c r="B496" s="74"/>
      <c r="C496" s="248" t="s">
        <v>84</v>
      </c>
      <c r="D496" s="248"/>
      <c r="E496" s="248"/>
      <c r="F496" s="43"/>
      <c r="G496" s="44"/>
      <c r="H496" s="44"/>
      <c r="I496" s="44"/>
      <c r="J496" s="47"/>
      <c r="K496" s="44"/>
      <c r="L496" s="82">
        <v>6028.39</v>
      </c>
      <c r="M496" s="68"/>
      <c r="N496" s="76">
        <v>187770.51</v>
      </c>
      <c r="AI496" s="39"/>
      <c r="AJ496" s="40"/>
      <c r="AK496" s="40"/>
      <c r="AQ496" s="40" t="s">
        <v>84</v>
      </c>
      <c r="AT496" s="40"/>
      <c r="AV496" s="40"/>
    </row>
    <row r="497" spans="1:48" customFormat="1" ht="23.25" x14ac:dyDescent="0.25">
      <c r="A497" s="41" t="s">
        <v>314</v>
      </c>
      <c r="B497" s="42" t="s">
        <v>315</v>
      </c>
      <c r="C497" s="248" t="s">
        <v>316</v>
      </c>
      <c r="D497" s="248"/>
      <c r="E497" s="248"/>
      <c r="F497" s="43" t="s">
        <v>110</v>
      </c>
      <c r="G497" s="44">
        <v>0.254</v>
      </c>
      <c r="H497" s="45">
        <v>1</v>
      </c>
      <c r="I497" s="46">
        <v>0.254</v>
      </c>
      <c r="J497" s="82">
        <v>4724.75</v>
      </c>
      <c r="K497" s="44"/>
      <c r="L497" s="82">
        <v>1200.0899999999999</v>
      </c>
      <c r="M497" s="80">
        <v>8.16</v>
      </c>
      <c r="N497" s="76">
        <v>9792.73</v>
      </c>
      <c r="AI497" s="39"/>
      <c r="AJ497" s="40"/>
      <c r="AK497" s="40" t="s">
        <v>316</v>
      </c>
      <c r="AQ497" s="40"/>
      <c r="AT497" s="40"/>
      <c r="AV497" s="40"/>
    </row>
    <row r="498" spans="1:48" customFormat="1" ht="15" x14ac:dyDescent="0.25">
      <c r="A498" s="73"/>
      <c r="B498" s="74"/>
      <c r="C498" s="235" t="s">
        <v>111</v>
      </c>
      <c r="D498" s="235"/>
      <c r="E498" s="235"/>
      <c r="F498" s="235"/>
      <c r="G498" s="235"/>
      <c r="H498" s="235"/>
      <c r="I498" s="235"/>
      <c r="J498" s="235"/>
      <c r="K498" s="235"/>
      <c r="L498" s="235"/>
      <c r="M498" s="235"/>
      <c r="N498" s="237"/>
      <c r="AI498" s="39"/>
      <c r="AJ498" s="40"/>
      <c r="AK498" s="40"/>
      <c r="AQ498" s="40"/>
      <c r="AR498" s="3" t="s">
        <v>111</v>
      </c>
      <c r="AT498" s="40"/>
      <c r="AV498" s="40"/>
    </row>
    <row r="499" spans="1:48" customFormat="1" ht="15" x14ac:dyDescent="0.25">
      <c r="A499" s="73"/>
      <c r="B499" s="74"/>
      <c r="C499" s="248" t="s">
        <v>84</v>
      </c>
      <c r="D499" s="248"/>
      <c r="E499" s="248"/>
      <c r="F499" s="43"/>
      <c r="G499" s="44"/>
      <c r="H499" s="44"/>
      <c r="I499" s="44"/>
      <c r="J499" s="47"/>
      <c r="K499" s="44"/>
      <c r="L499" s="82">
        <v>1200.0899999999999</v>
      </c>
      <c r="M499" s="68"/>
      <c r="N499" s="76">
        <v>9792.73</v>
      </c>
      <c r="AI499" s="39"/>
      <c r="AJ499" s="40"/>
      <c r="AK499" s="40"/>
      <c r="AQ499" s="40" t="s">
        <v>84</v>
      </c>
      <c r="AT499" s="40"/>
      <c r="AV499" s="40"/>
    </row>
    <row r="500" spans="1:48" customFormat="1" ht="23.25" x14ac:dyDescent="0.25">
      <c r="A500" s="41" t="s">
        <v>317</v>
      </c>
      <c r="B500" s="42" t="s">
        <v>318</v>
      </c>
      <c r="C500" s="248" t="s">
        <v>319</v>
      </c>
      <c r="D500" s="248"/>
      <c r="E500" s="248"/>
      <c r="F500" s="43" t="s">
        <v>110</v>
      </c>
      <c r="G500" s="44">
        <v>0.3</v>
      </c>
      <c r="H500" s="45">
        <v>1</v>
      </c>
      <c r="I500" s="79">
        <v>0.3</v>
      </c>
      <c r="J500" s="82">
        <v>6379.08</v>
      </c>
      <c r="K500" s="44"/>
      <c r="L500" s="82">
        <v>1913.72</v>
      </c>
      <c r="M500" s="80">
        <v>8.16</v>
      </c>
      <c r="N500" s="76">
        <v>15615.96</v>
      </c>
      <c r="AI500" s="39"/>
      <c r="AJ500" s="40"/>
      <c r="AK500" s="40" t="s">
        <v>319</v>
      </c>
      <c r="AQ500" s="40"/>
      <c r="AT500" s="40"/>
      <c r="AV500" s="40"/>
    </row>
    <row r="501" spans="1:48" customFormat="1" ht="15" x14ac:dyDescent="0.25">
      <c r="A501" s="73"/>
      <c r="B501" s="74"/>
      <c r="C501" s="235" t="s">
        <v>111</v>
      </c>
      <c r="D501" s="235"/>
      <c r="E501" s="235"/>
      <c r="F501" s="235"/>
      <c r="G501" s="235"/>
      <c r="H501" s="235"/>
      <c r="I501" s="235"/>
      <c r="J501" s="235"/>
      <c r="K501" s="235"/>
      <c r="L501" s="235"/>
      <c r="M501" s="235"/>
      <c r="N501" s="237"/>
      <c r="AI501" s="39"/>
      <c r="AJ501" s="40"/>
      <c r="AK501" s="40"/>
      <c r="AQ501" s="40"/>
      <c r="AR501" s="3" t="s">
        <v>111</v>
      </c>
      <c r="AT501" s="40"/>
      <c r="AV501" s="40"/>
    </row>
    <row r="502" spans="1:48" customFormat="1" ht="15" x14ac:dyDescent="0.25">
      <c r="A502" s="73"/>
      <c r="B502" s="74"/>
      <c r="C502" s="248" t="s">
        <v>84</v>
      </c>
      <c r="D502" s="248"/>
      <c r="E502" s="248"/>
      <c r="F502" s="43"/>
      <c r="G502" s="44"/>
      <c r="H502" s="44"/>
      <c r="I502" s="44"/>
      <c r="J502" s="47"/>
      <c r="K502" s="44"/>
      <c r="L502" s="82">
        <v>1913.72</v>
      </c>
      <c r="M502" s="68"/>
      <c r="N502" s="76">
        <v>15615.96</v>
      </c>
      <c r="AI502" s="39"/>
      <c r="AJ502" s="40"/>
      <c r="AK502" s="40"/>
      <c r="AQ502" s="40" t="s">
        <v>84</v>
      </c>
      <c r="AT502" s="40"/>
      <c r="AV502" s="40"/>
    </row>
    <row r="503" spans="1:48" customFormat="1" ht="45.75" x14ac:dyDescent="0.25">
      <c r="A503" s="41" t="s">
        <v>320</v>
      </c>
      <c r="B503" s="42" t="s">
        <v>304</v>
      </c>
      <c r="C503" s="248" t="s">
        <v>305</v>
      </c>
      <c r="D503" s="248"/>
      <c r="E503" s="248"/>
      <c r="F503" s="43" t="s">
        <v>110</v>
      </c>
      <c r="G503" s="44">
        <v>0.02</v>
      </c>
      <c r="H503" s="45">
        <v>1</v>
      </c>
      <c r="I503" s="80">
        <v>0.02</v>
      </c>
      <c r="J503" s="82">
        <v>5679.23</v>
      </c>
      <c r="K503" s="44"/>
      <c r="L503" s="75">
        <v>113.58</v>
      </c>
      <c r="M503" s="80">
        <v>8.16</v>
      </c>
      <c r="N503" s="81">
        <v>926.81</v>
      </c>
      <c r="AI503" s="39"/>
      <c r="AJ503" s="40"/>
      <c r="AK503" s="40" t="s">
        <v>305</v>
      </c>
      <c r="AQ503" s="40"/>
      <c r="AT503" s="40"/>
      <c r="AV503" s="40"/>
    </row>
    <row r="504" spans="1:48" customFormat="1" ht="15" x14ac:dyDescent="0.25">
      <c r="A504" s="73"/>
      <c r="B504" s="74"/>
      <c r="C504" s="235" t="s">
        <v>111</v>
      </c>
      <c r="D504" s="235"/>
      <c r="E504" s="235"/>
      <c r="F504" s="235"/>
      <c r="G504" s="235"/>
      <c r="H504" s="235"/>
      <c r="I504" s="235"/>
      <c r="J504" s="235"/>
      <c r="K504" s="235"/>
      <c r="L504" s="235"/>
      <c r="M504" s="235"/>
      <c r="N504" s="237"/>
      <c r="AI504" s="39"/>
      <c r="AJ504" s="40"/>
      <c r="AK504" s="40"/>
      <c r="AQ504" s="40"/>
      <c r="AR504" s="3" t="s">
        <v>111</v>
      </c>
      <c r="AT504" s="40"/>
      <c r="AV504" s="40"/>
    </row>
    <row r="505" spans="1:48" customFormat="1" ht="15" x14ac:dyDescent="0.25">
      <c r="A505" s="73"/>
      <c r="B505" s="74"/>
      <c r="C505" s="248" t="s">
        <v>84</v>
      </c>
      <c r="D505" s="248"/>
      <c r="E505" s="248"/>
      <c r="F505" s="43"/>
      <c r="G505" s="44"/>
      <c r="H505" s="44"/>
      <c r="I505" s="44"/>
      <c r="J505" s="47"/>
      <c r="K505" s="44"/>
      <c r="L505" s="75">
        <v>113.58</v>
      </c>
      <c r="M505" s="68"/>
      <c r="N505" s="81">
        <v>926.81</v>
      </c>
      <c r="AI505" s="39"/>
      <c r="AJ505" s="40"/>
      <c r="AK505" s="40"/>
      <c r="AQ505" s="40" t="s">
        <v>84</v>
      </c>
      <c r="AT505" s="40"/>
      <c r="AV505" s="40"/>
    </row>
    <row r="506" spans="1:48" customFormat="1" ht="34.5" x14ac:dyDescent="0.25">
      <c r="A506" s="41" t="s">
        <v>321</v>
      </c>
      <c r="B506" s="42" t="s">
        <v>322</v>
      </c>
      <c r="C506" s="248" t="s">
        <v>323</v>
      </c>
      <c r="D506" s="248"/>
      <c r="E506" s="248"/>
      <c r="F506" s="43" t="s">
        <v>110</v>
      </c>
      <c r="G506" s="44">
        <v>1.2</v>
      </c>
      <c r="H506" s="45">
        <v>1</v>
      </c>
      <c r="I506" s="79">
        <v>1.2</v>
      </c>
      <c r="J506" s="82">
        <v>7360.55</v>
      </c>
      <c r="K506" s="44"/>
      <c r="L506" s="82">
        <v>8832.66</v>
      </c>
      <c r="M506" s="80">
        <v>8.16</v>
      </c>
      <c r="N506" s="76">
        <v>72074.509999999995</v>
      </c>
      <c r="AI506" s="39"/>
      <c r="AJ506" s="40"/>
      <c r="AK506" s="40" t="s">
        <v>323</v>
      </c>
      <c r="AQ506" s="40"/>
      <c r="AT506" s="40"/>
      <c r="AV506" s="40"/>
    </row>
    <row r="507" spans="1:48" customFormat="1" ht="15" x14ac:dyDescent="0.25">
      <c r="A507" s="73"/>
      <c r="B507" s="74"/>
      <c r="C507" s="235" t="s">
        <v>111</v>
      </c>
      <c r="D507" s="235"/>
      <c r="E507" s="235"/>
      <c r="F507" s="235"/>
      <c r="G507" s="235"/>
      <c r="H507" s="235"/>
      <c r="I507" s="235"/>
      <c r="J507" s="235"/>
      <c r="K507" s="235"/>
      <c r="L507" s="235"/>
      <c r="M507" s="235"/>
      <c r="N507" s="237"/>
      <c r="AI507" s="39"/>
      <c r="AJ507" s="40"/>
      <c r="AK507" s="40"/>
      <c r="AQ507" s="40"/>
      <c r="AR507" s="3" t="s">
        <v>111</v>
      </c>
      <c r="AT507" s="40"/>
      <c r="AV507" s="40"/>
    </row>
    <row r="508" spans="1:48" customFormat="1" ht="15" x14ac:dyDescent="0.25">
      <c r="A508" s="73"/>
      <c r="B508" s="74"/>
      <c r="C508" s="248" t="s">
        <v>84</v>
      </c>
      <c r="D508" s="248"/>
      <c r="E508" s="248"/>
      <c r="F508" s="43"/>
      <c r="G508" s="44"/>
      <c r="H508" s="44"/>
      <c r="I508" s="44"/>
      <c r="J508" s="47"/>
      <c r="K508" s="44"/>
      <c r="L508" s="82">
        <v>8832.66</v>
      </c>
      <c r="M508" s="68"/>
      <c r="N508" s="76">
        <v>72074.509999999995</v>
      </c>
      <c r="AI508" s="39"/>
      <c r="AJ508" s="40"/>
      <c r="AK508" s="40"/>
      <c r="AQ508" s="40" t="s">
        <v>84</v>
      </c>
      <c r="AT508" s="40"/>
      <c r="AV508" s="40"/>
    </row>
    <row r="509" spans="1:48" customFormat="1" ht="34.5" x14ac:dyDescent="0.25">
      <c r="A509" s="41" t="s">
        <v>324</v>
      </c>
      <c r="B509" s="42" t="s">
        <v>325</v>
      </c>
      <c r="C509" s="248" t="s">
        <v>326</v>
      </c>
      <c r="D509" s="248"/>
      <c r="E509" s="248"/>
      <c r="F509" s="43" t="s">
        <v>110</v>
      </c>
      <c r="G509" s="44">
        <v>0.7</v>
      </c>
      <c r="H509" s="45">
        <v>1</v>
      </c>
      <c r="I509" s="79">
        <v>0.7</v>
      </c>
      <c r="J509" s="82">
        <v>7360.55</v>
      </c>
      <c r="K509" s="44"/>
      <c r="L509" s="82">
        <v>5152.3900000000003</v>
      </c>
      <c r="M509" s="80">
        <v>8.16</v>
      </c>
      <c r="N509" s="76">
        <v>42043.5</v>
      </c>
      <c r="AI509" s="39"/>
      <c r="AJ509" s="40"/>
      <c r="AK509" s="40" t="s">
        <v>326</v>
      </c>
      <c r="AQ509" s="40"/>
      <c r="AT509" s="40"/>
      <c r="AV509" s="40"/>
    </row>
    <row r="510" spans="1:48" customFormat="1" ht="15" x14ac:dyDescent="0.25">
      <c r="A510" s="73"/>
      <c r="B510" s="74"/>
      <c r="C510" s="235" t="s">
        <v>111</v>
      </c>
      <c r="D510" s="235"/>
      <c r="E510" s="235"/>
      <c r="F510" s="235"/>
      <c r="G510" s="235"/>
      <c r="H510" s="235"/>
      <c r="I510" s="235"/>
      <c r="J510" s="235"/>
      <c r="K510" s="235"/>
      <c r="L510" s="235"/>
      <c r="M510" s="235"/>
      <c r="N510" s="237"/>
      <c r="AI510" s="39"/>
      <c r="AJ510" s="40"/>
      <c r="AK510" s="40"/>
      <c r="AQ510" s="40"/>
      <c r="AR510" s="3" t="s">
        <v>111</v>
      </c>
      <c r="AT510" s="40"/>
      <c r="AV510" s="40"/>
    </row>
    <row r="511" spans="1:48" customFormat="1" ht="15" x14ac:dyDescent="0.25">
      <c r="A511" s="73"/>
      <c r="B511" s="74"/>
      <c r="C511" s="248" t="s">
        <v>84</v>
      </c>
      <c r="D511" s="248"/>
      <c r="E511" s="248"/>
      <c r="F511" s="43"/>
      <c r="G511" s="44"/>
      <c r="H511" s="44"/>
      <c r="I511" s="44"/>
      <c r="J511" s="47"/>
      <c r="K511" s="44"/>
      <c r="L511" s="82">
        <v>5152.3900000000003</v>
      </c>
      <c r="M511" s="68"/>
      <c r="N511" s="76">
        <v>42043.5</v>
      </c>
      <c r="AI511" s="39"/>
      <c r="AJ511" s="40"/>
      <c r="AK511" s="40"/>
      <c r="AQ511" s="40" t="s">
        <v>84</v>
      </c>
      <c r="AT511" s="40"/>
      <c r="AV511" s="40"/>
    </row>
    <row r="512" spans="1:48" customFormat="1" ht="34.5" x14ac:dyDescent="0.25">
      <c r="A512" s="41" t="s">
        <v>327</v>
      </c>
      <c r="B512" s="42" t="s">
        <v>328</v>
      </c>
      <c r="C512" s="248" t="s">
        <v>329</v>
      </c>
      <c r="D512" s="248"/>
      <c r="E512" s="248"/>
      <c r="F512" s="43" t="s">
        <v>212</v>
      </c>
      <c r="G512" s="44">
        <v>1.5269999999999999</v>
      </c>
      <c r="H512" s="45">
        <v>1</v>
      </c>
      <c r="I512" s="46">
        <v>1.5269999999999999</v>
      </c>
      <c r="J512" s="47"/>
      <c r="K512" s="44"/>
      <c r="L512" s="47"/>
      <c r="M512" s="44"/>
      <c r="N512" s="48"/>
      <c r="AI512" s="39"/>
      <c r="AJ512" s="40"/>
      <c r="AK512" s="40" t="s">
        <v>329</v>
      </c>
      <c r="AQ512" s="40"/>
      <c r="AT512" s="40"/>
      <c r="AV512" s="40"/>
    </row>
    <row r="513" spans="1:48" customFormat="1" ht="15" x14ac:dyDescent="0.25">
      <c r="A513" s="49"/>
      <c r="B513" s="50"/>
      <c r="C513" s="235" t="s">
        <v>330</v>
      </c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7"/>
      <c r="AI513" s="39"/>
      <c r="AJ513" s="40"/>
      <c r="AK513" s="40"/>
      <c r="AL513" s="3" t="s">
        <v>330</v>
      </c>
      <c r="AQ513" s="40"/>
      <c r="AT513" s="40"/>
      <c r="AV513" s="40"/>
    </row>
    <row r="514" spans="1:48" customFormat="1" ht="23.25" x14ac:dyDescent="0.25">
      <c r="A514" s="51"/>
      <c r="B514" s="52" t="s">
        <v>65</v>
      </c>
      <c r="C514" s="238" t="s">
        <v>66</v>
      </c>
      <c r="D514" s="238"/>
      <c r="E514" s="238"/>
      <c r="F514" s="238"/>
      <c r="G514" s="238"/>
      <c r="H514" s="238"/>
      <c r="I514" s="238"/>
      <c r="J514" s="238"/>
      <c r="K514" s="238"/>
      <c r="L514" s="238"/>
      <c r="M514" s="238"/>
      <c r="N514" s="239"/>
      <c r="AI514" s="39"/>
      <c r="AJ514" s="40"/>
      <c r="AK514" s="40"/>
      <c r="AM514" s="3" t="s">
        <v>66</v>
      </c>
      <c r="AQ514" s="40"/>
      <c r="AT514" s="40"/>
      <c r="AV514" s="40"/>
    </row>
    <row r="515" spans="1:48" customFormat="1" ht="68.25" x14ac:dyDescent="0.25">
      <c r="A515" s="51"/>
      <c r="B515" s="52" t="s">
        <v>67</v>
      </c>
      <c r="C515" s="238" t="s">
        <v>68</v>
      </c>
      <c r="D515" s="238"/>
      <c r="E515" s="238"/>
      <c r="F515" s="238"/>
      <c r="G515" s="238"/>
      <c r="H515" s="238"/>
      <c r="I515" s="238"/>
      <c r="J515" s="238"/>
      <c r="K515" s="238"/>
      <c r="L515" s="238"/>
      <c r="M515" s="238"/>
      <c r="N515" s="239"/>
      <c r="AI515" s="39"/>
      <c r="AJ515" s="40"/>
      <c r="AK515" s="40"/>
      <c r="AM515" s="3" t="s">
        <v>68</v>
      </c>
      <c r="AQ515" s="40"/>
      <c r="AT515" s="40"/>
      <c r="AV515" s="40"/>
    </row>
    <row r="516" spans="1:48" customFormat="1" ht="23.25" x14ac:dyDescent="0.25">
      <c r="A516" s="51"/>
      <c r="B516" s="52" t="s">
        <v>69</v>
      </c>
      <c r="C516" s="238" t="s">
        <v>70</v>
      </c>
      <c r="D516" s="238"/>
      <c r="E516" s="238"/>
      <c r="F516" s="238"/>
      <c r="G516" s="238"/>
      <c r="H516" s="238"/>
      <c r="I516" s="238"/>
      <c r="J516" s="238"/>
      <c r="K516" s="238"/>
      <c r="L516" s="238"/>
      <c r="M516" s="238"/>
      <c r="N516" s="239"/>
      <c r="AI516" s="39"/>
      <c r="AJ516" s="40"/>
      <c r="AK516" s="40"/>
      <c r="AM516" s="3" t="s">
        <v>70</v>
      </c>
      <c r="AQ516" s="40"/>
      <c r="AT516" s="40"/>
      <c r="AV516" s="40"/>
    </row>
    <row r="517" spans="1:48" customFormat="1" ht="15" x14ac:dyDescent="0.25">
      <c r="A517" s="53"/>
      <c r="B517" s="52" t="s">
        <v>60</v>
      </c>
      <c r="C517" s="235" t="s">
        <v>94</v>
      </c>
      <c r="D517" s="235"/>
      <c r="E517" s="235"/>
      <c r="F517" s="54"/>
      <c r="G517" s="55"/>
      <c r="H517" s="55"/>
      <c r="I517" s="55"/>
      <c r="J517" s="58">
        <v>56.55</v>
      </c>
      <c r="K517" s="57">
        <v>1.520875</v>
      </c>
      <c r="L517" s="58">
        <v>131.33000000000001</v>
      </c>
      <c r="M517" s="59">
        <v>44.77</v>
      </c>
      <c r="N517" s="60">
        <v>5879.64</v>
      </c>
      <c r="AI517" s="39"/>
      <c r="AJ517" s="40"/>
      <c r="AK517" s="40"/>
      <c r="AN517" s="3" t="s">
        <v>94</v>
      </c>
      <c r="AQ517" s="40"/>
      <c r="AT517" s="40"/>
      <c r="AV517" s="40"/>
    </row>
    <row r="518" spans="1:48" customFormat="1" ht="15" x14ac:dyDescent="0.25">
      <c r="A518" s="53"/>
      <c r="B518" s="52" t="s">
        <v>71</v>
      </c>
      <c r="C518" s="235" t="s">
        <v>72</v>
      </c>
      <c r="D518" s="235"/>
      <c r="E518" s="235"/>
      <c r="F518" s="54"/>
      <c r="G518" s="55"/>
      <c r="H518" s="55"/>
      <c r="I518" s="55"/>
      <c r="J518" s="58">
        <v>9.2200000000000006</v>
      </c>
      <c r="K518" s="57">
        <v>1.653125</v>
      </c>
      <c r="L518" s="58">
        <v>23.27</v>
      </c>
      <c r="M518" s="59">
        <v>13.24</v>
      </c>
      <c r="N518" s="72">
        <v>308.08999999999997</v>
      </c>
      <c r="AI518" s="39"/>
      <c r="AJ518" s="40"/>
      <c r="AK518" s="40"/>
      <c r="AN518" s="3" t="s">
        <v>72</v>
      </c>
      <c r="AQ518" s="40"/>
      <c r="AT518" s="40"/>
      <c r="AV518" s="40"/>
    </row>
    <row r="519" spans="1:48" customFormat="1" ht="15" x14ac:dyDescent="0.25">
      <c r="A519" s="53"/>
      <c r="B519" s="52" t="s">
        <v>73</v>
      </c>
      <c r="C519" s="235" t="s">
        <v>74</v>
      </c>
      <c r="D519" s="235"/>
      <c r="E519" s="235"/>
      <c r="F519" s="54"/>
      <c r="G519" s="55"/>
      <c r="H519" s="55"/>
      <c r="I519" s="55"/>
      <c r="J519" s="58">
        <v>0.22</v>
      </c>
      <c r="K519" s="57">
        <v>1.653125</v>
      </c>
      <c r="L519" s="58">
        <v>0.56000000000000005</v>
      </c>
      <c r="M519" s="61">
        <v>44.7</v>
      </c>
      <c r="N519" s="72">
        <v>25.03</v>
      </c>
      <c r="AI519" s="39"/>
      <c r="AJ519" s="40"/>
      <c r="AK519" s="40"/>
      <c r="AN519" s="3" t="s">
        <v>74</v>
      </c>
      <c r="AQ519" s="40"/>
      <c r="AT519" s="40"/>
      <c r="AV519" s="40"/>
    </row>
    <row r="520" spans="1:48" customFormat="1" ht="15" x14ac:dyDescent="0.25">
      <c r="A520" s="53"/>
      <c r="B520" s="52" t="s">
        <v>100</v>
      </c>
      <c r="C520" s="235" t="s">
        <v>127</v>
      </c>
      <c r="D520" s="235"/>
      <c r="E520" s="235"/>
      <c r="F520" s="54"/>
      <c r="G520" s="55"/>
      <c r="H520" s="55"/>
      <c r="I520" s="55"/>
      <c r="J520" s="58">
        <v>152.04</v>
      </c>
      <c r="K520" s="55"/>
      <c r="L520" s="58">
        <v>232.17</v>
      </c>
      <c r="M520" s="59">
        <v>8.16</v>
      </c>
      <c r="N520" s="60">
        <v>1894.51</v>
      </c>
      <c r="AI520" s="39"/>
      <c r="AJ520" s="40"/>
      <c r="AK520" s="40"/>
      <c r="AN520" s="3" t="s">
        <v>127</v>
      </c>
      <c r="AQ520" s="40"/>
      <c r="AT520" s="40"/>
      <c r="AV520" s="40"/>
    </row>
    <row r="521" spans="1:48" customFormat="1" ht="15" x14ac:dyDescent="0.25">
      <c r="A521" s="62"/>
      <c r="B521" s="52"/>
      <c r="C521" s="235" t="s">
        <v>95</v>
      </c>
      <c r="D521" s="235"/>
      <c r="E521" s="235"/>
      <c r="F521" s="54" t="s">
        <v>76</v>
      </c>
      <c r="G521" s="59">
        <v>5.31</v>
      </c>
      <c r="H521" s="57">
        <v>1.520875</v>
      </c>
      <c r="I521" s="64">
        <v>12.3318172</v>
      </c>
      <c r="J521" s="65"/>
      <c r="K521" s="55"/>
      <c r="L521" s="65"/>
      <c r="M521" s="55"/>
      <c r="N521" s="66"/>
      <c r="AI521" s="39"/>
      <c r="AJ521" s="40"/>
      <c r="AK521" s="40"/>
      <c r="AO521" s="3" t="s">
        <v>95</v>
      </c>
      <c r="AQ521" s="40"/>
      <c r="AT521" s="40"/>
      <c r="AV521" s="40"/>
    </row>
    <row r="522" spans="1:48" customFormat="1" ht="15" x14ac:dyDescent="0.25">
      <c r="A522" s="62"/>
      <c r="B522" s="52"/>
      <c r="C522" s="235" t="s">
        <v>75</v>
      </c>
      <c r="D522" s="235"/>
      <c r="E522" s="235"/>
      <c r="F522" s="54" t="s">
        <v>76</v>
      </c>
      <c r="G522" s="59">
        <v>0.02</v>
      </c>
      <c r="H522" s="57">
        <v>1.653125</v>
      </c>
      <c r="I522" s="64">
        <v>5.0486400000000001E-2</v>
      </c>
      <c r="J522" s="65"/>
      <c r="K522" s="55"/>
      <c r="L522" s="65"/>
      <c r="M522" s="55"/>
      <c r="N522" s="66"/>
      <c r="AI522" s="39"/>
      <c r="AJ522" s="40"/>
      <c r="AK522" s="40"/>
      <c r="AO522" s="3" t="s">
        <v>75</v>
      </c>
      <c r="AQ522" s="40"/>
      <c r="AT522" s="40"/>
      <c r="AV522" s="40"/>
    </row>
    <row r="523" spans="1:48" customFormat="1" ht="15" x14ac:dyDescent="0.25">
      <c r="A523" s="49"/>
      <c r="B523" s="52"/>
      <c r="C523" s="236" t="s">
        <v>77</v>
      </c>
      <c r="D523" s="236"/>
      <c r="E523" s="236"/>
      <c r="F523" s="67"/>
      <c r="G523" s="68"/>
      <c r="H523" s="68"/>
      <c r="I523" s="68"/>
      <c r="J523" s="70">
        <v>217.81</v>
      </c>
      <c r="K523" s="68"/>
      <c r="L523" s="70">
        <v>386.77</v>
      </c>
      <c r="M523" s="68"/>
      <c r="N523" s="71">
        <v>8082.24</v>
      </c>
      <c r="AI523" s="39"/>
      <c r="AJ523" s="40"/>
      <c r="AK523" s="40"/>
      <c r="AP523" s="3" t="s">
        <v>77</v>
      </c>
      <c r="AQ523" s="40"/>
      <c r="AT523" s="40"/>
      <c r="AV523" s="40"/>
    </row>
    <row r="524" spans="1:48" customFormat="1" ht="15" x14ac:dyDescent="0.25">
      <c r="A524" s="62"/>
      <c r="B524" s="52"/>
      <c r="C524" s="235" t="s">
        <v>78</v>
      </c>
      <c r="D524" s="235"/>
      <c r="E524" s="235"/>
      <c r="F524" s="54"/>
      <c r="G524" s="55"/>
      <c r="H524" s="55"/>
      <c r="I524" s="55"/>
      <c r="J524" s="65"/>
      <c r="K524" s="55"/>
      <c r="L524" s="58">
        <v>131.88999999999999</v>
      </c>
      <c r="M524" s="55"/>
      <c r="N524" s="60">
        <v>5904.67</v>
      </c>
      <c r="AI524" s="39"/>
      <c r="AJ524" s="40"/>
      <c r="AK524" s="40"/>
      <c r="AO524" s="3" t="s">
        <v>78</v>
      </c>
      <c r="AQ524" s="40"/>
      <c r="AT524" s="40"/>
      <c r="AV524" s="40"/>
    </row>
    <row r="525" spans="1:48" customFormat="1" ht="23.25" x14ac:dyDescent="0.25">
      <c r="A525" s="62"/>
      <c r="B525" s="52" t="s">
        <v>331</v>
      </c>
      <c r="C525" s="235" t="s">
        <v>332</v>
      </c>
      <c r="D525" s="235"/>
      <c r="E525" s="235"/>
      <c r="F525" s="54" t="s">
        <v>81</v>
      </c>
      <c r="G525" s="63">
        <v>94</v>
      </c>
      <c r="H525" s="55"/>
      <c r="I525" s="63">
        <v>94</v>
      </c>
      <c r="J525" s="65"/>
      <c r="K525" s="55"/>
      <c r="L525" s="58">
        <v>123.98</v>
      </c>
      <c r="M525" s="55"/>
      <c r="N525" s="60">
        <v>5550.39</v>
      </c>
      <c r="AI525" s="39"/>
      <c r="AJ525" s="40"/>
      <c r="AK525" s="40"/>
      <c r="AO525" s="3" t="s">
        <v>332</v>
      </c>
      <c r="AQ525" s="40"/>
      <c r="AT525" s="40"/>
      <c r="AV525" s="40"/>
    </row>
    <row r="526" spans="1:48" customFormat="1" ht="45" x14ac:dyDescent="0.25">
      <c r="A526" s="62"/>
      <c r="B526" s="52" t="s">
        <v>333</v>
      </c>
      <c r="C526" s="235" t="s">
        <v>334</v>
      </c>
      <c r="D526" s="235"/>
      <c r="E526" s="235"/>
      <c r="F526" s="54" t="s">
        <v>81</v>
      </c>
      <c r="G526" s="63">
        <v>51</v>
      </c>
      <c r="H526" s="59">
        <v>0.85</v>
      </c>
      <c r="I526" s="59">
        <v>43.35</v>
      </c>
      <c r="J526" s="65"/>
      <c r="K526" s="55"/>
      <c r="L526" s="58">
        <v>57.17</v>
      </c>
      <c r="M526" s="55"/>
      <c r="N526" s="60">
        <v>2559.67</v>
      </c>
      <c r="AI526" s="39"/>
      <c r="AJ526" s="40"/>
      <c r="AK526" s="40"/>
      <c r="AO526" s="3" t="s">
        <v>334</v>
      </c>
      <c r="AQ526" s="40"/>
      <c r="AT526" s="40"/>
      <c r="AV526" s="40"/>
    </row>
    <row r="527" spans="1:48" customFormat="1" ht="15" x14ac:dyDescent="0.25">
      <c r="A527" s="73"/>
      <c r="B527" s="74"/>
      <c r="C527" s="248" t="s">
        <v>84</v>
      </c>
      <c r="D527" s="248"/>
      <c r="E527" s="248"/>
      <c r="F527" s="43"/>
      <c r="G527" s="44"/>
      <c r="H527" s="44"/>
      <c r="I527" s="44"/>
      <c r="J527" s="47"/>
      <c r="K527" s="44"/>
      <c r="L527" s="75">
        <v>567.91999999999996</v>
      </c>
      <c r="M527" s="68"/>
      <c r="N527" s="76">
        <v>16192.3</v>
      </c>
      <c r="AI527" s="39"/>
      <c r="AJ527" s="40"/>
      <c r="AK527" s="40"/>
      <c r="AQ527" s="40" t="s">
        <v>84</v>
      </c>
      <c r="AT527" s="40"/>
      <c r="AV527" s="40"/>
    </row>
    <row r="528" spans="1:48" customFormat="1" ht="23.25" x14ac:dyDescent="0.25">
      <c r="A528" s="41" t="s">
        <v>335</v>
      </c>
      <c r="B528" s="42" t="s">
        <v>336</v>
      </c>
      <c r="C528" s="248" t="s">
        <v>337</v>
      </c>
      <c r="D528" s="248"/>
      <c r="E528" s="248"/>
      <c r="F528" s="43" t="s">
        <v>212</v>
      </c>
      <c r="G528" s="44">
        <v>1.5269999999999999</v>
      </c>
      <c r="H528" s="45">
        <v>1</v>
      </c>
      <c r="I528" s="46">
        <v>1.5269999999999999</v>
      </c>
      <c r="J528" s="47"/>
      <c r="K528" s="44"/>
      <c r="L528" s="47"/>
      <c r="M528" s="44"/>
      <c r="N528" s="48"/>
      <c r="AI528" s="39"/>
      <c r="AJ528" s="40"/>
      <c r="AK528" s="40" t="s">
        <v>337</v>
      </c>
      <c r="AQ528" s="40"/>
      <c r="AT528" s="40"/>
      <c r="AV528" s="40"/>
    </row>
    <row r="529" spans="1:48" customFormat="1" ht="15" x14ac:dyDescent="0.25">
      <c r="A529" s="49"/>
      <c r="B529" s="50"/>
      <c r="C529" s="235" t="s">
        <v>330</v>
      </c>
      <c r="D529" s="235"/>
      <c r="E529" s="235"/>
      <c r="F529" s="235"/>
      <c r="G529" s="235"/>
      <c r="H529" s="235"/>
      <c r="I529" s="235"/>
      <c r="J529" s="235"/>
      <c r="K529" s="235"/>
      <c r="L529" s="235"/>
      <c r="M529" s="235"/>
      <c r="N529" s="237"/>
      <c r="AI529" s="39"/>
      <c r="AJ529" s="40"/>
      <c r="AK529" s="40"/>
      <c r="AL529" s="3" t="s">
        <v>330</v>
      </c>
      <c r="AQ529" s="40"/>
      <c r="AT529" s="40"/>
      <c r="AV529" s="40"/>
    </row>
    <row r="530" spans="1:48" customFormat="1" ht="15" x14ac:dyDescent="0.25">
      <c r="A530" s="51"/>
      <c r="B530" s="52"/>
      <c r="C530" s="238" t="s">
        <v>338</v>
      </c>
      <c r="D530" s="238"/>
      <c r="E530" s="238"/>
      <c r="F530" s="238"/>
      <c r="G530" s="238"/>
      <c r="H530" s="238"/>
      <c r="I530" s="238"/>
      <c r="J530" s="238"/>
      <c r="K530" s="238"/>
      <c r="L530" s="238"/>
      <c r="M530" s="238"/>
      <c r="N530" s="239"/>
      <c r="AI530" s="39"/>
      <c r="AJ530" s="40"/>
      <c r="AK530" s="40"/>
      <c r="AM530" s="3" t="s">
        <v>338</v>
      </c>
      <c r="AQ530" s="40"/>
      <c r="AT530" s="40"/>
      <c r="AV530" s="40"/>
    </row>
    <row r="531" spans="1:48" customFormat="1" ht="23.25" x14ac:dyDescent="0.25">
      <c r="A531" s="51"/>
      <c r="B531" s="52" t="s">
        <v>65</v>
      </c>
      <c r="C531" s="238" t="s">
        <v>66</v>
      </c>
      <c r="D531" s="238"/>
      <c r="E531" s="238"/>
      <c r="F531" s="238"/>
      <c r="G531" s="238"/>
      <c r="H531" s="238"/>
      <c r="I531" s="238"/>
      <c r="J531" s="238"/>
      <c r="K531" s="238"/>
      <c r="L531" s="238"/>
      <c r="M531" s="238"/>
      <c r="N531" s="239"/>
      <c r="AI531" s="39"/>
      <c r="AJ531" s="40"/>
      <c r="AK531" s="40"/>
      <c r="AM531" s="3" t="s">
        <v>66</v>
      </c>
      <c r="AQ531" s="40"/>
      <c r="AT531" s="40"/>
      <c r="AV531" s="40"/>
    </row>
    <row r="532" spans="1:48" customFormat="1" ht="68.25" x14ac:dyDescent="0.25">
      <c r="A532" s="51"/>
      <c r="B532" s="52" t="s">
        <v>67</v>
      </c>
      <c r="C532" s="238" t="s">
        <v>68</v>
      </c>
      <c r="D532" s="238"/>
      <c r="E532" s="238"/>
      <c r="F532" s="238"/>
      <c r="G532" s="238"/>
      <c r="H532" s="238"/>
      <c r="I532" s="238"/>
      <c r="J532" s="238"/>
      <c r="K532" s="238"/>
      <c r="L532" s="238"/>
      <c r="M532" s="238"/>
      <c r="N532" s="239"/>
      <c r="AI532" s="39"/>
      <c r="AJ532" s="40"/>
      <c r="AK532" s="40"/>
      <c r="AM532" s="3" t="s">
        <v>68</v>
      </c>
      <c r="AQ532" s="40"/>
      <c r="AT532" s="40"/>
      <c r="AV532" s="40"/>
    </row>
    <row r="533" spans="1:48" customFormat="1" ht="23.25" x14ac:dyDescent="0.25">
      <c r="A533" s="51"/>
      <c r="B533" s="52" t="s">
        <v>69</v>
      </c>
      <c r="C533" s="238" t="s">
        <v>70</v>
      </c>
      <c r="D533" s="238"/>
      <c r="E533" s="238"/>
      <c r="F533" s="238"/>
      <c r="G533" s="238"/>
      <c r="H533" s="238"/>
      <c r="I533" s="238"/>
      <c r="J533" s="238"/>
      <c r="K533" s="238"/>
      <c r="L533" s="238"/>
      <c r="M533" s="238"/>
      <c r="N533" s="239"/>
      <c r="AI533" s="39"/>
      <c r="AJ533" s="40"/>
      <c r="AK533" s="40"/>
      <c r="AM533" s="3" t="s">
        <v>70</v>
      </c>
      <c r="AQ533" s="40"/>
      <c r="AT533" s="40"/>
      <c r="AV533" s="40"/>
    </row>
    <row r="534" spans="1:48" customFormat="1" ht="15" x14ac:dyDescent="0.25">
      <c r="A534" s="53"/>
      <c r="B534" s="52" t="s">
        <v>60</v>
      </c>
      <c r="C534" s="235" t="s">
        <v>94</v>
      </c>
      <c r="D534" s="235"/>
      <c r="E534" s="235"/>
      <c r="F534" s="54"/>
      <c r="G534" s="55"/>
      <c r="H534" s="55"/>
      <c r="I534" s="55"/>
      <c r="J534" s="58">
        <v>19.32</v>
      </c>
      <c r="K534" s="78">
        <v>3.04175</v>
      </c>
      <c r="L534" s="58">
        <v>89.74</v>
      </c>
      <c r="M534" s="59">
        <v>44.77</v>
      </c>
      <c r="N534" s="60">
        <v>4017.66</v>
      </c>
      <c r="AI534" s="39"/>
      <c r="AJ534" s="40"/>
      <c r="AK534" s="40"/>
      <c r="AN534" s="3" t="s">
        <v>94</v>
      </c>
      <c r="AQ534" s="40"/>
      <c r="AT534" s="40"/>
      <c r="AV534" s="40"/>
    </row>
    <row r="535" spans="1:48" customFormat="1" ht="15" x14ac:dyDescent="0.25">
      <c r="A535" s="53"/>
      <c r="B535" s="52" t="s">
        <v>71</v>
      </c>
      <c r="C535" s="235" t="s">
        <v>72</v>
      </c>
      <c r="D535" s="235"/>
      <c r="E535" s="235"/>
      <c r="F535" s="54"/>
      <c r="G535" s="55"/>
      <c r="H535" s="55"/>
      <c r="I535" s="55"/>
      <c r="J535" s="58">
        <v>6.01</v>
      </c>
      <c r="K535" s="78">
        <v>3.3062499999999999</v>
      </c>
      <c r="L535" s="58">
        <v>30.34</v>
      </c>
      <c r="M535" s="59">
        <v>13.24</v>
      </c>
      <c r="N535" s="72">
        <v>401.7</v>
      </c>
      <c r="AI535" s="39"/>
      <c r="AJ535" s="40"/>
      <c r="AK535" s="40"/>
      <c r="AN535" s="3" t="s">
        <v>72</v>
      </c>
      <c r="AQ535" s="40"/>
      <c r="AT535" s="40"/>
      <c r="AV535" s="40"/>
    </row>
    <row r="536" spans="1:48" customFormat="1" ht="15" x14ac:dyDescent="0.25">
      <c r="A536" s="53"/>
      <c r="B536" s="52" t="s">
        <v>73</v>
      </c>
      <c r="C536" s="235" t="s">
        <v>74</v>
      </c>
      <c r="D536" s="235"/>
      <c r="E536" s="235"/>
      <c r="F536" s="54"/>
      <c r="G536" s="55"/>
      <c r="H536" s="55"/>
      <c r="I536" s="55"/>
      <c r="J536" s="58">
        <v>0.22</v>
      </c>
      <c r="K536" s="78">
        <v>3.3062499999999999</v>
      </c>
      <c r="L536" s="58">
        <v>1.1100000000000001</v>
      </c>
      <c r="M536" s="61">
        <v>44.7</v>
      </c>
      <c r="N536" s="72">
        <v>49.62</v>
      </c>
      <c r="AI536" s="39"/>
      <c r="AJ536" s="40"/>
      <c r="AK536" s="40"/>
      <c r="AN536" s="3" t="s">
        <v>74</v>
      </c>
      <c r="AQ536" s="40"/>
      <c r="AT536" s="40"/>
      <c r="AV536" s="40"/>
    </row>
    <row r="537" spans="1:48" customFormat="1" ht="15" x14ac:dyDescent="0.25">
      <c r="A537" s="53"/>
      <c r="B537" s="52" t="s">
        <v>100</v>
      </c>
      <c r="C537" s="235" t="s">
        <v>127</v>
      </c>
      <c r="D537" s="235"/>
      <c r="E537" s="235"/>
      <c r="F537" s="54"/>
      <c r="G537" s="55"/>
      <c r="H537" s="55"/>
      <c r="I537" s="55"/>
      <c r="J537" s="58">
        <v>138.16</v>
      </c>
      <c r="K537" s="63">
        <v>2</v>
      </c>
      <c r="L537" s="58">
        <v>421.94</v>
      </c>
      <c r="M537" s="59">
        <v>8.16</v>
      </c>
      <c r="N537" s="60">
        <v>3443.03</v>
      </c>
      <c r="AI537" s="39"/>
      <c r="AJ537" s="40"/>
      <c r="AK537" s="40"/>
      <c r="AN537" s="3" t="s">
        <v>127</v>
      </c>
      <c r="AQ537" s="40"/>
      <c r="AT537" s="40"/>
      <c r="AV537" s="40"/>
    </row>
    <row r="538" spans="1:48" customFormat="1" ht="15" x14ac:dyDescent="0.25">
      <c r="A538" s="62"/>
      <c r="B538" s="52"/>
      <c r="C538" s="235" t="s">
        <v>95</v>
      </c>
      <c r="D538" s="235"/>
      <c r="E538" s="235"/>
      <c r="F538" s="54" t="s">
        <v>76</v>
      </c>
      <c r="G538" s="59">
        <v>2.13</v>
      </c>
      <c r="H538" s="78">
        <v>3.04175</v>
      </c>
      <c r="I538" s="64">
        <v>9.8933222999999995</v>
      </c>
      <c r="J538" s="65"/>
      <c r="K538" s="55"/>
      <c r="L538" s="65"/>
      <c r="M538" s="55"/>
      <c r="N538" s="66"/>
      <c r="AI538" s="39"/>
      <c r="AJ538" s="40"/>
      <c r="AK538" s="40"/>
      <c r="AO538" s="3" t="s">
        <v>95</v>
      </c>
      <c r="AQ538" s="40"/>
      <c r="AT538" s="40"/>
      <c r="AV538" s="40"/>
    </row>
    <row r="539" spans="1:48" customFormat="1" ht="15" x14ac:dyDescent="0.25">
      <c r="A539" s="62"/>
      <c r="B539" s="52"/>
      <c r="C539" s="235" t="s">
        <v>75</v>
      </c>
      <c r="D539" s="235"/>
      <c r="E539" s="235"/>
      <c r="F539" s="54" t="s">
        <v>76</v>
      </c>
      <c r="G539" s="59">
        <v>0.02</v>
      </c>
      <c r="H539" s="78">
        <v>3.3062499999999999</v>
      </c>
      <c r="I539" s="64">
        <v>0.1009729</v>
      </c>
      <c r="J539" s="65"/>
      <c r="K539" s="55"/>
      <c r="L539" s="65"/>
      <c r="M539" s="55"/>
      <c r="N539" s="66"/>
      <c r="AI539" s="39"/>
      <c r="AJ539" s="40"/>
      <c r="AK539" s="40"/>
      <c r="AO539" s="3" t="s">
        <v>75</v>
      </c>
      <c r="AQ539" s="40"/>
      <c r="AT539" s="40"/>
      <c r="AV539" s="40"/>
    </row>
    <row r="540" spans="1:48" customFormat="1" ht="15" x14ac:dyDescent="0.25">
      <c r="A540" s="49"/>
      <c r="B540" s="52"/>
      <c r="C540" s="236" t="s">
        <v>77</v>
      </c>
      <c r="D540" s="236"/>
      <c r="E540" s="236"/>
      <c r="F540" s="67"/>
      <c r="G540" s="68"/>
      <c r="H540" s="68"/>
      <c r="I540" s="68"/>
      <c r="J540" s="70">
        <v>163.49</v>
      </c>
      <c r="K540" s="68"/>
      <c r="L540" s="70">
        <v>542.02</v>
      </c>
      <c r="M540" s="68"/>
      <c r="N540" s="71">
        <v>7862.39</v>
      </c>
      <c r="AI540" s="39"/>
      <c r="AJ540" s="40"/>
      <c r="AK540" s="40"/>
      <c r="AP540" s="3" t="s">
        <v>77</v>
      </c>
      <c r="AQ540" s="40"/>
      <c r="AT540" s="40"/>
      <c r="AV540" s="40"/>
    </row>
    <row r="541" spans="1:48" customFormat="1" ht="15" x14ac:dyDescent="0.25">
      <c r="A541" s="62"/>
      <c r="B541" s="52"/>
      <c r="C541" s="235" t="s">
        <v>78</v>
      </c>
      <c r="D541" s="235"/>
      <c r="E541" s="235"/>
      <c r="F541" s="54"/>
      <c r="G541" s="55"/>
      <c r="H541" s="55"/>
      <c r="I541" s="55"/>
      <c r="J541" s="65"/>
      <c r="K541" s="55"/>
      <c r="L541" s="58">
        <v>90.85</v>
      </c>
      <c r="M541" s="55"/>
      <c r="N541" s="60">
        <v>4067.28</v>
      </c>
      <c r="AI541" s="39"/>
      <c r="AJ541" s="40"/>
      <c r="AK541" s="40"/>
      <c r="AO541" s="3" t="s">
        <v>78</v>
      </c>
      <c r="AQ541" s="40"/>
      <c r="AT541" s="40"/>
      <c r="AV541" s="40"/>
    </row>
    <row r="542" spans="1:48" customFormat="1" ht="23.25" x14ac:dyDescent="0.25">
      <c r="A542" s="62"/>
      <c r="B542" s="52" t="s">
        <v>331</v>
      </c>
      <c r="C542" s="235" t="s">
        <v>332</v>
      </c>
      <c r="D542" s="235"/>
      <c r="E542" s="235"/>
      <c r="F542" s="54" t="s">
        <v>81</v>
      </c>
      <c r="G542" s="63">
        <v>94</v>
      </c>
      <c r="H542" s="55"/>
      <c r="I542" s="63">
        <v>94</v>
      </c>
      <c r="J542" s="65"/>
      <c r="K542" s="55"/>
      <c r="L542" s="58">
        <v>85.4</v>
      </c>
      <c r="M542" s="55"/>
      <c r="N542" s="60">
        <v>3823.24</v>
      </c>
      <c r="AI542" s="39"/>
      <c r="AJ542" s="40"/>
      <c r="AK542" s="40"/>
      <c r="AO542" s="3" t="s">
        <v>332</v>
      </c>
      <c r="AQ542" s="40"/>
      <c r="AT542" s="40"/>
      <c r="AV542" s="40"/>
    </row>
    <row r="543" spans="1:48" customFormat="1" ht="45" x14ac:dyDescent="0.25">
      <c r="A543" s="62"/>
      <c r="B543" s="52" t="s">
        <v>333</v>
      </c>
      <c r="C543" s="235" t="s">
        <v>334</v>
      </c>
      <c r="D543" s="235"/>
      <c r="E543" s="235"/>
      <c r="F543" s="54" t="s">
        <v>81</v>
      </c>
      <c r="G543" s="63">
        <v>51</v>
      </c>
      <c r="H543" s="59">
        <v>0.85</v>
      </c>
      <c r="I543" s="59">
        <v>43.35</v>
      </c>
      <c r="J543" s="65"/>
      <c r="K543" s="55"/>
      <c r="L543" s="58">
        <v>39.380000000000003</v>
      </c>
      <c r="M543" s="55"/>
      <c r="N543" s="60">
        <v>1763.17</v>
      </c>
      <c r="AI543" s="39"/>
      <c r="AJ543" s="40"/>
      <c r="AK543" s="40"/>
      <c r="AO543" s="3" t="s">
        <v>334</v>
      </c>
      <c r="AQ543" s="40"/>
      <c r="AT543" s="40"/>
      <c r="AV543" s="40"/>
    </row>
    <row r="544" spans="1:48" customFormat="1" ht="15" x14ac:dyDescent="0.25">
      <c r="A544" s="73"/>
      <c r="B544" s="74"/>
      <c r="C544" s="248" t="s">
        <v>84</v>
      </c>
      <c r="D544" s="248"/>
      <c r="E544" s="248"/>
      <c r="F544" s="43"/>
      <c r="G544" s="44"/>
      <c r="H544" s="44"/>
      <c r="I544" s="44"/>
      <c r="J544" s="47"/>
      <c r="K544" s="44"/>
      <c r="L544" s="75">
        <v>666.8</v>
      </c>
      <c r="M544" s="68"/>
      <c r="N544" s="76">
        <v>13448.8</v>
      </c>
      <c r="AI544" s="39"/>
      <c r="AJ544" s="40"/>
      <c r="AK544" s="40"/>
      <c r="AQ544" s="40" t="s">
        <v>84</v>
      </c>
      <c r="AT544" s="40"/>
      <c r="AV544" s="40"/>
    </row>
    <row r="545" spans="1:48" customFormat="1" ht="45.75" x14ac:dyDescent="0.25">
      <c r="A545" s="41" t="s">
        <v>339</v>
      </c>
      <c r="B545" s="42" t="s">
        <v>340</v>
      </c>
      <c r="C545" s="248" t="s">
        <v>341</v>
      </c>
      <c r="D545" s="248"/>
      <c r="E545" s="248"/>
      <c r="F545" s="43" t="s">
        <v>230</v>
      </c>
      <c r="G545" s="44">
        <v>0.25</v>
      </c>
      <c r="H545" s="45">
        <v>1</v>
      </c>
      <c r="I545" s="80">
        <v>0.25</v>
      </c>
      <c r="J545" s="47"/>
      <c r="K545" s="44"/>
      <c r="L545" s="47"/>
      <c r="M545" s="44"/>
      <c r="N545" s="48"/>
      <c r="AI545" s="39"/>
      <c r="AJ545" s="40"/>
      <c r="AK545" s="40" t="s">
        <v>341</v>
      </c>
      <c r="AQ545" s="40"/>
      <c r="AT545" s="40"/>
      <c r="AV545" s="40"/>
    </row>
    <row r="546" spans="1:48" customFormat="1" ht="15" x14ac:dyDescent="0.25">
      <c r="A546" s="49"/>
      <c r="B546" s="50"/>
      <c r="C546" s="235" t="s">
        <v>342</v>
      </c>
      <c r="D546" s="235"/>
      <c r="E546" s="235"/>
      <c r="F546" s="235"/>
      <c r="G546" s="235"/>
      <c r="H546" s="235"/>
      <c r="I546" s="235"/>
      <c r="J546" s="235"/>
      <c r="K546" s="235"/>
      <c r="L546" s="235"/>
      <c r="M546" s="235"/>
      <c r="N546" s="237"/>
      <c r="AI546" s="39"/>
      <c r="AJ546" s="40"/>
      <c r="AK546" s="40"/>
      <c r="AL546" s="3" t="s">
        <v>342</v>
      </c>
      <c r="AQ546" s="40"/>
      <c r="AT546" s="40"/>
      <c r="AV546" s="40"/>
    </row>
    <row r="547" spans="1:48" customFormat="1" ht="68.25" x14ac:dyDescent="0.25">
      <c r="A547" s="51"/>
      <c r="B547" s="52" t="s">
        <v>67</v>
      </c>
      <c r="C547" s="238" t="s">
        <v>68</v>
      </c>
      <c r="D547" s="238"/>
      <c r="E547" s="238"/>
      <c r="F547" s="238"/>
      <c r="G547" s="238"/>
      <c r="H547" s="238"/>
      <c r="I547" s="238"/>
      <c r="J547" s="238"/>
      <c r="K547" s="238"/>
      <c r="L547" s="238"/>
      <c r="M547" s="238"/>
      <c r="N547" s="239"/>
      <c r="AI547" s="39"/>
      <c r="AJ547" s="40"/>
      <c r="AK547" s="40"/>
      <c r="AM547" s="3" t="s">
        <v>68</v>
      </c>
      <c r="AQ547" s="40"/>
      <c r="AT547" s="40"/>
      <c r="AV547" s="40"/>
    </row>
    <row r="548" spans="1:48" customFormat="1" ht="23.25" x14ac:dyDescent="0.25">
      <c r="A548" s="51"/>
      <c r="B548" s="52" t="s">
        <v>69</v>
      </c>
      <c r="C548" s="238" t="s">
        <v>70</v>
      </c>
      <c r="D548" s="238"/>
      <c r="E548" s="238"/>
      <c r="F548" s="238"/>
      <c r="G548" s="238"/>
      <c r="H548" s="238"/>
      <c r="I548" s="238"/>
      <c r="J548" s="238"/>
      <c r="K548" s="238"/>
      <c r="L548" s="238"/>
      <c r="M548" s="238"/>
      <c r="N548" s="239"/>
      <c r="AI548" s="39"/>
      <c r="AJ548" s="40"/>
      <c r="AK548" s="40"/>
      <c r="AM548" s="3" t="s">
        <v>70</v>
      </c>
      <c r="AQ548" s="40"/>
      <c r="AT548" s="40"/>
      <c r="AV548" s="40"/>
    </row>
    <row r="549" spans="1:48" customFormat="1" ht="15" x14ac:dyDescent="0.25">
      <c r="A549" s="53"/>
      <c r="B549" s="52" t="s">
        <v>60</v>
      </c>
      <c r="C549" s="235" t="s">
        <v>94</v>
      </c>
      <c r="D549" s="235"/>
      <c r="E549" s="235"/>
      <c r="F549" s="54"/>
      <c r="G549" s="55"/>
      <c r="H549" s="55"/>
      <c r="I549" s="55"/>
      <c r="J549" s="58">
        <v>64.319999999999993</v>
      </c>
      <c r="K549" s="85">
        <v>1.3225</v>
      </c>
      <c r="L549" s="58">
        <v>21.27</v>
      </c>
      <c r="M549" s="59">
        <v>44.77</v>
      </c>
      <c r="N549" s="72">
        <v>952.26</v>
      </c>
      <c r="AI549" s="39"/>
      <c r="AJ549" s="40"/>
      <c r="AK549" s="40"/>
      <c r="AN549" s="3" t="s">
        <v>94</v>
      </c>
      <c r="AQ549" s="40"/>
      <c r="AT549" s="40"/>
      <c r="AV549" s="40"/>
    </row>
    <row r="550" spans="1:48" customFormat="1" ht="15" x14ac:dyDescent="0.25">
      <c r="A550" s="53"/>
      <c r="B550" s="52" t="s">
        <v>71</v>
      </c>
      <c r="C550" s="235" t="s">
        <v>72</v>
      </c>
      <c r="D550" s="235"/>
      <c r="E550" s="235"/>
      <c r="F550" s="54"/>
      <c r="G550" s="55"/>
      <c r="H550" s="55"/>
      <c r="I550" s="55"/>
      <c r="J550" s="58">
        <v>7.8</v>
      </c>
      <c r="K550" s="85">
        <v>1.3225</v>
      </c>
      <c r="L550" s="58">
        <v>2.58</v>
      </c>
      <c r="M550" s="59">
        <v>13.24</v>
      </c>
      <c r="N550" s="72">
        <v>34.159999999999997</v>
      </c>
      <c r="AI550" s="39"/>
      <c r="AJ550" s="40"/>
      <c r="AK550" s="40"/>
      <c r="AN550" s="3" t="s">
        <v>72</v>
      </c>
      <c r="AQ550" s="40"/>
      <c r="AT550" s="40"/>
      <c r="AV550" s="40"/>
    </row>
    <row r="551" spans="1:48" customFormat="1" ht="15" x14ac:dyDescent="0.25">
      <c r="A551" s="62"/>
      <c r="B551" s="52"/>
      <c r="C551" s="235" t="s">
        <v>95</v>
      </c>
      <c r="D551" s="235"/>
      <c r="E551" s="235"/>
      <c r="F551" s="54" t="s">
        <v>76</v>
      </c>
      <c r="G551" s="59">
        <v>7.54</v>
      </c>
      <c r="H551" s="85">
        <v>1.3225</v>
      </c>
      <c r="I551" s="64">
        <v>2.4929125000000001</v>
      </c>
      <c r="J551" s="65"/>
      <c r="K551" s="55"/>
      <c r="L551" s="65"/>
      <c r="M551" s="55"/>
      <c r="N551" s="66"/>
      <c r="AI551" s="39"/>
      <c r="AJ551" s="40"/>
      <c r="AK551" s="40"/>
      <c r="AO551" s="3" t="s">
        <v>95</v>
      </c>
      <c r="AQ551" s="40"/>
      <c r="AT551" s="40"/>
      <c r="AV551" s="40"/>
    </row>
    <row r="552" spans="1:48" customFormat="1" ht="15" x14ac:dyDescent="0.25">
      <c r="A552" s="49"/>
      <c r="B552" s="52"/>
      <c r="C552" s="236" t="s">
        <v>77</v>
      </c>
      <c r="D552" s="236"/>
      <c r="E552" s="236"/>
      <c r="F552" s="67"/>
      <c r="G552" s="68"/>
      <c r="H552" s="68"/>
      <c r="I552" s="68"/>
      <c r="J552" s="70">
        <v>72.12</v>
      </c>
      <c r="K552" s="68"/>
      <c r="L552" s="70">
        <v>23.85</v>
      </c>
      <c r="M552" s="68"/>
      <c r="N552" s="77">
        <v>986.42</v>
      </c>
      <c r="AI552" s="39"/>
      <c r="AJ552" s="40"/>
      <c r="AK552" s="40"/>
      <c r="AP552" s="3" t="s">
        <v>77</v>
      </c>
      <c r="AQ552" s="40"/>
      <c r="AT552" s="40"/>
      <c r="AV552" s="40"/>
    </row>
    <row r="553" spans="1:48" customFormat="1" ht="15" x14ac:dyDescent="0.25">
      <c r="A553" s="62"/>
      <c r="B553" s="52"/>
      <c r="C553" s="235" t="s">
        <v>78</v>
      </c>
      <c r="D553" s="235"/>
      <c r="E553" s="235"/>
      <c r="F553" s="54"/>
      <c r="G553" s="55"/>
      <c r="H553" s="55"/>
      <c r="I553" s="55"/>
      <c r="J553" s="65"/>
      <c r="K553" s="55"/>
      <c r="L553" s="58">
        <v>21.27</v>
      </c>
      <c r="M553" s="55"/>
      <c r="N553" s="72">
        <v>952.26</v>
      </c>
      <c r="AI553" s="39"/>
      <c r="AJ553" s="40"/>
      <c r="AK553" s="40"/>
      <c r="AO553" s="3" t="s">
        <v>78</v>
      </c>
      <c r="AQ553" s="40"/>
      <c r="AT553" s="40"/>
      <c r="AV553" s="40"/>
    </row>
    <row r="554" spans="1:48" customFormat="1" ht="45.75" x14ac:dyDescent="0.25">
      <c r="A554" s="62"/>
      <c r="B554" s="52" t="s">
        <v>205</v>
      </c>
      <c r="C554" s="235" t="s">
        <v>206</v>
      </c>
      <c r="D554" s="235"/>
      <c r="E554" s="235"/>
      <c r="F554" s="54" t="s">
        <v>81</v>
      </c>
      <c r="G554" s="63">
        <v>103</v>
      </c>
      <c r="H554" s="55"/>
      <c r="I554" s="63">
        <v>103</v>
      </c>
      <c r="J554" s="65"/>
      <c r="K554" s="55"/>
      <c r="L554" s="58">
        <v>21.91</v>
      </c>
      <c r="M554" s="55"/>
      <c r="N554" s="72">
        <v>980.83</v>
      </c>
      <c r="AI554" s="39"/>
      <c r="AJ554" s="40"/>
      <c r="AK554" s="40"/>
      <c r="AO554" s="3" t="s">
        <v>206</v>
      </c>
      <c r="AQ554" s="40"/>
      <c r="AT554" s="40"/>
      <c r="AV554" s="40"/>
    </row>
    <row r="555" spans="1:48" customFormat="1" ht="45.75" x14ac:dyDescent="0.25">
      <c r="A555" s="62"/>
      <c r="B555" s="52" t="s">
        <v>207</v>
      </c>
      <c r="C555" s="235" t="s">
        <v>208</v>
      </c>
      <c r="D555" s="235"/>
      <c r="E555" s="235"/>
      <c r="F555" s="54" t="s">
        <v>81</v>
      </c>
      <c r="G555" s="63">
        <v>59</v>
      </c>
      <c r="H555" s="55"/>
      <c r="I555" s="63">
        <v>59</v>
      </c>
      <c r="J555" s="65"/>
      <c r="K555" s="55"/>
      <c r="L555" s="58">
        <v>12.55</v>
      </c>
      <c r="M555" s="55"/>
      <c r="N555" s="72">
        <v>561.83000000000004</v>
      </c>
      <c r="AI555" s="39"/>
      <c r="AJ555" s="40"/>
      <c r="AK555" s="40"/>
      <c r="AO555" s="3" t="s">
        <v>208</v>
      </c>
      <c r="AQ555" s="40"/>
      <c r="AT555" s="40"/>
      <c r="AV555" s="40"/>
    </row>
    <row r="556" spans="1:48" customFormat="1" ht="15" x14ac:dyDescent="0.25">
      <c r="A556" s="73"/>
      <c r="B556" s="74"/>
      <c r="C556" s="248" t="s">
        <v>84</v>
      </c>
      <c r="D556" s="248"/>
      <c r="E556" s="248"/>
      <c r="F556" s="43"/>
      <c r="G556" s="44"/>
      <c r="H556" s="44"/>
      <c r="I556" s="44"/>
      <c r="J556" s="47"/>
      <c r="K556" s="44"/>
      <c r="L556" s="75">
        <v>58.31</v>
      </c>
      <c r="M556" s="68"/>
      <c r="N556" s="76">
        <v>2529.08</v>
      </c>
      <c r="AI556" s="39"/>
      <c r="AJ556" s="40"/>
      <c r="AK556" s="40"/>
      <c r="AQ556" s="40" t="s">
        <v>84</v>
      </c>
      <c r="AT556" s="40"/>
      <c r="AV556" s="40"/>
    </row>
    <row r="557" spans="1:48" customFormat="1" ht="22.5" x14ac:dyDescent="0.25">
      <c r="A557" s="41" t="s">
        <v>343</v>
      </c>
      <c r="B557" s="42" t="s">
        <v>344</v>
      </c>
      <c r="C557" s="248" t="s">
        <v>345</v>
      </c>
      <c r="D557" s="248"/>
      <c r="E557" s="248"/>
      <c r="F557" s="43" t="s">
        <v>235</v>
      </c>
      <c r="G557" s="44">
        <v>25</v>
      </c>
      <c r="H557" s="45">
        <v>1</v>
      </c>
      <c r="I557" s="45">
        <v>25</v>
      </c>
      <c r="J557" s="75">
        <v>70.58</v>
      </c>
      <c r="K557" s="44"/>
      <c r="L557" s="82">
        <v>1764.5</v>
      </c>
      <c r="M557" s="80">
        <v>8.16</v>
      </c>
      <c r="N557" s="76">
        <v>14398.32</v>
      </c>
      <c r="AI557" s="39"/>
      <c r="AJ557" s="40"/>
      <c r="AK557" s="40" t="s">
        <v>345</v>
      </c>
      <c r="AQ557" s="40"/>
      <c r="AT557" s="40"/>
      <c r="AV557" s="40"/>
    </row>
    <row r="558" spans="1:48" customFormat="1" ht="15" x14ac:dyDescent="0.25">
      <c r="A558" s="73"/>
      <c r="B558" s="74"/>
      <c r="C558" s="235" t="s">
        <v>111</v>
      </c>
      <c r="D558" s="235"/>
      <c r="E558" s="235"/>
      <c r="F558" s="235"/>
      <c r="G558" s="235"/>
      <c r="H558" s="235"/>
      <c r="I558" s="235"/>
      <c r="J558" s="235"/>
      <c r="K558" s="235"/>
      <c r="L558" s="235"/>
      <c r="M558" s="235"/>
      <c r="N558" s="237"/>
      <c r="AI558" s="39"/>
      <c r="AJ558" s="40"/>
      <c r="AK558" s="40"/>
      <c r="AQ558" s="40"/>
      <c r="AR558" s="3" t="s">
        <v>111</v>
      </c>
      <c r="AT558" s="40"/>
      <c r="AV558" s="40"/>
    </row>
    <row r="559" spans="1:48" customFormat="1" ht="15" x14ac:dyDescent="0.25">
      <c r="A559" s="49"/>
      <c r="B559" s="50"/>
      <c r="C559" s="235" t="s">
        <v>346</v>
      </c>
      <c r="D559" s="235"/>
      <c r="E559" s="235"/>
      <c r="F559" s="235"/>
      <c r="G559" s="235"/>
      <c r="H559" s="235"/>
      <c r="I559" s="235"/>
      <c r="J559" s="235"/>
      <c r="K559" s="235"/>
      <c r="L559" s="235"/>
      <c r="M559" s="235"/>
      <c r="N559" s="237"/>
      <c r="AI559" s="39"/>
      <c r="AJ559" s="40"/>
      <c r="AK559" s="40"/>
      <c r="AQ559" s="40"/>
      <c r="AS559" s="3" t="s">
        <v>346</v>
      </c>
      <c r="AT559" s="40"/>
      <c r="AV559" s="40"/>
    </row>
    <row r="560" spans="1:48" customFormat="1" ht="15" x14ac:dyDescent="0.25">
      <c r="A560" s="73"/>
      <c r="B560" s="74"/>
      <c r="C560" s="248" t="s">
        <v>84</v>
      </c>
      <c r="D560" s="248"/>
      <c r="E560" s="248"/>
      <c r="F560" s="43"/>
      <c r="G560" s="44"/>
      <c r="H560" s="44"/>
      <c r="I560" s="44"/>
      <c r="J560" s="47"/>
      <c r="K560" s="44"/>
      <c r="L560" s="82">
        <v>1764.5</v>
      </c>
      <c r="M560" s="68"/>
      <c r="N560" s="76">
        <v>14398.32</v>
      </c>
      <c r="AI560" s="39"/>
      <c r="AJ560" s="40"/>
      <c r="AK560" s="40"/>
      <c r="AQ560" s="40" t="s">
        <v>84</v>
      </c>
      <c r="AT560" s="40"/>
      <c r="AV560" s="40"/>
    </row>
    <row r="561" spans="1:48" customFormat="1" ht="45.75" x14ac:dyDescent="0.25">
      <c r="A561" s="41" t="s">
        <v>347</v>
      </c>
      <c r="B561" s="42" t="s">
        <v>340</v>
      </c>
      <c r="C561" s="248" t="s">
        <v>341</v>
      </c>
      <c r="D561" s="248"/>
      <c r="E561" s="248"/>
      <c r="F561" s="43" t="s">
        <v>230</v>
      </c>
      <c r="G561" s="44">
        <v>0.25</v>
      </c>
      <c r="H561" s="45">
        <v>1</v>
      </c>
      <c r="I561" s="80">
        <v>0.25</v>
      </c>
      <c r="J561" s="47"/>
      <c r="K561" s="44"/>
      <c r="L561" s="47"/>
      <c r="M561" s="44"/>
      <c r="N561" s="48"/>
      <c r="AI561" s="39"/>
      <c r="AJ561" s="40"/>
      <c r="AK561" s="40" t="s">
        <v>341</v>
      </c>
      <c r="AQ561" s="40"/>
      <c r="AT561" s="40"/>
      <c r="AV561" s="40"/>
    </row>
    <row r="562" spans="1:48" customFormat="1" ht="15" x14ac:dyDescent="0.25">
      <c r="A562" s="49"/>
      <c r="B562" s="50"/>
      <c r="C562" s="235" t="s">
        <v>342</v>
      </c>
      <c r="D562" s="235"/>
      <c r="E562" s="235"/>
      <c r="F562" s="235"/>
      <c r="G562" s="235"/>
      <c r="H562" s="235"/>
      <c r="I562" s="235"/>
      <c r="J562" s="235"/>
      <c r="K562" s="235"/>
      <c r="L562" s="235"/>
      <c r="M562" s="235"/>
      <c r="N562" s="237"/>
      <c r="AI562" s="39"/>
      <c r="AJ562" s="40"/>
      <c r="AK562" s="40"/>
      <c r="AL562" s="3" t="s">
        <v>342</v>
      </c>
      <c r="AQ562" s="40"/>
      <c r="AT562" s="40"/>
      <c r="AV562" s="40"/>
    </row>
    <row r="563" spans="1:48" customFormat="1" ht="68.25" x14ac:dyDescent="0.25">
      <c r="A563" s="51"/>
      <c r="B563" s="52" t="s">
        <v>67</v>
      </c>
      <c r="C563" s="238" t="s">
        <v>68</v>
      </c>
      <c r="D563" s="238"/>
      <c r="E563" s="238"/>
      <c r="F563" s="238"/>
      <c r="G563" s="238"/>
      <c r="H563" s="238"/>
      <c r="I563" s="238"/>
      <c r="J563" s="238"/>
      <c r="K563" s="238"/>
      <c r="L563" s="238"/>
      <c r="M563" s="238"/>
      <c r="N563" s="239"/>
      <c r="AI563" s="39"/>
      <c r="AJ563" s="40"/>
      <c r="AK563" s="40"/>
      <c r="AM563" s="3" t="s">
        <v>68</v>
      </c>
      <c r="AQ563" s="40"/>
      <c r="AT563" s="40"/>
      <c r="AV563" s="40"/>
    </row>
    <row r="564" spans="1:48" customFormat="1" ht="23.25" x14ac:dyDescent="0.25">
      <c r="A564" s="51"/>
      <c r="B564" s="52" t="s">
        <v>69</v>
      </c>
      <c r="C564" s="238" t="s">
        <v>70</v>
      </c>
      <c r="D564" s="238"/>
      <c r="E564" s="238"/>
      <c r="F564" s="238"/>
      <c r="G564" s="238"/>
      <c r="H564" s="238"/>
      <c r="I564" s="238"/>
      <c r="J564" s="238"/>
      <c r="K564" s="238"/>
      <c r="L564" s="238"/>
      <c r="M564" s="238"/>
      <c r="N564" s="239"/>
      <c r="AI564" s="39"/>
      <c r="AJ564" s="40"/>
      <c r="AK564" s="40"/>
      <c r="AM564" s="3" t="s">
        <v>70</v>
      </c>
      <c r="AQ564" s="40"/>
      <c r="AT564" s="40"/>
      <c r="AV564" s="40"/>
    </row>
    <row r="565" spans="1:48" customFormat="1" ht="15" x14ac:dyDescent="0.25">
      <c r="A565" s="53"/>
      <c r="B565" s="52" t="s">
        <v>60</v>
      </c>
      <c r="C565" s="235" t="s">
        <v>94</v>
      </c>
      <c r="D565" s="235"/>
      <c r="E565" s="235"/>
      <c r="F565" s="54"/>
      <c r="G565" s="55"/>
      <c r="H565" s="55"/>
      <c r="I565" s="55"/>
      <c r="J565" s="58">
        <v>64.319999999999993</v>
      </c>
      <c r="K565" s="85">
        <v>1.3225</v>
      </c>
      <c r="L565" s="58">
        <v>21.27</v>
      </c>
      <c r="M565" s="59">
        <v>44.77</v>
      </c>
      <c r="N565" s="72">
        <v>952.26</v>
      </c>
      <c r="AI565" s="39"/>
      <c r="AJ565" s="40"/>
      <c r="AK565" s="40"/>
      <c r="AN565" s="3" t="s">
        <v>94</v>
      </c>
      <c r="AQ565" s="40"/>
      <c r="AT565" s="40"/>
      <c r="AV565" s="40"/>
    </row>
    <row r="566" spans="1:48" customFormat="1" ht="15" x14ac:dyDescent="0.25">
      <c r="A566" s="53"/>
      <c r="B566" s="52" t="s">
        <v>71</v>
      </c>
      <c r="C566" s="235" t="s">
        <v>72</v>
      </c>
      <c r="D566" s="235"/>
      <c r="E566" s="235"/>
      <c r="F566" s="54"/>
      <c r="G566" s="55"/>
      <c r="H566" s="55"/>
      <c r="I566" s="55"/>
      <c r="J566" s="58">
        <v>7.8</v>
      </c>
      <c r="K566" s="85">
        <v>1.3225</v>
      </c>
      <c r="L566" s="58">
        <v>2.58</v>
      </c>
      <c r="M566" s="59">
        <v>13.24</v>
      </c>
      <c r="N566" s="72">
        <v>34.159999999999997</v>
      </c>
      <c r="AI566" s="39"/>
      <c r="AJ566" s="40"/>
      <c r="AK566" s="40"/>
      <c r="AN566" s="3" t="s">
        <v>72</v>
      </c>
      <c r="AQ566" s="40"/>
      <c r="AT566" s="40"/>
      <c r="AV566" s="40"/>
    </row>
    <row r="567" spans="1:48" customFormat="1" ht="15" x14ac:dyDescent="0.25">
      <c r="A567" s="62"/>
      <c r="B567" s="52"/>
      <c r="C567" s="235" t="s">
        <v>95</v>
      </c>
      <c r="D567" s="235"/>
      <c r="E567" s="235"/>
      <c r="F567" s="54" t="s">
        <v>76</v>
      </c>
      <c r="G567" s="59">
        <v>7.54</v>
      </c>
      <c r="H567" s="85">
        <v>1.3225</v>
      </c>
      <c r="I567" s="64">
        <v>2.4929125000000001</v>
      </c>
      <c r="J567" s="65"/>
      <c r="K567" s="55"/>
      <c r="L567" s="65"/>
      <c r="M567" s="55"/>
      <c r="N567" s="66"/>
      <c r="AI567" s="39"/>
      <c r="AJ567" s="40"/>
      <c r="AK567" s="40"/>
      <c r="AO567" s="3" t="s">
        <v>95</v>
      </c>
      <c r="AQ567" s="40"/>
      <c r="AT567" s="40"/>
      <c r="AV567" s="40"/>
    </row>
    <row r="568" spans="1:48" customFormat="1" ht="15" x14ac:dyDescent="0.25">
      <c r="A568" s="49"/>
      <c r="B568" s="52"/>
      <c r="C568" s="236" t="s">
        <v>77</v>
      </c>
      <c r="D568" s="236"/>
      <c r="E568" s="236"/>
      <c r="F568" s="67"/>
      <c r="G568" s="68"/>
      <c r="H568" s="68"/>
      <c r="I568" s="68"/>
      <c r="J568" s="70">
        <v>72.12</v>
      </c>
      <c r="K568" s="68"/>
      <c r="L568" s="70">
        <v>23.85</v>
      </c>
      <c r="M568" s="68"/>
      <c r="N568" s="77">
        <v>986.42</v>
      </c>
      <c r="AI568" s="39"/>
      <c r="AJ568" s="40"/>
      <c r="AK568" s="40"/>
      <c r="AP568" s="3" t="s">
        <v>77</v>
      </c>
      <c r="AQ568" s="40"/>
      <c r="AT568" s="40"/>
      <c r="AV568" s="40"/>
    </row>
    <row r="569" spans="1:48" customFormat="1" ht="15" x14ac:dyDescent="0.25">
      <c r="A569" s="62"/>
      <c r="B569" s="52"/>
      <c r="C569" s="235" t="s">
        <v>78</v>
      </c>
      <c r="D569" s="235"/>
      <c r="E569" s="235"/>
      <c r="F569" s="54"/>
      <c r="G569" s="55"/>
      <c r="H569" s="55"/>
      <c r="I569" s="55"/>
      <c r="J569" s="65"/>
      <c r="K569" s="55"/>
      <c r="L569" s="58">
        <v>21.27</v>
      </c>
      <c r="M569" s="55"/>
      <c r="N569" s="72">
        <v>952.26</v>
      </c>
      <c r="AI569" s="39"/>
      <c r="AJ569" s="40"/>
      <c r="AK569" s="40"/>
      <c r="AO569" s="3" t="s">
        <v>78</v>
      </c>
      <c r="AQ569" s="40"/>
      <c r="AT569" s="40"/>
      <c r="AV569" s="40"/>
    </row>
    <row r="570" spans="1:48" customFormat="1" ht="45.75" x14ac:dyDescent="0.25">
      <c r="A570" s="62"/>
      <c r="B570" s="52" t="s">
        <v>205</v>
      </c>
      <c r="C570" s="235" t="s">
        <v>206</v>
      </c>
      <c r="D570" s="235"/>
      <c r="E570" s="235"/>
      <c r="F570" s="54" t="s">
        <v>81</v>
      </c>
      <c r="G570" s="63">
        <v>103</v>
      </c>
      <c r="H570" s="55"/>
      <c r="I570" s="63">
        <v>103</v>
      </c>
      <c r="J570" s="65"/>
      <c r="K570" s="55"/>
      <c r="L570" s="58">
        <v>21.91</v>
      </c>
      <c r="M570" s="55"/>
      <c r="N570" s="72">
        <v>980.83</v>
      </c>
      <c r="AI570" s="39"/>
      <c r="AJ570" s="40"/>
      <c r="AK570" s="40"/>
      <c r="AO570" s="3" t="s">
        <v>206</v>
      </c>
      <c r="AQ570" s="40"/>
      <c r="AT570" s="40"/>
      <c r="AV570" s="40"/>
    </row>
    <row r="571" spans="1:48" customFormat="1" ht="45.75" x14ac:dyDescent="0.25">
      <c r="A571" s="62"/>
      <c r="B571" s="52" t="s">
        <v>207</v>
      </c>
      <c r="C571" s="235" t="s">
        <v>208</v>
      </c>
      <c r="D571" s="235"/>
      <c r="E571" s="235"/>
      <c r="F571" s="54" t="s">
        <v>81</v>
      </c>
      <c r="G571" s="63">
        <v>59</v>
      </c>
      <c r="H571" s="55"/>
      <c r="I571" s="63">
        <v>59</v>
      </c>
      <c r="J571" s="65"/>
      <c r="K571" s="55"/>
      <c r="L571" s="58">
        <v>12.55</v>
      </c>
      <c r="M571" s="55"/>
      <c r="N571" s="72">
        <v>561.83000000000004</v>
      </c>
      <c r="AI571" s="39"/>
      <c r="AJ571" s="40"/>
      <c r="AK571" s="40"/>
      <c r="AO571" s="3" t="s">
        <v>208</v>
      </c>
      <c r="AQ571" s="40"/>
      <c r="AT571" s="40"/>
      <c r="AV571" s="40"/>
    </row>
    <row r="572" spans="1:48" customFormat="1" ht="15" x14ac:dyDescent="0.25">
      <c r="A572" s="73"/>
      <c r="B572" s="74"/>
      <c r="C572" s="248" t="s">
        <v>84</v>
      </c>
      <c r="D572" s="248"/>
      <c r="E572" s="248"/>
      <c r="F572" s="43"/>
      <c r="G572" s="44"/>
      <c r="H572" s="44"/>
      <c r="I572" s="44"/>
      <c r="J572" s="47"/>
      <c r="K572" s="44"/>
      <c r="L572" s="75">
        <v>58.31</v>
      </c>
      <c r="M572" s="68"/>
      <c r="N572" s="76">
        <v>2529.08</v>
      </c>
      <c r="AI572" s="39"/>
      <c r="AJ572" s="40"/>
      <c r="AK572" s="40"/>
      <c r="AQ572" s="40" t="s">
        <v>84</v>
      </c>
      <c r="AT572" s="40"/>
      <c r="AV572" s="40"/>
    </row>
    <row r="573" spans="1:48" customFormat="1" ht="57" x14ac:dyDescent="0.25">
      <c r="A573" s="41" t="s">
        <v>348</v>
      </c>
      <c r="B573" s="42" t="s">
        <v>344</v>
      </c>
      <c r="C573" s="248" t="s">
        <v>349</v>
      </c>
      <c r="D573" s="248"/>
      <c r="E573" s="248"/>
      <c r="F573" s="43" t="s">
        <v>235</v>
      </c>
      <c r="G573" s="44">
        <v>25</v>
      </c>
      <c r="H573" s="45">
        <v>1</v>
      </c>
      <c r="I573" s="45">
        <v>25</v>
      </c>
      <c r="J573" s="75">
        <v>2.4300000000000002</v>
      </c>
      <c r="K573" s="44"/>
      <c r="L573" s="75">
        <v>60.75</v>
      </c>
      <c r="M573" s="80">
        <v>8.16</v>
      </c>
      <c r="N573" s="81">
        <v>495.72</v>
      </c>
      <c r="AI573" s="39"/>
      <c r="AJ573" s="40"/>
      <c r="AK573" s="40" t="s">
        <v>349</v>
      </c>
      <c r="AQ573" s="40"/>
      <c r="AT573" s="40"/>
      <c r="AV573" s="40"/>
    </row>
    <row r="574" spans="1:48" customFormat="1" ht="15" x14ac:dyDescent="0.25">
      <c r="A574" s="73"/>
      <c r="B574" s="74"/>
      <c r="C574" s="235" t="s">
        <v>111</v>
      </c>
      <c r="D574" s="235"/>
      <c r="E574" s="235"/>
      <c r="F574" s="235"/>
      <c r="G574" s="235"/>
      <c r="H574" s="235"/>
      <c r="I574" s="235"/>
      <c r="J574" s="235"/>
      <c r="K574" s="235"/>
      <c r="L574" s="235"/>
      <c r="M574" s="235"/>
      <c r="N574" s="237"/>
      <c r="AI574" s="39"/>
      <c r="AJ574" s="40"/>
      <c r="AK574" s="40"/>
      <c r="AQ574" s="40"/>
      <c r="AR574" s="3" t="s">
        <v>111</v>
      </c>
      <c r="AT574" s="40"/>
      <c r="AV574" s="40"/>
    </row>
    <row r="575" spans="1:48" customFormat="1" ht="15" x14ac:dyDescent="0.25">
      <c r="A575" s="49"/>
      <c r="B575" s="50"/>
      <c r="C575" s="235" t="s">
        <v>350</v>
      </c>
      <c r="D575" s="235"/>
      <c r="E575" s="235"/>
      <c r="F575" s="235"/>
      <c r="G575" s="235"/>
      <c r="H575" s="235"/>
      <c r="I575" s="235"/>
      <c r="J575" s="235"/>
      <c r="K575" s="235"/>
      <c r="L575" s="235"/>
      <c r="M575" s="235"/>
      <c r="N575" s="237"/>
      <c r="AI575" s="39"/>
      <c r="AJ575" s="40"/>
      <c r="AK575" s="40"/>
      <c r="AQ575" s="40"/>
      <c r="AS575" s="3" t="s">
        <v>350</v>
      </c>
      <c r="AT575" s="40"/>
      <c r="AV575" s="40"/>
    </row>
    <row r="576" spans="1:48" customFormat="1" ht="15" x14ac:dyDescent="0.25">
      <c r="A576" s="73"/>
      <c r="B576" s="74"/>
      <c r="C576" s="248" t="s">
        <v>84</v>
      </c>
      <c r="D576" s="248"/>
      <c r="E576" s="248"/>
      <c r="F576" s="43"/>
      <c r="G576" s="44"/>
      <c r="H576" s="44"/>
      <c r="I576" s="44"/>
      <c r="J576" s="47"/>
      <c r="K576" s="44"/>
      <c r="L576" s="75">
        <v>60.75</v>
      </c>
      <c r="M576" s="68"/>
      <c r="N576" s="81">
        <v>495.72</v>
      </c>
      <c r="AI576" s="39"/>
      <c r="AJ576" s="40"/>
      <c r="AK576" s="40"/>
      <c r="AQ576" s="40" t="s">
        <v>84</v>
      </c>
      <c r="AT576" s="40"/>
      <c r="AV576" s="40"/>
    </row>
    <row r="577" spans="1:48" customFormat="1" ht="15" x14ac:dyDescent="0.25">
      <c r="A577" s="87"/>
      <c r="B577" s="88"/>
      <c r="C577" s="88"/>
      <c r="D577" s="88"/>
      <c r="E577" s="88"/>
      <c r="F577" s="89"/>
      <c r="G577" s="89"/>
      <c r="H577" s="89"/>
      <c r="I577" s="89"/>
      <c r="J577" s="90"/>
      <c r="K577" s="89"/>
      <c r="L577" s="90"/>
      <c r="M577" s="55"/>
      <c r="N577" s="90"/>
      <c r="AI577" s="39"/>
      <c r="AJ577" s="40"/>
      <c r="AK577" s="40"/>
      <c r="AQ577" s="40"/>
      <c r="AT577" s="40"/>
      <c r="AV577" s="40"/>
    </row>
    <row r="578" spans="1:48" customFormat="1" ht="15" x14ac:dyDescent="0.25">
      <c r="A578" s="91"/>
      <c r="B578" s="92"/>
      <c r="C578" s="248" t="s">
        <v>351</v>
      </c>
      <c r="D578" s="248"/>
      <c r="E578" s="248"/>
      <c r="F578" s="248"/>
      <c r="G578" s="248"/>
      <c r="H578" s="248"/>
      <c r="I578" s="248"/>
      <c r="J578" s="248"/>
      <c r="K578" s="248"/>
      <c r="L578" s="93"/>
      <c r="M578" s="94"/>
      <c r="N578" s="95"/>
      <c r="AI578" s="39"/>
      <c r="AJ578" s="40"/>
      <c r="AK578" s="40"/>
      <c r="AQ578" s="40"/>
      <c r="AT578" s="40" t="s">
        <v>351</v>
      </c>
      <c r="AV578" s="40"/>
    </row>
    <row r="579" spans="1:48" customFormat="1" ht="15" x14ac:dyDescent="0.25">
      <c r="A579" s="96"/>
      <c r="B579" s="52"/>
      <c r="C579" s="235" t="s">
        <v>255</v>
      </c>
      <c r="D579" s="235"/>
      <c r="E579" s="235"/>
      <c r="F579" s="235"/>
      <c r="G579" s="235"/>
      <c r="H579" s="235"/>
      <c r="I579" s="235"/>
      <c r="J579" s="235"/>
      <c r="K579" s="235"/>
      <c r="L579" s="97">
        <v>59648.91</v>
      </c>
      <c r="M579" s="98"/>
      <c r="N579" s="99">
        <v>819268.24</v>
      </c>
      <c r="AI579" s="39"/>
      <c r="AJ579" s="40"/>
      <c r="AK579" s="40"/>
      <c r="AQ579" s="40"/>
      <c r="AT579" s="40"/>
      <c r="AU579" s="3" t="s">
        <v>255</v>
      </c>
      <c r="AV579" s="40"/>
    </row>
    <row r="580" spans="1:48" customFormat="1" ht="15" x14ac:dyDescent="0.25">
      <c r="A580" s="96"/>
      <c r="B580" s="52"/>
      <c r="C580" s="235" t="s">
        <v>256</v>
      </c>
      <c r="D580" s="235"/>
      <c r="E580" s="235"/>
      <c r="F580" s="235"/>
      <c r="G580" s="235"/>
      <c r="H580" s="235"/>
      <c r="I580" s="235"/>
      <c r="J580" s="235"/>
      <c r="K580" s="235"/>
      <c r="L580" s="100"/>
      <c r="M580" s="98"/>
      <c r="N580" s="101"/>
      <c r="AI580" s="39"/>
      <c r="AJ580" s="40"/>
      <c r="AK580" s="40"/>
      <c r="AQ580" s="40"/>
      <c r="AT580" s="40"/>
      <c r="AU580" s="3" t="s">
        <v>256</v>
      </c>
      <c r="AV580" s="40"/>
    </row>
    <row r="581" spans="1:48" customFormat="1" ht="15" x14ac:dyDescent="0.25">
      <c r="A581" s="96"/>
      <c r="B581" s="52"/>
      <c r="C581" s="235" t="s">
        <v>257</v>
      </c>
      <c r="D581" s="235"/>
      <c r="E581" s="235"/>
      <c r="F581" s="235"/>
      <c r="G581" s="235"/>
      <c r="H581" s="235"/>
      <c r="I581" s="235"/>
      <c r="J581" s="235"/>
      <c r="K581" s="235"/>
      <c r="L581" s="97">
        <v>7573.83</v>
      </c>
      <c r="M581" s="98"/>
      <c r="N581" s="99">
        <v>339080.37</v>
      </c>
      <c r="AI581" s="39"/>
      <c r="AJ581" s="40"/>
      <c r="AK581" s="40"/>
      <c r="AQ581" s="40"/>
      <c r="AT581" s="40"/>
      <c r="AU581" s="3" t="s">
        <v>257</v>
      </c>
      <c r="AV581" s="40"/>
    </row>
    <row r="582" spans="1:48" customFormat="1" ht="15" x14ac:dyDescent="0.25">
      <c r="A582" s="96"/>
      <c r="B582" s="52"/>
      <c r="C582" s="235" t="s">
        <v>258</v>
      </c>
      <c r="D582" s="235"/>
      <c r="E582" s="235"/>
      <c r="F582" s="235"/>
      <c r="G582" s="235"/>
      <c r="H582" s="235"/>
      <c r="I582" s="235"/>
      <c r="J582" s="235"/>
      <c r="K582" s="235"/>
      <c r="L582" s="97">
        <v>10877.01</v>
      </c>
      <c r="M582" s="98"/>
      <c r="N582" s="99">
        <v>144011.60999999999</v>
      </c>
      <c r="AI582" s="39"/>
      <c r="AJ582" s="40"/>
      <c r="AK582" s="40"/>
      <c r="AQ582" s="40"/>
      <c r="AT582" s="40"/>
      <c r="AU582" s="3" t="s">
        <v>258</v>
      </c>
      <c r="AV582" s="40"/>
    </row>
    <row r="583" spans="1:48" customFormat="1" ht="15" x14ac:dyDescent="0.25">
      <c r="A583" s="96"/>
      <c r="B583" s="52"/>
      <c r="C583" s="235" t="s">
        <v>259</v>
      </c>
      <c r="D583" s="235"/>
      <c r="E583" s="235"/>
      <c r="F583" s="235"/>
      <c r="G583" s="235"/>
      <c r="H583" s="235"/>
      <c r="I583" s="235"/>
      <c r="J583" s="235"/>
      <c r="K583" s="235"/>
      <c r="L583" s="97">
        <v>1017.85</v>
      </c>
      <c r="M583" s="98"/>
      <c r="N583" s="99">
        <v>45497.89</v>
      </c>
      <c r="AI583" s="39"/>
      <c r="AJ583" s="40"/>
      <c r="AK583" s="40"/>
      <c r="AQ583" s="40"/>
      <c r="AT583" s="40"/>
      <c r="AU583" s="3" t="s">
        <v>259</v>
      </c>
      <c r="AV583" s="40"/>
    </row>
    <row r="584" spans="1:48" customFormat="1" ht="15" x14ac:dyDescent="0.25">
      <c r="A584" s="96"/>
      <c r="B584" s="52"/>
      <c r="C584" s="235" t="s">
        <v>260</v>
      </c>
      <c r="D584" s="235"/>
      <c r="E584" s="235"/>
      <c r="F584" s="235"/>
      <c r="G584" s="235"/>
      <c r="H584" s="235"/>
      <c r="I584" s="235"/>
      <c r="J584" s="235"/>
      <c r="K584" s="235"/>
      <c r="L584" s="97">
        <v>41198.07</v>
      </c>
      <c r="M584" s="98"/>
      <c r="N584" s="99">
        <v>336176.26</v>
      </c>
      <c r="AI584" s="39"/>
      <c r="AJ584" s="40"/>
      <c r="AK584" s="40"/>
      <c r="AQ584" s="40"/>
      <c r="AT584" s="40"/>
      <c r="AU584" s="3" t="s">
        <v>260</v>
      </c>
      <c r="AV584" s="40"/>
    </row>
    <row r="585" spans="1:48" customFormat="1" ht="15" x14ac:dyDescent="0.25">
      <c r="A585" s="96"/>
      <c r="B585" s="52"/>
      <c r="C585" s="235" t="s">
        <v>261</v>
      </c>
      <c r="D585" s="235"/>
      <c r="E585" s="235"/>
      <c r="F585" s="235"/>
      <c r="G585" s="235"/>
      <c r="H585" s="235"/>
      <c r="I585" s="235"/>
      <c r="J585" s="235"/>
      <c r="K585" s="235"/>
      <c r="L585" s="97">
        <v>49561.95</v>
      </c>
      <c r="M585" s="98"/>
      <c r="N585" s="99">
        <v>617676.89</v>
      </c>
      <c r="AI585" s="39"/>
      <c r="AJ585" s="40"/>
      <c r="AK585" s="40"/>
      <c r="AQ585" s="40"/>
      <c r="AT585" s="40"/>
      <c r="AU585" s="3" t="s">
        <v>261</v>
      </c>
      <c r="AV585" s="40"/>
    </row>
    <row r="586" spans="1:48" customFormat="1" ht="15" x14ac:dyDescent="0.25">
      <c r="A586" s="96"/>
      <c r="B586" s="52"/>
      <c r="C586" s="235" t="s">
        <v>256</v>
      </c>
      <c r="D586" s="235"/>
      <c r="E586" s="235"/>
      <c r="F586" s="235"/>
      <c r="G586" s="235"/>
      <c r="H586" s="235"/>
      <c r="I586" s="235"/>
      <c r="J586" s="235"/>
      <c r="K586" s="235"/>
      <c r="L586" s="100"/>
      <c r="M586" s="98"/>
      <c r="N586" s="101"/>
      <c r="AI586" s="39"/>
      <c r="AJ586" s="40"/>
      <c r="AK586" s="40"/>
      <c r="AQ586" s="40"/>
      <c r="AT586" s="40"/>
      <c r="AU586" s="3" t="s">
        <v>256</v>
      </c>
      <c r="AV586" s="40"/>
    </row>
    <row r="587" spans="1:48" customFormat="1" ht="15" x14ac:dyDescent="0.25">
      <c r="A587" s="96"/>
      <c r="B587" s="52"/>
      <c r="C587" s="235" t="s">
        <v>352</v>
      </c>
      <c r="D587" s="235"/>
      <c r="E587" s="235"/>
      <c r="F587" s="235"/>
      <c r="G587" s="235"/>
      <c r="H587" s="235"/>
      <c r="I587" s="235"/>
      <c r="J587" s="235"/>
      <c r="K587" s="235"/>
      <c r="L587" s="97">
        <v>1881.76</v>
      </c>
      <c r="M587" s="98"/>
      <c r="N587" s="99">
        <v>84246.399999999994</v>
      </c>
      <c r="AI587" s="39"/>
      <c r="AJ587" s="40"/>
      <c r="AK587" s="40"/>
      <c r="AQ587" s="40"/>
      <c r="AT587" s="40"/>
      <c r="AU587" s="3" t="s">
        <v>352</v>
      </c>
      <c r="AV587" s="40"/>
    </row>
    <row r="588" spans="1:48" customFormat="1" ht="15" x14ac:dyDescent="0.25">
      <c r="A588" s="96"/>
      <c r="B588" s="52"/>
      <c r="C588" s="235" t="s">
        <v>353</v>
      </c>
      <c r="D588" s="235"/>
      <c r="E588" s="235"/>
      <c r="F588" s="235"/>
      <c r="G588" s="235"/>
      <c r="H588" s="235"/>
      <c r="I588" s="235"/>
      <c r="J588" s="235"/>
      <c r="K588" s="235"/>
      <c r="L588" s="97">
        <v>4566.1400000000003</v>
      </c>
      <c r="M588" s="98"/>
      <c r="N588" s="99">
        <v>60455.69</v>
      </c>
      <c r="AI588" s="39"/>
      <c r="AJ588" s="40"/>
      <c r="AK588" s="40"/>
      <c r="AQ588" s="40"/>
      <c r="AT588" s="40"/>
      <c r="AU588" s="3" t="s">
        <v>353</v>
      </c>
      <c r="AV588" s="40"/>
    </row>
    <row r="589" spans="1:48" customFormat="1" ht="15" x14ac:dyDescent="0.25">
      <c r="A589" s="96"/>
      <c r="B589" s="52"/>
      <c r="C589" s="235" t="s">
        <v>354</v>
      </c>
      <c r="D589" s="235"/>
      <c r="E589" s="235"/>
      <c r="F589" s="235"/>
      <c r="G589" s="235"/>
      <c r="H589" s="235"/>
      <c r="I589" s="235"/>
      <c r="J589" s="235"/>
      <c r="K589" s="235"/>
      <c r="L589" s="102">
        <v>398.52</v>
      </c>
      <c r="M589" s="98"/>
      <c r="N589" s="99">
        <v>17813.84</v>
      </c>
      <c r="AI589" s="39"/>
      <c r="AJ589" s="40"/>
      <c r="AK589" s="40"/>
      <c r="AQ589" s="40"/>
      <c r="AT589" s="40"/>
      <c r="AU589" s="3" t="s">
        <v>354</v>
      </c>
      <c r="AV589" s="40"/>
    </row>
    <row r="590" spans="1:48" customFormat="1" ht="15" x14ac:dyDescent="0.25">
      <c r="A590" s="96"/>
      <c r="B590" s="52"/>
      <c r="C590" s="235" t="s">
        <v>355</v>
      </c>
      <c r="D590" s="235"/>
      <c r="E590" s="235"/>
      <c r="F590" s="235"/>
      <c r="G590" s="235"/>
      <c r="H590" s="235"/>
      <c r="I590" s="235"/>
      <c r="J590" s="235"/>
      <c r="K590" s="235"/>
      <c r="L590" s="97">
        <v>39803.339999999997</v>
      </c>
      <c r="M590" s="98"/>
      <c r="N590" s="99">
        <v>324795.26</v>
      </c>
      <c r="AI590" s="39"/>
      <c r="AJ590" s="40"/>
      <c r="AK590" s="40"/>
      <c r="AQ590" s="40"/>
      <c r="AT590" s="40"/>
      <c r="AU590" s="3" t="s">
        <v>355</v>
      </c>
      <c r="AV590" s="40"/>
    </row>
    <row r="591" spans="1:48" customFormat="1" ht="15" x14ac:dyDescent="0.25">
      <c r="A591" s="96"/>
      <c r="B591" s="52"/>
      <c r="C591" s="235" t="s">
        <v>356</v>
      </c>
      <c r="D591" s="235"/>
      <c r="E591" s="235"/>
      <c r="F591" s="235"/>
      <c r="G591" s="235"/>
      <c r="H591" s="235"/>
      <c r="I591" s="235"/>
      <c r="J591" s="235"/>
      <c r="K591" s="235"/>
      <c r="L591" s="97">
        <v>2127.15</v>
      </c>
      <c r="M591" s="98"/>
      <c r="N591" s="99">
        <v>95206.2</v>
      </c>
      <c r="AI591" s="39"/>
      <c r="AJ591" s="40"/>
      <c r="AK591" s="40"/>
      <c r="AQ591" s="40"/>
      <c r="AT591" s="40"/>
      <c r="AU591" s="3" t="s">
        <v>356</v>
      </c>
      <c r="AV591" s="40"/>
    </row>
    <row r="592" spans="1:48" customFormat="1" ht="15" x14ac:dyDescent="0.25">
      <c r="A592" s="96"/>
      <c r="B592" s="52"/>
      <c r="C592" s="235" t="s">
        <v>357</v>
      </c>
      <c r="D592" s="235"/>
      <c r="E592" s="235"/>
      <c r="F592" s="235"/>
      <c r="G592" s="235"/>
      <c r="H592" s="235"/>
      <c r="I592" s="235"/>
      <c r="J592" s="235"/>
      <c r="K592" s="235"/>
      <c r="L592" s="97">
        <v>1183.56</v>
      </c>
      <c r="M592" s="98"/>
      <c r="N592" s="99">
        <v>52973.34</v>
      </c>
      <c r="AI592" s="39"/>
      <c r="AJ592" s="40"/>
      <c r="AK592" s="40"/>
      <c r="AQ592" s="40"/>
      <c r="AT592" s="40"/>
      <c r="AU592" s="3" t="s">
        <v>357</v>
      </c>
      <c r="AV592" s="40"/>
    </row>
    <row r="593" spans="1:48" customFormat="1" ht="15" x14ac:dyDescent="0.25">
      <c r="A593" s="96"/>
      <c r="B593" s="52"/>
      <c r="C593" s="235" t="s">
        <v>358</v>
      </c>
      <c r="D593" s="235"/>
      <c r="E593" s="235"/>
      <c r="F593" s="235"/>
      <c r="G593" s="235"/>
      <c r="H593" s="235"/>
      <c r="I593" s="235"/>
      <c r="J593" s="235"/>
      <c r="K593" s="235"/>
      <c r="L593" s="97">
        <v>21918.06</v>
      </c>
      <c r="M593" s="98"/>
      <c r="N593" s="99">
        <v>731170.22</v>
      </c>
      <c r="AI593" s="39"/>
      <c r="AJ593" s="40"/>
      <c r="AK593" s="40"/>
      <c r="AQ593" s="40"/>
      <c r="AT593" s="40"/>
      <c r="AU593" s="3" t="s">
        <v>358</v>
      </c>
      <c r="AV593" s="40"/>
    </row>
    <row r="594" spans="1:48" customFormat="1" ht="15" x14ac:dyDescent="0.25">
      <c r="A594" s="96"/>
      <c r="B594" s="52"/>
      <c r="C594" s="235" t="s">
        <v>256</v>
      </c>
      <c r="D594" s="235"/>
      <c r="E594" s="235"/>
      <c r="F594" s="235"/>
      <c r="G594" s="235"/>
      <c r="H594" s="235"/>
      <c r="I594" s="235"/>
      <c r="J594" s="235"/>
      <c r="K594" s="235"/>
      <c r="L594" s="100"/>
      <c r="M594" s="98"/>
      <c r="N594" s="101"/>
      <c r="AI594" s="39"/>
      <c r="AJ594" s="40"/>
      <c r="AK594" s="40"/>
      <c r="AQ594" s="40"/>
      <c r="AT594" s="40"/>
      <c r="AU594" s="3" t="s">
        <v>256</v>
      </c>
      <c r="AV594" s="40"/>
    </row>
    <row r="595" spans="1:48" customFormat="1" ht="15" x14ac:dyDescent="0.25">
      <c r="A595" s="96"/>
      <c r="B595" s="52"/>
      <c r="C595" s="235" t="s">
        <v>352</v>
      </c>
      <c r="D595" s="235"/>
      <c r="E595" s="235"/>
      <c r="F595" s="235"/>
      <c r="G595" s="235"/>
      <c r="H595" s="235"/>
      <c r="I595" s="235"/>
      <c r="J595" s="235"/>
      <c r="K595" s="235"/>
      <c r="L595" s="97">
        <v>5692.07</v>
      </c>
      <c r="M595" s="98"/>
      <c r="N595" s="99">
        <v>254833.97</v>
      </c>
      <c r="AI595" s="39"/>
      <c r="AJ595" s="40"/>
      <c r="AK595" s="40"/>
      <c r="AQ595" s="40"/>
      <c r="AT595" s="40"/>
      <c r="AU595" s="3" t="s">
        <v>352</v>
      </c>
      <c r="AV595" s="40"/>
    </row>
    <row r="596" spans="1:48" customFormat="1" ht="15" x14ac:dyDescent="0.25">
      <c r="A596" s="96"/>
      <c r="B596" s="52"/>
      <c r="C596" s="235" t="s">
        <v>353</v>
      </c>
      <c r="D596" s="235"/>
      <c r="E596" s="235"/>
      <c r="F596" s="235"/>
      <c r="G596" s="235"/>
      <c r="H596" s="235"/>
      <c r="I596" s="235"/>
      <c r="J596" s="235"/>
      <c r="K596" s="235"/>
      <c r="L596" s="97">
        <v>6310.87</v>
      </c>
      <c r="M596" s="98"/>
      <c r="N596" s="99">
        <v>83555.92</v>
      </c>
      <c r="AI596" s="39"/>
      <c r="AJ596" s="40"/>
      <c r="AK596" s="40"/>
      <c r="AQ596" s="40"/>
      <c r="AT596" s="40"/>
      <c r="AU596" s="3" t="s">
        <v>353</v>
      </c>
      <c r="AV596" s="40"/>
    </row>
    <row r="597" spans="1:48" customFormat="1" ht="15" x14ac:dyDescent="0.25">
      <c r="A597" s="96"/>
      <c r="B597" s="52"/>
      <c r="C597" s="235" t="s">
        <v>354</v>
      </c>
      <c r="D597" s="235"/>
      <c r="E597" s="235"/>
      <c r="F597" s="235"/>
      <c r="G597" s="235"/>
      <c r="H597" s="235"/>
      <c r="I597" s="235"/>
      <c r="J597" s="235"/>
      <c r="K597" s="235"/>
      <c r="L597" s="102">
        <v>619.33000000000004</v>
      </c>
      <c r="M597" s="98"/>
      <c r="N597" s="99">
        <v>27684.05</v>
      </c>
      <c r="AI597" s="39"/>
      <c r="AJ597" s="40"/>
      <c r="AK597" s="40"/>
      <c r="AQ597" s="40"/>
      <c r="AT597" s="40"/>
      <c r="AU597" s="3" t="s">
        <v>354</v>
      </c>
      <c r="AV597" s="40"/>
    </row>
    <row r="598" spans="1:48" customFormat="1" ht="15" x14ac:dyDescent="0.25">
      <c r="A598" s="96"/>
      <c r="B598" s="52"/>
      <c r="C598" s="235" t="s">
        <v>355</v>
      </c>
      <c r="D598" s="235"/>
      <c r="E598" s="235"/>
      <c r="F598" s="235"/>
      <c r="G598" s="235"/>
      <c r="H598" s="235"/>
      <c r="I598" s="235"/>
      <c r="J598" s="235"/>
      <c r="K598" s="235"/>
      <c r="L598" s="97">
        <v>1394.73</v>
      </c>
      <c r="M598" s="98"/>
      <c r="N598" s="99">
        <v>11381</v>
      </c>
      <c r="AI598" s="39"/>
      <c r="AJ598" s="40"/>
      <c r="AK598" s="40"/>
      <c r="AQ598" s="40"/>
      <c r="AT598" s="40"/>
      <c r="AU598" s="3" t="s">
        <v>355</v>
      </c>
      <c r="AV598" s="40"/>
    </row>
    <row r="599" spans="1:48" customFormat="1" ht="15" x14ac:dyDescent="0.25">
      <c r="A599" s="96"/>
      <c r="B599" s="52"/>
      <c r="C599" s="235" t="s">
        <v>356</v>
      </c>
      <c r="D599" s="235"/>
      <c r="E599" s="235"/>
      <c r="F599" s="235"/>
      <c r="G599" s="235"/>
      <c r="H599" s="235"/>
      <c r="I599" s="235"/>
      <c r="J599" s="235"/>
      <c r="K599" s="235"/>
      <c r="L599" s="97">
        <v>5680.26</v>
      </c>
      <c r="M599" s="98"/>
      <c r="N599" s="99">
        <v>254266.22</v>
      </c>
      <c r="AI599" s="39"/>
      <c r="AJ599" s="40"/>
      <c r="AK599" s="40"/>
      <c r="AQ599" s="40"/>
      <c r="AT599" s="40"/>
      <c r="AU599" s="3" t="s">
        <v>356</v>
      </c>
      <c r="AV599" s="40"/>
    </row>
    <row r="600" spans="1:48" customFormat="1" ht="15" x14ac:dyDescent="0.25">
      <c r="A600" s="96"/>
      <c r="B600" s="52"/>
      <c r="C600" s="235" t="s">
        <v>357</v>
      </c>
      <c r="D600" s="235"/>
      <c r="E600" s="235"/>
      <c r="F600" s="235"/>
      <c r="G600" s="235"/>
      <c r="H600" s="235"/>
      <c r="I600" s="235"/>
      <c r="J600" s="235"/>
      <c r="K600" s="235"/>
      <c r="L600" s="97">
        <v>2840.13</v>
      </c>
      <c r="M600" s="98"/>
      <c r="N600" s="99">
        <v>127133.11</v>
      </c>
      <c r="AI600" s="39"/>
      <c r="AJ600" s="40"/>
      <c r="AK600" s="40"/>
      <c r="AQ600" s="40"/>
      <c r="AT600" s="40"/>
      <c r="AU600" s="3" t="s">
        <v>357</v>
      </c>
      <c r="AV600" s="40"/>
    </row>
    <row r="601" spans="1:48" customFormat="1" ht="15" x14ac:dyDescent="0.25">
      <c r="A601" s="96"/>
      <c r="B601" s="52"/>
      <c r="C601" s="235" t="s">
        <v>272</v>
      </c>
      <c r="D601" s="235"/>
      <c r="E601" s="235"/>
      <c r="F601" s="235"/>
      <c r="G601" s="235"/>
      <c r="H601" s="235"/>
      <c r="I601" s="235"/>
      <c r="J601" s="235"/>
      <c r="K601" s="235"/>
      <c r="L601" s="97">
        <v>8591.68</v>
      </c>
      <c r="M601" s="98"/>
      <c r="N601" s="99">
        <v>384578.26</v>
      </c>
      <c r="AI601" s="39"/>
      <c r="AJ601" s="40"/>
      <c r="AK601" s="40"/>
      <c r="AQ601" s="40"/>
      <c r="AT601" s="40"/>
      <c r="AU601" s="3" t="s">
        <v>272</v>
      </c>
      <c r="AV601" s="40"/>
    </row>
    <row r="602" spans="1:48" customFormat="1" ht="15" x14ac:dyDescent="0.25">
      <c r="A602" s="96"/>
      <c r="B602" s="52"/>
      <c r="C602" s="235" t="s">
        <v>273</v>
      </c>
      <c r="D602" s="235"/>
      <c r="E602" s="235"/>
      <c r="F602" s="235"/>
      <c r="G602" s="235"/>
      <c r="H602" s="235"/>
      <c r="I602" s="235"/>
      <c r="J602" s="235"/>
      <c r="K602" s="235"/>
      <c r="L602" s="97">
        <v>7807.41</v>
      </c>
      <c r="M602" s="98"/>
      <c r="N602" s="99">
        <v>349472.42</v>
      </c>
      <c r="AI602" s="39"/>
      <c r="AJ602" s="40"/>
      <c r="AK602" s="40"/>
      <c r="AQ602" s="40"/>
      <c r="AT602" s="40"/>
      <c r="AU602" s="3" t="s">
        <v>273</v>
      </c>
      <c r="AV602" s="40"/>
    </row>
    <row r="603" spans="1:48" customFormat="1" ht="15" x14ac:dyDescent="0.25">
      <c r="A603" s="96"/>
      <c r="B603" s="52"/>
      <c r="C603" s="235" t="s">
        <v>274</v>
      </c>
      <c r="D603" s="235"/>
      <c r="E603" s="235"/>
      <c r="F603" s="235"/>
      <c r="G603" s="235"/>
      <c r="H603" s="235"/>
      <c r="I603" s="235"/>
      <c r="J603" s="235"/>
      <c r="K603" s="235"/>
      <c r="L603" s="97">
        <v>4023.69</v>
      </c>
      <c r="M603" s="98"/>
      <c r="N603" s="99">
        <v>180106.45</v>
      </c>
      <c r="AI603" s="39"/>
      <c r="AJ603" s="40"/>
      <c r="AK603" s="40"/>
      <c r="AQ603" s="40"/>
      <c r="AT603" s="40"/>
      <c r="AU603" s="3" t="s">
        <v>274</v>
      </c>
      <c r="AV603" s="40"/>
    </row>
    <row r="604" spans="1:48" customFormat="1" ht="15" x14ac:dyDescent="0.25">
      <c r="A604" s="96"/>
      <c r="B604" s="104"/>
      <c r="C604" s="252" t="s">
        <v>359</v>
      </c>
      <c r="D604" s="252"/>
      <c r="E604" s="252"/>
      <c r="F604" s="252"/>
      <c r="G604" s="252"/>
      <c r="H604" s="252"/>
      <c r="I604" s="252"/>
      <c r="J604" s="252"/>
      <c r="K604" s="252"/>
      <c r="L604" s="105">
        <v>71480.009999999995</v>
      </c>
      <c r="M604" s="106"/>
      <c r="N604" s="107">
        <v>1348847.11</v>
      </c>
      <c r="AI604" s="39"/>
      <c r="AJ604" s="40"/>
      <c r="AK604" s="40"/>
      <c r="AQ604" s="40"/>
      <c r="AT604" s="40"/>
      <c r="AV604" s="40" t="s">
        <v>359</v>
      </c>
    </row>
    <row r="605" spans="1:48" customFormat="1" ht="15" x14ac:dyDescent="0.25">
      <c r="A605" s="242" t="s">
        <v>360</v>
      </c>
      <c r="B605" s="243"/>
      <c r="C605" s="243"/>
      <c r="D605" s="243"/>
      <c r="E605" s="243"/>
      <c r="F605" s="243"/>
      <c r="G605" s="243"/>
      <c r="H605" s="243"/>
      <c r="I605" s="243"/>
      <c r="J605" s="243"/>
      <c r="K605" s="243"/>
      <c r="L605" s="243"/>
      <c r="M605" s="243"/>
      <c r="N605" s="244"/>
      <c r="AI605" s="39" t="s">
        <v>360</v>
      </c>
      <c r="AJ605" s="40"/>
      <c r="AK605" s="40"/>
      <c r="AQ605" s="40"/>
      <c r="AT605" s="40"/>
      <c r="AV605" s="40"/>
    </row>
    <row r="606" spans="1:48" customFormat="1" ht="23.25" x14ac:dyDescent="0.25">
      <c r="A606" s="41" t="s">
        <v>361</v>
      </c>
      <c r="B606" s="42" t="s">
        <v>362</v>
      </c>
      <c r="C606" s="248" t="s">
        <v>363</v>
      </c>
      <c r="D606" s="248"/>
      <c r="E606" s="248"/>
      <c r="F606" s="43" t="s">
        <v>212</v>
      </c>
      <c r="G606" s="44">
        <v>6.54E-2</v>
      </c>
      <c r="H606" s="45">
        <v>1</v>
      </c>
      <c r="I606" s="83">
        <v>6.54E-2</v>
      </c>
      <c r="J606" s="47"/>
      <c r="K606" s="44"/>
      <c r="L606" s="47"/>
      <c r="M606" s="44"/>
      <c r="N606" s="48"/>
      <c r="AI606" s="39"/>
      <c r="AJ606" s="40"/>
      <c r="AK606" s="40" t="s">
        <v>363</v>
      </c>
      <c r="AQ606" s="40"/>
      <c r="AT606" s="40"/>
      <c r="AV606" s="40"/>
    </row>
    <row r="607" spans="1:48" customFormat="1" ht="15" x14ac:dyDescent="0.25">
      <c r="A607" s="49"/>
      <c r="B607" s="50"/>
      <c r="C607" s="235" t="s">
        <v>364</v>
      </c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7"/>
      <c r="AI607" s="39"/>
      <c r="AJ607" s="40"/>
      <c r="AK607" s="40"/>
      <c r="AL607" s="3" t="s">
        <v>364</v>
      </c>
      <c r="AQ607" s="40"/>
      <c r="AT607" s="40"/>
      <c r="AV607" s="40"/>
    </row>
    <row r="608" spans="1:48" customFormat="1" ht="23.25" x14ac:dyDescent="0.25">
      <c r="A608" s="51"/>
      <c r="B608" s="52" t="s">
        <v>65</v>
      </c>
      <c r="C608" s="238" t="s">
        <v>66</v>
      </c>
      <c r="D608" s="238"/>
      <c r="E608" s="238"/>
      <c r="F608" s="238"/>
      <c r="G608" s="238"/>
      <c r="H608" s="238"/>
      <c r="I608" s="238"/>
      <c r="J608" s="238"/>
      <c r="K608" s="238"/>
      <c r="L608" s="238"/>
      <c r="M608" s="238"/>
      <c r="N608" s="239"/>
      <c r="AI608" s="39"/>
      <c r="AJ608" s="40"/>
      <c r="AK608" s="40"/>
      <c r="AM608" s="3" t="s">
        <v>66</v>
      </c>
      <c r="AQ608" s="40"/>
      <c r="AT608" s="40"/>
      <c r="AV608" s="40"/>
    </row>
    <row r="609" spans="1:48" customFormat="1" ht="68.25" x14ac:dyDescent="0.25">
      <c r="A609" s="51"/>
      <c r="B609" s="52" t="s">
        <v>67</v>
      </c>
      <c r="C609" s="238" t="s">
        <v>68</v>
      </c>
      <c r="D609" s="238"/>
      <c r="E609" s="238"/>
      <c r="F609" s="238"/>
      <c r="G609" s="238"/>
      <c r="H609" s="238"/>
      <c r="I609" s="238"/>
      <c r="J609" s="238"/>
      <c r="K609" s="238"/>
      <c r="L609" s="238"/>
      <c r="M609" s="238"/>
      <c r="N609" s="239"/>
      <c r="AI609" s="39"/>
      <c r="AJ609" s="40"/>
      <c r="AK609" s="40"/>
      <c r="AM609" s="3" t="s">
        <v>68</v>
      </c>
      <c r="AQ609" s="40"/>
      <c r="AT609" s="40"/>
      <c r="AV609" s="40"/>
    </row>
    <row r="610" spans="1:48" customFormat="1" ht="23.25" x14ac:dyDescent="0.25">
      <c r="A610" s="51"/>
      <c r="B610" s="52" t="s">
        <v>69</v>
      </c>
      <c r="C610" s="238" t="s">
        <v>70</v>
      </c>
      <c r="D610" s="238"/>
      <c r="E610" s="238"/>
      <c r="F610" s="238"/>
      <c r="G610" s="238"/>
      <c r="H610" s="238"/>
      <c r="I610" s="238"/>
      <c r="J610" s="238"/>
      <c r="K610" s="238"/>
      <c r="L610" s="238"/>
      <c r="M610" s="238"/>
      <c r="N610" s="239"/>
      <c r="AI610" s="39"/>
      <c r="AJ610" s="40"/>
      <c r="AK610" s="40"/>
      <c r="AM610" s="3" t="s">
        <v>70</v>
      </c>
      <c r="AQ610" s="40"/>
      <c r="AT610" s="40"/>
      <c r="AV610" s="40"/>
    </row>
    <row r="611" spans="1:48" customFormat="1" ht="15" x14ac:dyDescent="0.25">
      <c r="A611" s="53"/>
      <c r="B611" s="52" t="s">
        <v>60</v>
      </c>
      <c r="C611" s="235" t="s">
        <v>94</v>
      </c>
      <c r="D611" s="235"/>
      <c r="E611" s="235"/>
      <c r="F611" s="54"/>
      <c r="G611" s="55"/>
      <c r="H611" s="55"/>
      <c r="I611" s="55"/>
      <c r="J611" s="58">
        <v>171.45</v>
      </c>
      <c r="K611" s="57">
        <v>1.520875</v>
      </c>
      <c r="L611" s="58">
        <v>17.05</v>
      </c>
      <c r="M611" s="59">
        <v>44.77</v>
      </c>
      <c r="N611" s="72">
        <v>763.33</v>
      </c>
      <c r="AI611" s="39"/>
      <c r="AJ611" s="40"/>
      <c r="AK611" s="40"/>
      <c r="AN611" s="3" t="s">
        <v>94</v>
      </c>
      <c r="AQ611" s="40"/>
      <c r="AT611" s="40"/>
      <c r="AV611" s="40"/>
    </row>
    <row r="612" spans="1:48" customFormat="1" ht="15" x14ac:dyDescent="0.25">
      <c r="A612" s="53"/>
      <c r="B612" s="52" t="s">
        <v>71</v>
      </c>
      <c r="C612" s="235" t="s">
        <v>72</v>
      </c>
      <c r="D612" s="235"/>
      <c r="E612" s="235"/>
      <c r="F612" s="54"/>
      <c r="G612" s="55"/>
      <c r="H612" s="55"/>
      <c r="I612" s="55"/>
      <c r="J612" s="58">
        <v>148.30000000000001</v>
      </c>
      <c r="K612" s="57">
        <v>1.653125</v>
      </c>
      <c r="L612" s="58">
        <v>16.03</v>
      </c>
      <c r="M612" s="59">
        <v>13.24</v>
      </c>
      <c r="N612" s="72">
        <v>212.24</v>
      </c>
      <c r="AI612" s="39"/>
      <c r="AJ612" s="40"/>
      <c r="AK612" s="40"/>
      <c r="AN612" s="3" t="s">
        <v>72</v>
      </c>
      <c r="AQ612" s="40"/>
      <c r="AT612" s="40"/>
      <c r="AV612" s="40"/>
    </row>
    <row r="613" spans="1:48" customFormat="1" ht="15" x14ac:dyDescent="0.25">
      <c r="A613" s="53"/>
      <c r="B613" s="52" t="s">
        <v>73</v>
      </c>
      <c r="C613" s="235" t="s">
        <v>74</v>
      </c>
      <c r="D613" s="235"/>
      <c r="E613" s="235"/>
      <c r="F613" s="54"/>
      <c r="G613" s="55"/>
      <c r="H613" s="55"/>
      <c r="I613" s="55"/>
      <c r="J613" s="58">
        <v>8.1199999999999992</v>
      </c>
      <c r="K613" s="57">
        <v>1.653125</v>
      </c>
      <c r="L613" s="58">
        <v>0.88</v>
      </c>
      <c r="M613" s="61">
        <v>44.7</v>
      </c>
      <c r="N613" s="72">
        <v>39.340000000000003</v>
      </c>
      <c r="AI613" s="39"/>
      <c r="AJ613" s="40"/>
      <c r="AK613" s="40"/>
      <c r="AN613" s="3" t="s">
        <v>74</v>
      </c>
      <c r="AQ613" s="40"/>
      <c r="AT613" s="40"/>
      <c r="AV613" s="40"/>
    </row>
    <row r="614" spans="1:48" customFormat="1" ht="15" x14ac:dyDescent="0.25">
      <c r="A614" s="53"/>
      <c r="B614" s="52" t="s">
        <v>100</v>
      </c>
      <c r="C614" s="235" t="s">
        <v>127</v>
      </c>
      <c r="D614" s="235"/>
      <c r="E614" s="235"/>
      <c r="F614" s="54"/>
      <c r="G614" s="55"/>
      <c r="H614" s="55"/>
      <c r="I614" s="55"/>
      <c r="J614" s="58">
        <v>62.57</v>
      </c>
      <c r="K614" s="55"/>
      <c r="L614" s="58">
        <v>4.09</v>
      </c>
      <c r="M614" s="59">
        <v>8.16</v>
      </c>
      <c r="N614" s="72">
        <v>33.369999999999997</v>
      </c>
      <c r="AI614" s="39"/>
      <c r="AJ614" s="40"/>
      <c r="AK614" s="40"/>
      <c r="AN614" s="3" t="s">
        <v>127</v>
      </c>
      <c r="AQ614" s="40"/>
      <c r="AT614" s="40"/>
      <c r="AV614" s="40"/>
    </row>
    <row r="615" spans="1:48" customFormat="1" ht="15" x14ac:dyDescent="0.25">
      <c r="A615" s="62"/>
      <c r="B615" s="52"/>
      <c r="C615" s="235" t="s">
        <v>95</v>
      </c>
      <c r="D615" s="235"/>
      <c r="E615" s="235"/>
      <c r="F615" s="54" t="s">
        <v>76</v>
      </c>
      <c r="G615" s="61">
        <v>20.100000000000001</v>
      </c>
      <c r="H615" s="57">
        <v>1.520875</v>
      </c>
      <c r="I615" s="57">
        <v>1.9992509999999999</v>
      </c>
      <c r="J615" s="65"/>
      <c r="K615" s="55"/>
      <c r="L615" s="65"/>
      <c r="M615" s="55"/>
      <c r="N615" s="66"/>
      <c r="AI615" s="39"/>
      <c r="AJ615" s="40"/>
      <c r="AK615" s="40"/>
      <c r="AO615" s="3" t="s">
        <v>95</v>
      </c>
      <c r="AQ615" s="40"/>
      <c r="AT615" s="40"/>
      <c r="AV615" s="40"/>
    </row>
    <row r="616" spans="1:48" customFormat="1" ht="15" x14ac:dyDescent="0.25">
      <c r="A616" s="62"/>
      <c r="B616" s="52"/>
      <c r="C616" s="235" t="s">
        <v>75</v>
      </c>
      <c r="D616" s="235"/>
      <c r="E616" s="235"/>
      <c r="F616" s="54" t="s">
        <v>76</v>
      </c>
      <c r="G616" s="61">
        <v>0.7</v>
      </c>
      <c r="H616" s="57">
        <v>1.653125</v>
      </c>
      <c r="I616" s="64">
        <v>7.56801E-2</v>
      </c>
      <c r="J616" s="65"/>
      <c r="K616" s="55"/>
      <c r="L616" s="65"/>
      <c r="M616" s="55"/>
      <c r="N616" s="66"/>
      <c r="AI616" s="39"/>
      <c r="AJ616" s="40"/>
      <c r="AK616" s="40"/>
      <c r="AO616" s="3" t="s">
        <v>75</v>
      </c>
      <c r="AQ616" s="40"/>
      <c r="AT616" s="40"/>
      <c r="AV616" s="40"/>
    </row>
    <row r="617" spans="1:48" customFormat="1" ht="15" x14ac:dyDescent="0.25">
      <c r="A617" s="49"/>
      <c r="B617" s="52"/>
      <c r="C617" s="236" t="s">
        <v>77</v>
      </c>
      <c r="D617" s="236"/>
      <c r="E617" s="236"/>
      <c r="F617" s="67"/>
      <c r="G617" s="68"/>
      <c r="H617" s="68"/>
      <c r="I617" s="68"/>
      <c r="J617" s="70">
        <v>382.32</v>
      </c>
      <c r="K617" s="68"/>
      <c r="L617" s="70">
        <v>37.17</v>
      </c>
      <c r="M617" s="68"/>
      <c r="N617" s="71">
        <v>1008.94</v>
      </c>
      <c r="AI617" s="39"/>
      <c r="AJ617" s="40"/>
      <c r="AK617" s="40"/>
      <c r="AP617" s="3" t="s">
        <v>77</v>
      </c>
      <c r="AQ617" s="40"/>
      <c r="AT617" s="40"/>
      <c r="AV617" s="40"/>
    </row>
    <row r="618" spans="1:48" customFormat="1" ht="15" x14ac:dyDescent="0.25">
      <c r="A618" s="62"/>
      <c r="B618" s="52"/>
      <c r="C618" s="235" t="s">
        <v>78</v>
      </c>
      <c r="D618" s="235"/>
      <c r="E618" s="235"/>
      <c r="F618" s="54"/>
      <c r="G618" s="55"/>
      <c r="H618" s="55"/>
      <c r="I618" s="55"/>
      <c r="J618" s="65"/>
      <c r="K618" s="55"/>
      <c r="L618" s="58">
        <v>17.93</v>
      </c>
      <c r="M618" s="55"/>
      <c r="N618" s="72">
        <v>802.67</v>
      </c>
      <c r="AI618" s="39"/>
      <c r="AJ618" s="40"/>
      <c r="AK618" s="40"/>
      <c r="AO618" s="3" t="s">
        <v>78</v>
      </c>
      <c r="AQ618" s="40"/>
      <c r="AT618" s="40"/>
      <c r="AV618" s="40"/>
    </row>
    <row r="619" spans="1:48" customFormat="1" ht="22.5" x14ac:dyDescent="0.25">
      <c r="A619" s="62"/>
      <c r="B619" s="52" t="s">
        <v>214</v>
      </c>
      <c r="C619" s="235" t="s">
        <v>215</v>
      </c>
      <c r="D619" s="235"/>
      <c r="E619" s="235"/>
      <c r="F619" s="54" t="s">
        <v>81</v>
      </c>
      <c r="G619" s="63">
        <v>110</v>
      </c>
      <c r="H619" s="55"/>
      <c r="I619" s="63">
        <v>110</v>
      </c>
      <c r="J619" s="65"/>
      <c r="K619" s="55"/>
      <c r="L619" s="58">
        <v>19.72</v>
      </c>
      <c r="M619" s="55"/>
      <c r="N619" s="72">
        <v>882.94</v>
      </c>
      <c r="AI619" s="39"/>
      <c r="AJ619" s="40"/>
      <c r="AK619" s="40"/>
      <c r="AO619" s="3" t="s">
        <v>215</v>
      </c>
      <c r="AQ619" s="40"/>
      <c r="AT619" s="40"/>
      <c r="AV619" s="40"/>
    </row>
    <row r="620" spans="1:48" customFormat="1" ht="45" x14ac:dyDescent="0.25">
      <c r="A620" s="62"/>
      <c r="B620" s="52" t="s">
        <v>216</v>
      </c>
      <c r="C620" s="235" t="s">
        <v>217</v>
      </c>
      <c r="D620" s="235"/>
      <c r="E620" s="235"/>
      <c r="F620" s="54" t="s">
        <v>81</v>
      </c>
      <c r="G620" s="63">
        <v>69</v>
      </c>
      <c r="H620" s="59">
        <v>0.85</v>
      </c>
      <c r="I620" s="59">
        <v>58.65</v>
      </c>
      <c r="J620" s="65"/>
      <c r="K620" s="55"/>
      <c r="L620" s="58">
        <v>10.52</v>
      </c>
      <c r="M620" s="55"/>
      <c r="N620" s="72">
        <v>470.77</v>
      </c>
      <c r="AI620" s="39"/>
      <c r="AJ620" s="40"/>
      <c r="AK620" s="40"/>
      <c r="AO620" s="3" t="s">
        <v>217</v>
      </c>
      <c r="AQ620" s="40"/>
      <c r="AT620" s="40"/>
      <c r="AV620" s="40"/>
    </row>
    <row r="621" spans="1:48" customFormat="1" ht="15" x14ac:dyDescent="0.25">
      <c r="A621" s="73"/>
      <c r="B621" s="74"/>
      <c r="C621" s="248" t="s">
        <v>84</v>
      </c>
      <c r="D621" s="248"/>
      <c r="E621" s="248"/>
      <c r="F621" s="43"/>
      <c r="G621" s="44"/>
      <c r="H621" s="44"/>
      <c r="I621" s="44"/>
      <c r="J621" s="47"/>
      <c r="K621" s="44"/>
      <c r="L621" s="75">
        <v>67.41</v>
      </c>
      <c r="M621" s="68"/>
      <c r="N621" s="76">
        <v>2362.65</v>
      </c>
      <c r="AI621" s="39"/>
      <c r="AJ621" s="40"/>
      <c r="AK621" s="40"/>
      <c r="AQ621" s="40" t="s">
        <v>84</v>
      </c>
      <c r="AT621" s="40"/>
      <c r="AV621" s="40"/>
    </row>
    <row r="622" spans="1:48" customFormat="1" ht="23.25" x14ac:dyDescent="0.25">
      <c r="A622" s="41" t="s">
        <v>365</v>
      </c>
      <c r="B622" s="42" t="s">
        <v>366</v>
      </c>
      <c r="C622" s="248" t="s">
        <v>367</v>
      </c>
      <c r="D622" s="248"/>
      <c r="E622" s="248"/>
      <c r="F622" s="43" t="s">
        <v>135</v>
      </c>
      <c r="G622" s="44">
        <v>0.16350000000000001</v>
      </c>
      <c r="H622" s="45">
        <v>1</v>
      </c>
      <c r="I622" s="83">
        <v>0.16350000000000001</v>
      </c>
      <c r="J622" s="75">
        <v>519.79999999999995</v>
      </c>
      <c r="K622" s="44"/>
      <c r="L622" s="75">
        <v>84.99</v>
      </c>
      <c r="M622" s="80">
        <v>8.16</v>
      </c>
      <c r="N622" s="81">
        <v>693.52</v>
      </c>
      <c r="AI622" s="39"/>
      <c r="AJ622" s="40"/>
      <c r="AK622" s="40" t="s">
        <v>367</v>
      </c>
      <c r="AQ622" s="40"/>
      <c r="AT622" s="40"/>
      <c r="AV622" s="40"/>
    </row>
    <row r="623" spans="1:48" customFormat="1" ht="15" x14ac:dyDescent="0.25">
      <c r="A623" s="73"/>
      <c r="B623" s="74"/>
      <c r="C623" s="235" t="s">
        <v>111</v>
      </c>
      <c r="D623" s="235"/>
      <c r="E623" s="235"/>
      <c r="F623" s="235"/>
      <c r="G623" s="235"/>
      <c r="H623" s="235"/>
      <c r="I623" s="235"/>
      <c r="J623" s="235"/>
      <c r="K623" s="235"/>
      <c r="L623" s="235"/>
      <c r="M623" s="235"/>
      <c r="N623" s="237"/>
      <c r="AI623" s="39"/>
      <c r="AJ623" s="40"/>
      <c r="AK623" s="40"/>
      <c r="AQ623" s="40"/>
      <c r="AR623" s="3" t="s">
        <v>111</v>
      </c>
      <c r="AT623" s="40"/>
      <c r="AV623" s="40"/>
    </row>
    <row r="624" spans="1:48" customFormat="1" ht="15" x14ac:dyDescent="0.25">
      <c r="A624" s="73"/>
      <c r="B624" s="74"/>
      <c r="C624" s="248" t="s">
        <v>84</v>
      </c>
      <c r="D624" s="248"/>
      <c r="E624" s="248"/>
      <c r="F624" s="43"/>
      <c r="G624" s="44"/>
      <c r="H624" s="44"/>
      <c r="I624" s="44"/>
      <c r="J624" s="47"/>
      <c r="K624" s="44"/>
      <c r="L624" s="75">
        <v>84.99</v>
      </c>
      <c r="M624" s="68"/>
      <c r="N624" s="81">
        <v>693.52</v>
      </c>
      <c r="AI624" s="39"/>
      <c r="AJ624" s="40"/>
      <c r="AK624" s="40"/>
      <c r="AQ624" s="40" t="s">
        <v>84</v>
      </c>
      <c r="AT624" s="40"/>
      <c r="AV624" s="40"/>
    </row>
    <row r="625" spans="1:48" customFormat="1" ht="15" x14ac:dyDescent="0.25">
      <c r="A625" s="41" t="s">
        <v>368</v>
      </c>
      <c r="B625" s="42" t="s">
        <v>369</v>
      </c>
      <c r="C625" s="248" t="s">
        <v>370</v>
      </c>
      <c r="D625" s="248"/>
      <c r="E625" s="248"/>
      <c r="F625" s="43" t="s">
        <v>371</v>
      </c>
      <c r="G625" s="44">
        <v>1.4388000000000001</v>
      </c>
      <c r="H625" s="45">
        <v>1</v>
      </c>
      <c r="I625" s="83">
        <v>1.4388000000000001</v>
      </c>
      <c r="J625" s="75">
        <v>42</v>
      </c>
      <c r="K625" s="44"/>
      <c r="L625" s="75">
        <v>60.43</v>
      </c>
      <c r="M625" s="80">
        <v>8.16</v>
      </c>
      <c r="N625" s="81">
        <v>493.11</v>
      </c>
      <c r="AI625" s="39"/>
      <c r="AJ625" s="40"/>
      <c r="AK625" s="40" t="s">
        <v>370</v>
      </c>
      <c r="AQ625" s="40"/>
      <c r="AT625" s="40"/>
      <c r="AV625" s="40"/>
    </row>
    <row r="626" spans="1:48" customFormat="1" ht="15" x14ac:dyDescent="0.25">
      <c r="A626" s="73"/>
      <c r="B626" s="74"/>
      <c r="C626" s="235" t="s">
        <v>111</v>
      </c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7"/>
      <c r="AI626" s="39"/>
      <c r="AJ626" s="40"/>
      <c r="AK626" s="40"/>
      <c r="AQ626" s="40"/>
      <c r="AR626" s="3" t="s">
        <v>111</v>
      </c>
      <c r="AT626" s="40"/>
      <c r="AV626" s="40"/>
    </row>
    <row r="627" spans="1:48" customFormat="1" ht="15" x14ac:dyDescent="0.25">
      <c r="A627" s="49"/>
      <c r="B627" s="50"/>
      <c r="C627" s="235" t="s">
        <v>372</v>
      </c>
      <c r="D627" s="235"/>
      <c r="E627" s="235"/>
      <c r="F627" s="235"/>
      <c r="G627" s="235"/>
      <c r="H627" s="235"/>
      <c r="I627" s="235"/>
      <c r="J627" s="235"/>
      <c r="K627" s="235"/>
      <c r="L627" s="235"/>
      <c r="M627" s="235"/>
      <c r="N627" s="237"/>
      <c r="AI627" s="39"/>
      <c r="AJ627" s="40"/>
      <c r="AK627" s="40"/>
      <c r="AL627" s="3" t="s">
        <v>372</v>
      </c>
      <c r="AQ627" s="40"/>
      <c r="AT627" s="40"/>
      <c r="AV627" s="40"/>
    </row>
    <row r="628" spans="1:48" customFormat="1" ht="15" x14ac:dyDescent="0.25">
      <c r="A628" s="73"/>
      <c r="B628" s="74"/>
      <c r="C628" s="248" t="s">
        <v>84</v>
      </c>
      <c r="D628" s="248"/>
      <c r="E628" s="248"/>
      <c r="F628" s="43"/>
      <c r="G628" s="44"/>
      <c r="H628" s="44"/>
      <c r="I628" s="44"/>
      <c r="J628" s="47"/>
      <c r="K628" s="44"/>
      <c r="L628" s="75">
        <v>60.43</v>
      </c>
      <c r="M628" s="68"/>
      <c r="N628" s="81">
        <v>493.11</v>
      </c>
      <c r="AI628" s="39"/>
      <c r="AJ628" s="40"/>
      <c r="AK628" s="40"/>
      <c r="AQ628" s="40" t="s">
        <v>84</v>
      </c>
      <c r="AT628" s="40"/>
      <c r="AV628" s="40"/>
    </row>
    <row r="629" spans="1:48" customFormat="1" ht="34.5" x14ac:dyDescent="0.25">
      <c r="A629" s="41" t="s">
        <v>373</v>
      </c>
      <c r="B629" s="42" t="s">
        <v>374</v>
      </c>
      <c r="C629" s="248" t="s">
        <v>375</v>
      </c>
      <c r="D629" s="248"/>
      <c r="E629" s="248"/>
      <c r="F629" s="43" t="s">
        <v>90</v>
      </c>
      <c r="G629" s="44">
        <v>2.5000000000000001E-2</v>
      </c>
      <c r="H629" s="45">
        <v>1</v>
      </c>
      <c r="I629" s="46">
        <v>2.5000000000000001E-2</v>
      </c>
      <c r="J629" s="47"/>
      <c r="K629" s="44"/>
      <c r="L629" s="47"/>
      <c r="M629" s="44"/>
      <c r="N629" s="48"/>
      <c r="AI629" s="39"/>
      <c r="AJ629" s="40"/>
      <c r="AK629" s="40" t="s">
        <v>375</v>
      </c>
      <c r="AQ629" s="40"/>
      <c r="AT629" s="40"/>
      <c r="AV629" s="40"/>
    </row>
    <row r="630" spans="1:48" customFormat="1" ht="15" x14ac:dyDescent="0.25">
      <c r="A630" s="49"/>
      <c r="B630" s="50"/>
      <c r="C630" s="235" t="s">
        <v>376</v>
      </c>
      <c r="D630" s="235"/>
      <c r="E630" s="235"/>
      <c r="F630" s="235"/>
      <c r="G630" s="235"/>
      <c r="H630" s="235"/>
      <c r="I630" s="235"/>
      <c r="J630" s="235"/>
      <c r="K630" s="235"/>
      <c r="L630" s="235"/>
      <c r="M630" s="235"/>
      <c r="N630" s="237"/>
      <c r="AI630" s="39"/>
      <c r="AJ630" s="40"/>
      <c r="AK630" s="40"/>
      <c r="AL630" s="3" t="s">
        <v>376</v>
      </c>
      <c r="AQ630" s="40"/>
      <c r="AT630" s="40"/>
      <c r="AV630" s="40"/>
    </row>
    <row r="631" spans="1:48" customFormat="1" ht="23.25" x14ac:dyDescent="0.25">
      <c r="A631" s="51"/>
      <c r="B631" s="52" t="s">
        <v>65</v>
      </c>
      <c r="C631" s="238" t="s">
        <v>66</v>
      </c>
      <c r="D631" s="238"/>
      <c r="E631" s="238"/>
      <c r="F631" s="238"/>
      <c r="G631" s="238"/>
      <c r="H631" s="238"/>
      <c r="I631" s="238"/>
      <c r="J631" s="238"/>
      <c r="K631" s="238"/>
      <c r="L631" s="238"/>
      <c r="M631" s="238"/>
      <c r="N631" s="239"/>
      <c r="AI631" s="39"/>
      <c r="AJ631" s="40"/>
      <c r="AK631" s="40"/>
      <c r="AM631" s="3" t="s">
        <v>66</v>
      </c>
      <c r="AQ631" s="40"/>
      <c r="AT631" s="40"/>
      <c r="AV631" s="40"/>
    </row>
    <row r="632" spans="1:48" customFormat="1" ht="68.25" x14ac:dyDescent="0.25">
      <c r="A632" s="51"/>
      <c r="B632" s="52" t="s">
        <v>67</v>
      </c>
      <c r="C632" s="238" t="s">
        <v>68</v>
      </c>
      <c r="D632" s="238"/>
      <c r="E632" s="238"/>
      <c r="F632" s="238"/>
      <c r="G632" s="238"/>
      <c r="H632" s="238"/>
      <c r="I632" s="238"/>
      <c r="J632" s="238"/>
      <c r="K632" s="238"/>
      <c r="L632" s="238"/>
      <c r="M632" s="238"/>
      <c r="N632" s="239"/>
      <c r="AI632" s="39"/>
      <c r="AJ632" s="40"/>
      <c r="AK632" s="40"/>
      <c r="AM632" s="3" t="s">
        <v>68</v>
      </c>
      <c r="AQ632" s="40"/>
      <c r="AT632" s="40"/>
      <c r="AV632" s="40"/>
    </row>
    <row r="633" spans="1:48" customFormat="1" ht="23.25" x14ac:dyDescent="0.25">
      <c r="A633" s="51"/>
      <c r="B633" s="52" t="s">
        <v>69</v>
      </c>
      <c r="C633" s="238" t="s">
        <v>70</v>
      </c>
      <c r="D633" s="238"/>
      <c r="E633" s="238"/>
      <c r="F633" s="238"/>
      <c r="G633" s="238"/>
      <c r="H633" s="238"/>
      <c r="I633" s="238"/>
      <c r="J633" s="238"/>
      <c r="K633" s="238"/>
      <c r="L633" s="238"/>
      <c r="M633" s="238"/>
      <c r="N633" s="239"/>
      <c r="AI633" s="39"/>
      <c r="AJ633" s="40"/>
      <c r="AK633" s="40"/>
      <c r="AM633" s="3" t="s">
        <v>70</v>
      </c>
      <c r="AQ633" s="40"/>
      <c r="AT633" s="40"/>
      <c r="AV633" s="40"/>
    </row>
    <row r="634" spans="1:48" customFormat="1" ht="15" x14ac:dyDescent="0.25">
      <c r="A634" s="53"/>
      <c r="B634" s="52" t="s">
        <v>60</v>
      </c>
      <c r="C634" s="235" t="s">
        <v>94</v>
      </c>
      <c r="D634" s="235"/>
      <c r="E634" s="235"/>
      <c r="F634" s="54"/>
      <c r="G634" s="55"/>
      <c r="H634" s="55"/>
      <c r="I634" s="55"/>
      <c r="J634" s="56">
        <v>23335.8</v>
      </c>
      <c r="K634" s="57">
        <v>1.520875</v>
      </c>
      <c r="L634" s="58">
        <v>887.27</v>
      </c>
      <c r="M634" s="59">
        <v>44.77</v>
      </c>
      <c r="N634" s="60">
        <v>39723.08</v>
      </c>
      <c r="AI634" s="39"/>
      <c r="AJ634" s="40"/>
      <c r="AK634" s="40"/>
      <c r="AN634" s="3" t="s">
        <v>94</v>
      </c>
      <c r="AQ634" s="40"/>
      <c r="AT634" s="40"/>
      <c r="AV634" s="40"/>
    </row>
    <row r="635" spans="1:48" customFormat="1" ht="15" x14ac:dyDescent="0.25">
      <c r="A635" s="53"/>
      <c r="B635" s="52" t="s">
        <v>71</v>
      </c>
      <c r="C635" s="235" t="s">
        <v>72</v>
      </c>
      <c r="D635" s="235"/>
      <c r="E635" s="235"/>
      <c r="F635" s="54"/>
      <c r="G635" s="55"/>
      <c r="H635" s="55"/>
      <c r="I635" s="55"/>
      <c r="J635" s="56">
        <v>17342.580000000002</v>
      </c>
      <c r="K635" s="57">
        <v>1.653125</v>
      </c>
      <c r="L635" s="58">
        <v>716.74</v>
      </c>
      <c r="M635" s="59">
        <v>13.24</v>
      </c>
      <c r="N635" s="60">
        <v>9489.64</v>
      </c>
      <c r="AI635" s="39"/>
      <c r="AJ635" s="40"/>
      <c r="AK635" s="40"/>
      <c r="AN635" s="3" t="s">
        <v>72</v>
      </c>
      <c r="AQ635" s="40"/>
      <c r="AT635" s="40"/>
      <c r="AV635" s="40"/>
    </row>
    <row r="636" spans="1:48" customFormat="1" ht="15" x14ac:dyDescent="0.25">
      <c r="A636" s="53"/>
      <c r="B636" s="52" t="s">
        <v>73</v>
      </c>
      <c r="C636" s="235" t="s">
        <v>74</v>
      </c>
      <c r="D636" s="235"/>
      <c r="E636" s="235"/>
      <c r="F636" s="54"/>
      <c r="G636" s="55"/>
      <c r="H636" s="55"/>
      <c r="I636" s="55"/>
      <c r="J636" s="56">
        <v>2506.65</v>
      </c>
      <c r="K636" s="57">
        <v>1.653125</v>
      </c>
      <c r="L636" s="58">
        <v>103.6</v>
      </c>
      <c r="M636" s="61">
        <v>44.7</v>
      </c>
      <c r="N636" s="60">
        <v>4630.92</v>
      </c>
      <c r="AI636" s="39"/>
      <c r="AJ636" s="40"/>
      <c r="AK636" s="40"/>
      <c r="AN636" s="3" t="s">
        <v>74</v>
      </c>
      <c r="AQ636" s="40"/>
      <c r="AT636" s="40"/>
      <c r="AV636" s="40"/>
    </row>
    <row r="637" spans="1:48" customFormat="1" ht="15" x14ac:dyDescent="0.25">
      <c r="A637" s="53"/>
      <c r="B637" s="52" t="s">
        <v>100</v>
      </c>
      <c r="C637" s="235" t="s">
        <v>127</v>
      </c>
      <c r="D637" s="235"/>
      <c r="E637" s="235"/>
      <c r="F637" s="54"/>
      <c r="G637" s="55"/>
      <c r="H637" s="55"/>
      <c r="I637" s="55"/>
      <c r="J637" s="56">
        <v>33882.39</v>
      </c>
      <c r="K637" s="55"/>
      <c r="L637" s="58">
        <v>847.06</v>
      </c>
      <c r="M637" s="59">
        <v>8.16</v>
      </c>
      <c r="N637" s="60">
        <v>6912.01</v>
      </c>
      <c r="AI637" s="39"/>
      <c r="AJ637" s="40"/>
      <c r="AK637" s="40"/>
      <c r="AN637" s="3" t="s">
        <v>127</v>
      </c>
      <c r="AQ637" s="40"/>
      <c r="AT637" s="40"/>
      <c r="AV637" s="40"/>
    </row>
    <row r="638" spans="1:48" customFormat="1" ht="15" x14ac:dyDescent="0.25">
      <c r="A638" s="62"/>
      <c r="B638" s="52"/>
      <c r="C638" s="235" t="s">
        <v>95</v>
      </c>
      <c r="D638" s="235"/>
      <c r="E638" s="235"/>
      <c r="F638" s="54" t="s">
        <v>76</v>
      </c>
      <c r="G638" s="63">
        <v>2670</v>
      </c>
      <c r="H638" s="57">
        <v>1.520875</v>
      </c>
      <c r="I638" s="64">
        <v>101.5184063</v>
      </c>
      <c r="J638" s="65"/>
      <c r="K638" s="55"/>
      <c r="L638" s="65"/>
      <c r="M638" s="55"/>
      <c r="N638" s="66"/>
      <c r="AI638" s="39"/>
      <c r="AJ638" s="40"/>
      <c r="AK638" s="40"/>
      <c r="AO638" s="3" t="s">
        <v>95</v>
      </c>
      <c r="AQ638" s="40"/>
      <c r="AT638" s="40"/>
      <c r="AV638" s="40"/>
    </row>
    <row r="639" spans="1:48" customFormat="1" ht="15" x14ac:dyDescent="0.25">
      <c r="A639" s="62"/>
      <c r="B639" s="52"/>
      <c r="C639" s="235" t="s">
        <v>75</v>
      </c>
      <c r="D639" s="235"/>
      <c r="E639" s="235"/>
      <c r="F639" s="54" t="s">
        <v>76</v>
      </c>
      <c r="G639" s="59">
        <v>185.99</v>
      </c>
      <c r="H639" s="57">
        <v>1.653125</v>
      </c>
      <c r="I639" s="57">
        <v>7.6866180000000002</v>
      </c>
      <c r="J639" s="65"/>
      <c r="K639" s="55"/>
      <c r="L639" s="65"/>
      <c r="M639" s="55"/>
      <c r="N639" s="66"/>
      <c r="AI639" s="39"/>
      <c r="AJ639" s="40"/>
      <c r="AK639" s="40"/>
      <c r="AO639" s="3" t="s">
        <v>75</v>
      </c>
      <c r="AQ639" s="40"/>
      <c r="AT639" s="40"/>
      <c r="AV639" s="40"/>
    </row>
    <row r="640" spans="1:48" customFormat="1" ht="15" x14ac:dyDescent="0.25">
      <c r="A640" s="49"/>
      <c r="B640" s="52"/>
      <c r="C640" s="236" t="s">
        <v>77</v>
      </c>
      <c r="D640" s="236"/>
      <c r="E640" s="236"/>
      <c r="F640" s="67"/>
      <c r="G640" s="68"/>
      <c r="H640" s="68"/>
      <c r="I640" s="68"/>
      <c r="J640" s="69">
        <v>74560.77</v>
      </c>
      <c r="K640" s="68"/>
      <c r="L640" s="69">
        <v>2451.0700000000002</v>
      </c>
      <c r="M640" s="68"/>
      <c r="N640" s="71">
        <v>56124.73</v>
      </c>
      <c r="AI640" s="39"/>
      <c r="AJ640" s="40"/>
      <c r="AK640" s="40"/>
      <c r="AP640" s="3" t="s">
        <v>77</v>
      </c>
      <c r="AQ640" s="40"/>
      <c r="AT640" s="40"/>
      <c r="AV640" s="40"/>
    </row>
    <row r="641" spans="1:48" customFormat="1" ht="15" x14ac:dyDescent="0.25">
      <c r="A641" s="62"/>
      <c r="B641" s="52"/>
      <c r="C641" s="235" t="s">
        <v>78</v>
      </c>
      <c r="D641" s="235"/>
      <c r="E641" s="235"/>
      <c r="F641" s="54"/>
      <c r="G641" s="55"/>
      <c r="H641" s="55"/>
      <c r="I641" s="55"/>
      <c r="J641" s="65"/>
      <c r="K641" s="55"/>
      <c r="L641" s="58">
        <v>990.87</v>
      </c>
      <c r="M641" s="55"/>
      <c r="N641" s="60">
        <v>44354</v>
      </c>
      <c r="AI641" s="39"/>
      <c r="AJ641" s="40"/>
      <c r="AK641" s="40"/>
      <c r="AO641" s="3" t="s">
        <v>78</v>
      </c>
      <c r="AQ641" s="40"/>
      <c r="AT641" s="40"/>
      <c r="AV641" s="40"/>
    </row>
    <row r="642" spans="1:48" customFormat="1" ht="34.5" x14ac:dyDescent="0.25">
      <c r="A642" s="62"/>
      <c r="B642" s="52" t="s">
        <v>128</v>
      </c>
      <c r="C642" s="235" t="s">
        <v>129</v>
      </c>
      <c r="D642" s="235"/>
      <c r="E642" s="235"/>
      <c r="F642" s="54" t="s">
        <v>81</v>
      </c>
      <c r="G642" s="63">
        <v>102</v>
      </c>
      <c r="H642" s="55"/>
      <c r="I642" s="63">
        <v>102</v>
      </c>
      <c r="J642" s="65"/>
      <c r="K642" s="55"/>
      <c r="L642" s="56">
        <v>1010.69</v>
      </c>
      <c r="M642" s="55"/>
      <c r="N642" s="60">
        <v>45241.08</v>
      </c>
      <c r="AI642" s="39"/>
      <c r="AJ642" s="40"/>
      <c r="AK642" s="40"/>
      <c r="AO642" s="3" t="s">
        <v>129</v>
      </c>
      <c r="AQ642" s="40"/>
      <c r="AT642" s="40"/>
      <c r="AV642" s="40"/>
    </row>
    <row r="643" spans="1:48" customFormat="1" ht="45" x14ac:dyDescent="0.25">
      <c r="A643" s="62"/>
      <c r="B643" s="52" t="s">
        <v>130</v>
      </c>
      <c r="C643" s="235" t="s">
        <v>131</v>
      </c>
      <c r="D643" s="235"/>
      <c r="E643" s="235"/>
      <c r="F643" s="54" t="s">
        <v>81</v>
      </c>
      <c r="G643" s="63">
        <v>58</v>
      </c>
      <c r="H643" s="59">
        <v>0.85</v>
      </c>
      <c r="I643" s="61">
        <v>49.3</v>
      </c>
      <c r="J643" s="65"/>
      <c r="K643" s="55"/>
      <c r="L643" s="58">
        <v>488.5</v>
      </c>
      <c r="M643" s="55"/>
      <c r="N643" s="60">
        <v>21866.52</v>
      </c>
      <c r="AI643" s="39"/>
      <c r="AJ643" s="40"/>
      <c r="AK643" s="40"/>
      <c r="AO643" s="3" t="s">
        <v>131</v>
      </c>
      <c r="AQ643" s="40"/>
      <c r="AT643" s="40"/>
      <c r="AV643" s="40"/>
    </row>
    <row r="644" spans="1:48" customFormat="1" ht="15" x14ac:dyDescent="0.25">
      <c r="A644" s="73"/>
      <c r="B644" s="74"/>
      <c r="C644" s="248" t="s">
        <v>84</v>
      </c>
      <c r="D644" s="248"/>
      <c r="E644" s="248"/>
      <c r="F644" s="43"/>
      <c r="G644" s="44"/>
      <c r="H644" s="44"/>
      <c r="I644" s="44"/>
      <c r="J644" s="47"/>
      <c r="K644" s="44"/>
      <c r="L644" s="82">
        <v>3950.26</v>
      </c>
      <c r="M644" s="68"/>
      <c r="N644" s="76">
        <v>123232.33</v>
      </c>
      <c r="AI644" s="39"/>
      <c r="AJ644" s="40"/>
      <c r="AK644" s="40"/>
      <c r="AQ644" s="40" t="s">
        <v>84</v>
      </c>
      <c r="AT644" s="40"/>
      <c r="AV644" s="40"/>
    </row>
    <row r="645" spans="1:48" customFormat="1" ht="23.25" x14ac:dyDescent="0.25">
      <c r="A645" s="41" t="s">
        <v>377</v>
      </c>
      <c r="B645" s="42" t="s">
        <v>141</v>
      </c>
      <c r="C645" s="248" t="s">
        <v>142</v>
      </c>
      <c r="D645" s="248"/>
      <c r="E645" s="248"/>
      <c r="F645" s="43" t="s">
        <v>135</v>
      </c>
      <c r="G645" s="44">
        <v>2.5375000000000001</v>
      </c>
      <c r="H645" s="45">
        <v>1</v>
      </c>
      <c r="I645" s="83">
        <v>2.5375000000000001</v>
      </c>
      <c r="J645" s="75">
        <v>725.69</v>
      </c>
      <c r="K645" s="44"/>
      <c r="L645" s="82">
        <v>1841.44</v>
      </c>
      <c r="M645" s="80">
        <v>8.16</v>
      </c>
      <c r="N645" s="76">
        <v>15026.15</v>
      </c>
      <c r="AI645" s="39"/>
      <c r="AJ645" s="40"/>
      <c r="AK645" s="40" t="s">
        <v>142</v>
      </c>
      <c r="AQ645" s="40"/>
      <c r="AT645" s="40"/>
      <c r="AV645" s="40"/>
    </row>
    <row r="646" spans="1:48" customFormat="1" ht="15" x14ac:dyDescent="0.25">
      <c r="A646" s="73"/>
      <c r="B646" s="74"/>
      <c r="C646" s="235" t="s">
        <v>111</v>
      </c>
      <c r="D646" s="235"/>
      <c r="E646" s="235"/>
      <c r="F646" s="235"/>
      <c r="G646" s="235"/>
      <c r="H646" s="235"/>
      <c r="I646" s="235"/>
      <c r="J646" s="235"/>
      <c r="K646" s="235"/>
      <c r="L646" s="235"/>
      <c r="M646" s="235"/>
      <c r="N646" s="237"/>
      <c r="AI646" s="39"/>
      <c r="AJ646" s="40"/>
      <c r="AK646" s="40"/>
      <c r="AQ646" s="40"/>
      <c r="AR646" s="3" t="s">
        <v>111</v>
      </c>
      <c r="AT646" s="40"/>
      <c r="AV646" s="40"/>
    </row>
    <row r="647" spans="1:48" customFormat="1" ht="15" x14ac:dyDescent="0.25">
      <c r="A647" s="73"/>
      <c r="B647" s="74"/>
      <c r="C647" s="248" t="s">
        <v>84</v>
      </c>
      <c r="D647" s="248"/>
      <c r="E647" s="248"/>
      <c r="F647" s="43"/>
      <c r="G647" s="44"/>
      <c r="H647" s="44"/>
      <c r="I647" s="44"/>
      <c r="J647" s="47"/>
      <c r="K647" s="44"/>
      <c r="L647" s="82">
        <v>1841.44</v>
      </c>
      <c r="M647" s="68"/>
      <c r="N647" s="76">
        <v>15026.15</v>
      </c>
      <c r="AI647" s="39"/>
      <c r="AJ647" s="40"/>
      <c r="AK647" s="40"/>
      <c r="AQ647" s="40" t="s">
        <v>84</v>
      </c>
      <c r="AT647" s="40"/>
      <c r="AV647" s="40"/>
    </row>
    <row r="648" spans="1:48" customFormat="1" ht="34.5" x14ac:dyDescent="0.25">
      <c r="A648" s="41" t="s">
        <v>378</v>
      </c>
      <c r="B648" s="42" t="s">
        <v>379</v>
      </c>
      <c r="C648" s="248" t="s">
        <v>380</v>
      </c>
      <c r="D648" s="248"/>
      <c r="E648" s="248"/>
      <c r="F648" s="43" t="s">
        <v>110</v>
      </c>
      <c r="G648" s="44">
        <v>0.1</v>
      </c>
      <c r="H648" s="45">
        <v>1</v>
      </c>
      <c r="I648" s="79">
        <v>0.1</v>
      </c>
      <c r="J648" s="82">
        <v>6213.48</v>
      </c>
      <c r="K648" s="44"/>
      <c r="L648" s="75">
        <v>621.35</v>
      </c>
      <c r="M648" s="80">
        <v>8.16</v>
      </c>
      <c r="N648" s="76">
        <v>5070.22</v>
      </c>
      <c r="AI648" s="39"/>
      <c r="AJ648" s="40"/>
      <c r="AK648" s="40" t="s">
        <v>380</v>
      </c>
      <c r="AQ648" s="40"/>
      <c r="AT648" s="40"/>
      <c r="AV648" s="40"/>
    </row>
    <row r="649" spans="1:48" customFormat="1" ht="15" x14ac:dyDescent="0.25">
      <c r="A649" s="73"/>
      <c r="B649" s="74"/>
      <c r="C649" s="235" t="s">
        <v>111</v>
      </c>
      <c r="D649" s="235"/>
      <c r="E649" s="235"/>
      <c r="F649" s="235"/>
      <c r="G649" s="235"/>
      <c r="H649" s="235"/>
      <c r="I649" s="235"/>
      <c r="J649" s="235"/>
      <c r="K649" s="235"/>
      <c r="L649" s="235"/>
      <c r="M649" s="235"/>
      <c r="N649" s="237"/>
      <c r="AI649" s="39"/>
      <c r="AJ649" s="40"/>
      <c r="AK649" s="40"/>
      <c r="AQ649" s="40"/>
      <c r="AR649" s="3" t="s">
        <v>111</v>
      </c>
      <c r="AT649" s="40"/>
      <c r="AV649" s="40"/>
    </row>
    <row r="650" spans="1:48" customFormat="1" ht="15" x14ac:dyDescent="0.25">
      <c r="A650" s="73"/>
      <c r="B650" s="74"/>
      <c r="C650" s="248" t="s">
        <v>84</v>
      </c>
      <c r="D650" s="248"/>
      <c r="E650" s="248"/>
      <c r="F650" s="43"/>
      <c r="G650" s="44"/>
      <c r="H650" s="44"/>
      <c r="I650" s="44"/>
      <c r="J650" s="47"/>
      <c r="K650" s="44"/>
      <c r="L650" s="75">
        <v>621.35</v>
      </c>
      <c r="M650" s="68"/>
      <c r="N650" s="76">
        <v>5070.22</v>
      </c>
      <c r="AI650" s="39"/>
      <c r="AJ650" s="40"/>
      <c r="AK650" s="40"/>
      <c r="AQ650" s="40" t="s">
        <v>84</v>
      </c>
      <c r="AT650" s="40"/>
      <c r="AV650" s="40"/>
    </row>
    <row r="651" spans="1:48" customFormat="1" ht="23.25" x14ac:dyDescent="0.25">
      <c r="A651" s="41" t="s">
        <v>381</v>
      </c>
      <c r="B651" s="42" t="s">
        <v>382</v>
      </c>
      <c r="C651" s="248" t="s">
        <v>383</v>
      </c>
      <c r="D651" s="248"/>
      <c r="E651" s="248"/>
      <c r="F651" s="43" t="s">
        <v>384</v>
      </c>
      <c r="G651" s="44">
        <v>0.192</v>
      </c>
      <c r="H651" s="45">
        <v>1</v>
      </c>
      <c r="I651" s="46">
        <v>0.192</v>
      </c>
      <c r="J651" s="47"/>
      <c r="K651" s="44"/>
      <c r="L651" s="47"/>
      <c r="M651" s="44"/>
      <c r="N651" s="48"/>
      <c r="AI651" s="39"/>
      <c r="AJ651" s="40"/>
      <c r="AK651" s="40" t="s">
        <v>383</v>
      </c>
      <c r="AQ651" s="40"/>
      <c r="AT651" s="40"/>
      <c r="AV651" s="40"/>
    </row>
    <row r="652" spans="1:48" customFormat="1" ht="15" x14ac:dyDescent="0.25">
      <c r="A652" s="49"/>
      <c r="B652" s="50"/>
      <c r="C652" s="235" t="s">
        <v>385</v>
      </c>
      <c r="D652" s="235"/>
      <c r="E652" s="235"/>
      <c r="F652" s="235"/>
      <c r="G652" s="235"/>
      <c r="H652" s="235"/>
      <c r="I652" s="235"/>
      <c r="J652" s="235"/>
      <c r="K652" s="235"/>
      <c r="L652" s="235"/>
      <c r="M652" s="235"/>
      <c r="N652" s="237"/>
      <c r="AI652" s="39"/>
      <c r="AJ652" s="40"/>
      <c r="AK652" s="40"/>
      <c r="AL652" s="3" t="s">
        <v>385</v>
      </c>
      <c r="AQ652" s="40"/>
      <c r="AT652" s="40"/>
      <c r="AV652" s="40"/>
    </row>
    <row r="653" spans="1:48" customFormat="1" ht="23.25" x14ac:dyDescent="0.25">
      <c r="A653" s="51"/>
      <c r="B653" s="52" t="s">
        <v>65</v>
      </c>
      <c r="C653" s="238" t="s">
        <v>66</v>
      </c>
      <c r="D653" s="238"/>
      <c r="E653" s="238"/>
      <c r="F653" s="238"/>
      <c r="G653" s="238"/>
      <c r="H653" s="238"/>
      <c r="I653" s="238"/>
      <c r="J653" s="238"/>
      <c r="K653" s="238"/>
      <c r="L653" s="238"/>
      <c r="M653" s="238"/>
      <c r="N653" s="239"/>
      <c r="AI653" s="39"/>
      <c r="AJ653" s="40"/>
      <c r="AK653" s="40"/>
      <c r="AM653" s="3" t="s">
        <v>66</v>
      </c>
      <c r="AQ653" s="40"/>
      <c r="AT653" s="40"/>
      <c r="AV653" s="40"/>
    </row>
    <row r="654" spans="1:48" customFormat="1" ht="68.25" x14ac:dyDescent="0.25">
      <c r="A654" s="51"/>
      <c r="B654" s="52" t="s">
        <v>67</v>
      </c>
      <c r="C654" s="238" t="s">
        <v>68</v>
      </c>
      <c r="D654" s="238"/>
      <c r="E654" s="238"/>
      <c r="F654" s="238"/>
      <c r="G654" s="238"/>
      <c r="H654" s="238"/>
      <c r="I654" s="238"/>
      <c r="J654" s="238"/>
      <c r="K654" s="238"/>
      <c r="L654" s="238"/>
      <c r="M654" s="238"/>
      <c r="N654" s="239"/>
      <c r="AI654" s="39"/>
      <c r="AJ654" s="40"/>
      <c r="AK654" s="40"/>
      <c r="AM654" s="3" t="s">
        <v>68</v>
      </c>
      <c r="AQ654" s="40"/>
      <c r="AT654" s="40"/>
      <c r="AV654" s="40"/>
    </row>
    <row r="655" spans="1:48" customFormat="1" ht="23.25" x14ac:dyDescent="0.25">
      <c r="A655" s="51"/>
      <c r="B655" s="52" t="s">
        <v>69</v>
      </c>
      <c r="C655" s="238" t="s">
        <v>70</v>
      </c>
      <c r="D655" s="238"/>
      <c r="E655" s="238"/>
      <c r="F655" s="238"/>
      <c r="G655" s="238"/>
      <c r="H655" s="238"/>
      <c r="I655" s="238"/>
      <c r="J655" s="238"/>
      <c r="K655" s="238"/>
      <c r="L655" s="238"/>
      <c r="M655" s="238"/>
      <c r="N655" s="239"/>
      <c r="AI655" s="39"/>
      <c r="AJ655" s="40"/>
      <c r="AK655" s="40"/>
      <c r="AM655" s="3" t="s">
        <v>70</v>
      </c>
      <c r="AQ655" s="40"/>
      <c r="AT655" s="40"/>
      <c r="AV655" s="40"/>
    </row>
    <row r="656" spans="1:48" customFormat="1" ht="15" x14ac:dyDescent="0.25">
      <c r="A656" s="53"/>
      <c r="B656" s="52" t="s">
        <v>60</v>
      </c>
      <c r="C656" s="235" t="s">
        <v>94</v>
      </c>
      <c r="D656" s="235"/>
      <c r="E656" s="235"/>
      <c r="F656" s="54"/>
      <c r="G656" s="55"/>
      <c r="H656" s="55"/>
      <c r="I656" s="55"/>
      <c r="J656" s="58">
        <v>117.24</v>
      </c>
      <c r="K656" s="57">
        <v>1.520875</v>
      </c>
      <c r="L656" s="58">
        <v>34.24</v>
      </c>
      <c r="M656" s="59">
        <v>44.77</v>
      </c>
      <c r="N656" s="60">
        <v>1532.92</v>
      </c>
      <c r="AI656" s="39"/>
      <c r="AJ656" s="40"/>
      <c r="AK656" s="40"/>
      <c r="AN656" s="3" t="s">
        <v>94</v>
      </c>
      <c r="AQ656" s="40"/>
      <c r="AT656" s="40"/>
      <c r="AV656" s="40"/>
    </row>
    <row r="657" spans="1:48" customFormat="1" ht="15" x14ac:dyDescent="0.25">
      <c r="A657" s="53"/>
      <c r="B657" s="52" t="s">
        <v>71</v>
      </c>
      <c r="C657" s="235" t="s">
        <v>72</v>
      </c>
      <c r="D657" s="235"/>
      <c r="E657" s="235"/>
      <c r="F657" s="54"/>
      <c r="G657" s="55"/>
      <c r="H657" s="55"/>
      <c r="I657" s="55"/>
      <c r="J657" s="58">
        <v>3.29</v>
      </c>
      <c r="K657" s="57">
        <v>1.653125</v>
      </c>
      <c r="L657" s="58">
        <v>1.04</v>
      </c>
      <c r="M657" s="59">
        <v>13.24</v>
      </c>
      <c r="N657" s="72">
        <v>13.77</v>
      </c>
      <c r="AI657" s="39"/>
      <c r="AJ657" s="40"/>
      <c r="AK657" s="40"/>
      <c r="AN657" s="3" t="s">
        <v>72</v>
      </c>
      <c r="AQ657" s="40"/>
      <c r="AT657" s="40"/>
      <c r="AV657" s="40"/>
    </row>
    <row r="658" spans="1:48" customFormat="1" ht="15" x14ac:dyDescent="0.25">
      <c r="A658" s="53"/>
      <c r="B658" s="52" t="s">
        <v>73</v>
      </c>
      <c r="C658" s="235" t="s">
        <v>74</v>
      </c>
      <c r="D658" s="235"/>
      <c r="E658" s="235"/>
      <c r="F658" s="54"/>
      <c r="G658" s="55"/>
      <c r="H658" s="55"/>
      <c r="I658" s="55"/>
      <c r="J658" s="58">
        <v>0.57999999999999996</v>
      </c>
      <c r="K658" s="57">
        <v>1.653125</v>
      </c>
      <c r="L658" s="58">
        <v>0.18</v>
      </c>
      <c r="M658" s="61">
        <v>44.7</v>
      </c>
      <c r="N658" s="72">
        <v>8.0500000000000007</v>
      </c>
      <c r="AI658" s="39"/>
      <c r="AJ658" s="40"/>
      <c r="AK658" s="40"/>
      <c r="AN658" s="3" t="s">
        <v>74</v>
      </c>
      <c r="AQ658" s="40"/>
      <c r="AT658" s="40"/>
      <c r="AV658" s="40"/>
    </row>
    <row r="659" spans="1:48" customFormat="1" ht="15" x14ac:dyDescent="0.25">
      <c r="A659" s="53"/>
      <c r="B659" s="52" t="s">
        <v>100</v>
      </c>
      <c r="C659" s="235" t="s">
        <v>127</v>
      </c>
      <c r="D659" s="235"/>
      <c r="E659" s="235"/>
      <c r="F659" s="54"/>
      <c r="G659" s="55"/>
      <c r="H659" s="55"/>
      <c r="I659" s="55"/>
      <c r="J659" s="58">
        <v>9.32</v>
      </c>
      <c r="K659" s="55"/>
      <c r="L659" s="58">
        <v>1.79</v>
      </c>
      <c r="M659" s="59">
        <v>8.16</v>
      </c>
      <c r="N659" s="72">
        <v>14.61</v>
      </c>
      <c r="AI659" s="39"/>
      <c r="AJ659" s="40"/>
      <c r="AK659" s="40"/>
      <c r="AN659" s="3" t="s">
        <v>127</v>
      </c>
      <c r="AQ659" s="40"/>
      <c r="AT659" s="40"/>
      <c r="AV659" s="40"/>
    </row>
    <row r="660" spans="1:48" customFormat="1" ht="15" x14ac:dyDescent="0.25">
      <c r="A660" s="62"/>
      <c r="B660" s="52"/>
      <c r="C660" s="235" t="s">
        <v>95</v>
      </c>
      <c r="D660" s="235"/>
      <c r="E660" s="235"/>
      <c r="F660" s="54" t="s">
        <v>76</v>
      </c>
      <c r="G660" s="59">
        <v>12.62</v>
      </c>
      <c r="H660" s="57">
        <v>1.520875</v>
      </c>
      <c r="I660" s="57">
        <v>3.6851410000000002</v>
      </c>
      <c r="J660" s="65"/>
      <c r="K660" s="55"/>
      <c r="L660" s="65"/>
      <c r="M660" s="55"/>
      <c r="N660" s="66"/>
      <c r="AI660" s="39"/>
      <c r="AJ660" s="40"/>
      <c r="AK660" s="40"/>
      <c r="AO660" s="3" t="s">
        <v>95</v>
      </c>
      <c r="AQ660" s="40"/>
      <c r="AT660" s="40"/>
      <c r="AV660" s="40"/>
    </row>
    <row r="661" spans="1:48" customFormat="1" ht="15" x14ac:dyDescent="0.25">
      <c r="A661" s="62"/>
      <c r="B661" s="52"/>
      <c r="C661" s="235" t="s">
        <v>75</v>
      </c>
      <c r="D661" s="235"/>
      <c r="E661" s="235"/>
      <c r="F661" s="54" t="s">
        <v>76</v>
      </c>
      <c r="G661" s="59">
        <v>0.05</v>
      </c>
      <c r="H661" s="57">
        <v>1.653125</v>
      </c>
      <c r="I661" s="78">
        <v>1.5869999999999999E-2</v>
      </c>
      <c r="J661" s="65"/>
      <c r="K661" s="55"/>
      <c r="L661" s="65"/>
      <c r="M661" s="55"/>
      <c r="N661" s="66"/>
      <c r="AI661" s="39"/>
      <c r="AJ661" s="40"/>
      <c r="AK661" s="40"/>
      <c r="AO661" s="3" t="s">
        <v>75</v>
      </c>
      <c r="AQ661" s="40"/>
      <c r="AT661" s="40"/>
      <c r="AV661" s="40"/>
    </row>
    <row r="662" spans="1:48" customFormat="1" ht="15" x14ac:dyDescent="0.25">
      <c r="A662" s="49"/>
      <c r="B662" s="52"/>
      <c r="C662" s="236" t="s">
        <v>77</v>
      </c>
      <c r="D662" s="236"/>
      <c r="E662" s="236"/>
      <c r="F662" s="67"/>
      <c r="G662" s="68"/>
      <c r="H662" s="68"/>
      <c r="I662" s="68"/>
      <c r="J662" s="70">
        <v>129.85</v>
      </c>
      <c r="K662" s="68"/>
      <c r="L662" s="70">
        <v>37.07</v>
      </c>
      <c r="M662" s="68"/>
      <c r="N662" s="71">
        <v>1561.3</v>
      </c>
      <c r="AI662" s="39"/>
      <c r="AJ662" s="40"/>
      <c r="AK662" s="40"/>
      <c r="AP662" s="3" t="s">
        <v>77</v>
      </c>
      <c r="AQ662" s="40"/>
      <c r="AT662" s="40"/>
      <c r="AV662" s="40"/>
    </row>
    <row r="663" spans="1:48" customFormat="1" ht="15" x14ac:dyDescent="0.25">
      <c r="A663" s="62"/>
      <c r="B663" s="52"/>
      <c r="C663" s="235" t="s">
        <v>78</v>
      </c>
      <c r="D663" s="235"/>
      <c r="E663" s="235"/>
      <c r="F663" s="54"/>
      <c r="G663" s="55"/>
      <c r="H663" s="55"/>
      <c r="I663" s="55"/>
      <c r="J663" s="65"/>
      <c r="K663" s="55"/>
      <c r="L663" s="58">
        <v>34.42</v>
      </c>
      <c r="M663" s="55"/>
      <c r="N663" s="60">
        <v>1540.97</v>
      </c>
      <c r="AI663" s="39"/>
      <c r="AJ663" s="40"/>
      <c r="AK663" s="40"/>
      <c r="AO663" s="3" t="s">
        <v>78</v>
      </c>
      <c r="AQ663" s="40"/>
      <c r="AT663" s="40"/>
      <c r="AV663" s="40"/>
    </row>
    <row r="664" spans="1:48" customFormat="1" ht="23.25" x14ac:dyDescent="0.25">
      <c r="A664" s="62"/>
      <c r="B664" s="52" t="s">
        <v>290</v>
      </c>
      <c r="C664" s="235" t="s">
        <v>291</v>
      </c>
      <c r="D664" s="235"/>
      <c r="E664" s="235"/>
      <c r="F664" s="54" t="s">
        <v>81</v>
      </c>
      <c r="G664" s="63">
        <v>93</v>
      </c>
      <c r="H664" s="55"/>
      <c r="I664" s="63">
        <v>93</v>
      </c>
      <c r="J664" s="65"/>
      <c r="K664" s="55"/>
      <c r="L664" s="58">
        <v>32.01</v>
      </c>
      <c r="M664" s="55"/>
      <c r="N664" s="60">
        <v>1433.1</v>
      </c>
      <c r="AI664" s="39"/>
      <c r="AJ664" s="40"/>
      <c r="AK664" s="40"/>
      <c r="AO664" s="3" t="s">
        <v>291</v>
      </c>
      <c r="AQ664" s="40"/>
      <c r="AT664" s="40"/>
      <c r="AV664" s="40"/>
    </row>
    <row r="665" spans="1:48" customFormat="1" ht="45" x14ac:dyDescent="0.25">
      <c r="A665" s="62"/>
      <c r="B665" s="52" t="s">
        <v>292</v>
      </c>
      <c r="C665" s="235" t="s">
        <v>293</v>
      </c>
      <c r="D665" s="235"/>
      <c r="E665" s="235"/>
      <c r="F665" s="54" t="s">
        <v>81</v>
      </c>
      <c r="G665" s="63">
        <v>62</v>
      </c>
      <c r="H665" s="59">
        <v>0.85</v>
      </c>
      <c r="I665" s="61">
        <v>52.7</v>
      </c>
      <c r="J665" s="65"/>
      <c r="K665" s="55"/>
      <c r="L665" s="58">
        <v>18.14</v>
      </c>
      <c r="M665" s="55"/>
      <c r="N665" s="72">
        <v>812.09</v>
      </c>
      <c r="AI665" s="39"/>
      <c r="AJ665" s="40"/>
      <c r="AK665" s="40"/>
      <c r="AO665" s="3" t="s">
        <v>293</v>
      </c>
      <c r="AQ665" s="40"/>
      <c r="AT665" s="40"/>
      <c r="AV665" s="40"/>
    </row>
    <row r="666" spans="1:48" customFormat="1" ht="15" x14ac:dyDescent="0.25">
      <c r="A666" s="73"/>
      <c r="B666" s="74"/>
      <c r="C666" s="248" t="s">
        <v>84</v>
      </c>
      <c r="D666" s="248"/>
      <c r="E666" s="248"/>
      <c r="F666" s="43"/>
      <c r="G666" s="44"/>
      <c r="H666" s="44"/>
      <c r="I666" s="44"/>
      <c r="J666" s="47"/>
      <c r="K666" s="44"/>
      <c r="L666" s="75">
        <v>87.22</v>
      </c>
      <c r="M666" s="68"/>
      <c r="N666" s="76">
        <v>3806.49</v>
      </c>
      <c r="AI666" s="39"/>
      <c r="AJ666" s="40"/>
      <c r="AK666" s="40"/>
      <c r="AQ666" s="40" t="s">
        <v>84</v>
      </c>
      <c r="AT666" s="40"/>
      <c r="AV666" s="40"/>
    </row>
    <row r="667" spans="1:48" customFormat="1" ht="23.25" x14ac:dyDescent="0.25">
      <c r="A667" s="41" t="s">
        <v>386</v>
      </c>
      <c r="B667" s="42" t="s">
        <v>387</v>
      </c>
      <c r="C667" s="248" t="s">
        <v>388</v>
      </c>
      <c r="D667" s="248"/>
      <c r="E667" s="248"/>
      <c r="F667" s="43" t="s">
        <v>110</v>
      </c>
      <c r="G667" s="44">
        <v>-1.44E-4</v>
      </c>
      <c r="H667" s="45">
        <v>1</v>
      </c>
      <c r="I667" s="86">
        <v>-1.44E-4</v>
      </c>
      <c r="J667" s="82">
        <v>12430</v>
      </c>
      <c r="K667" s="44"/>
      <c r="L667" s="75">
        <v>-1.79</v>
      </c>
      <c r="M667" s="80">
        <v>8.16</v>
      </c>
      <c r="N667" s="81">
        <v>-14.61</v>
      </c>
      <c r="AI667" s="39"/>
      <c r="AJ667" s="40"/>
      <c r="AK667" s="40" t="s">
        <v>388</v>
      </c>
      <c r="AQ667" s="40"/>
      <c r="AT667" s="40"/>
      <c r="AV667" s="40"/>
    </row>
    <row r="668" spans="1:48" customFormat="1" ht="15" x14ac:dyDescent="0.25">
      <c r="A668" s="73"/>
      <c r="B668" s="74"/>
      <c r="C668" s="235" t="s">
        <v>389</v>
      </c>
      <c r="D668" s="235"/>
      <c r="E668" s="235"/>
      <c r="F668" s="235"/>
      <c r="G668" s="235"/>
      <c r="H668" s="235"/>
      <c r="I668" s="235"/>
      <c r="J668" s="235"/>
      <c r="K668" s="235"/>
      <c r="L668" s="235"/>
      <c r="M668" s="235"/>
      <c r="N668" s="237"/>
      <c r="AI668" s="39"/>
      <c r="AJ668" s="40"/>
      <c r="AK668" s="40"/>
      <c r="AQ668" s="40"/>
      <c r="AR668" s="3" t="s">
        <v>389</v>
      </c>
      <c r="AT668" s="40"/>
      <c r="AV668" s="40"/>
    </row>
    <row r="669" spans="1:48" customFormat="1" ht="15" x14ac:dyDescent="0.25">
      <c r="A669" s="73"/>
      <c r="B669" s="74"/>
      <c r="C669" s="248" t="s">
        <v>84</v>
      </c>
      <c r="D669" s="248"/>
      <c r="E669" s="248"/>
      <c r="F669" s="43"/>
      <c r="G669" s="44"/>
      <c r="H669" s="44"/>
      <c r="I669" s="44"/>
      <c r="J669" s="47"/>
      <c r="K669" s="44"/>
      <c r="L669" s="75">
        <v>-1.79</v>
      </c>
      <c r="M669" s="68"/>
      <c r="N669" s="81">
        <v>-14.61</v>
      </c>
      <c r="AI669" s="39"/>
      <c r="AJ669" s="40"/>
      <c r="AK669" s="40"/>
      <c r="AQ669" s="40" t="s">
        <v>84</v>
      </c>
      <c r="AT669" s="40"/>
      <c r="AV669" s="40"/>
    </row>
    <row r="670" spans="1:48" customFormat="1" ht="23.25" x14ac:dyDescent="0.25">
      <c r="A670" s="41" t="s">
        <v>390</v>
      </c>
      <c r="B670" s="42" t="s">
        <v>391</v>
      </c>
      <c r="C670" s="248" t="s">
        <v>392</v>
      </c>
      <c r="D670" s="248"/>
      <c r="E670" s="248"/>
      <c r="F670" s="43" t="s">
        <v>110</v>
      </c>
      <c r="G670" s="44">
        <v>0.111</v>
      </c>
      <c r="H670" s="45">
        <v>1</v>
      </c>
      <c r="I670" s="46">
        <v>0.111</v>
      </c>
      <c r="J670" s="82">
        <v>4840.6499999999996</v>
      </c>
      <c r="K670" s="44"/>
      <c r="L670" s="75">
        <v>537.30999999999995</v>
      </c>
      <c r="M670" s="80">
        <v>8.16</v>
      </c>
      <c r="N670" s="76">
        <v>4384.45</v>
      </c>
      <c r="AI670" s="39"/>
      <c r="AJ670" s="40"/>
      <c r="AK670" s="40" t="s">
        <v>392</v>
      </c>
      <c r="AQ670" s="40"/>
      <c r="AT670" s="40"/>
      <c r="AV670" s="40"/>
    </row>
    <row r="671" spans="1:48" customFormat="1" ht="15" x14ac:dyDescent="0.25">
      <c r="A671" s="73"/>
      <c r="B671" s="74"/>
      <c r="C671" s="235" t="s">
        <v>111</v>
      </c>
      <c r="D671" s="235"/>
      <c r="E671" s="235"/>
      <c r="F671" s="235"/>
      <c r="G671" s="235"/>
      <c r="H671" s="235"/>
      <c r="I671" s="235"/>
      <c r="J671" s="235"/>
      <c r="K671" s="235"/>
      <c r="L671" s="235"/>
      <c r="M671" s="235"/>
      <c r="N671" s="237"/>
      <c r="AI671" s="39"/>
      <c r="AJ671" s="40"/>
      <c r="AK671" s="40"/>
      <c r="AQ671" s="40"/>
      <c r="AR671" s="3" t="s">
        <v>111</v>
      </c>
      <c r="AT671" s="40"/>
      <c r="AV671" s="40"/>
    </row>
    <row r="672" spans="1:48" customFormat="1" ht="15" x14ac:dyDescent="0.25">
      <c r="A672" s="73"/>
      <c r="B672" s="74"/>
      <c r="C672" s="248" t="s">
        <v>84</v>
      </c>
      <c r="D672" s="248"/>
      <c r="E672" s="248"/>
      <c r="F672" s="43"/>
      <c r="G672" s="44"/>
      <c r="H672" s="44"/>
      <c r="I672" s="44"/>
      <c r="J672" s="47"/>
      <c r="K672" s="44"/>
      <c r="L672" s="75">
        <v>537.30999999999995</v>
      </c>
      <c r="M672" s="68"/>
      <c r="N672" s="76">
        <v>4384.45</v>
      </c>
      <c r="AI672" s="39"/>
      <c r="AJ672" s="40"/>
      <c r="AK672" s="40"/>
      <c r="AQ672" s="40" t="s">
        <v>84</v>
      </c>
      <c r="AT672" s="40"/>
      <c r="AV672" s="40"/>
    </row>
    <row r="673" spans="1:48" customFormat="1" ht="34.5" x14ac:dyDescent="0.25">
      <c r="A673" s="41" t="s">
        <v>393</v>
      </c>
      <c r="B673" s="42" t="s">
        <v>344</v>
      </c>
      <c r="C673" s="248" t="s">
        <v>394</v>
      </c>
      <c r="D673" s="248"/>
      <c r="E673" s="248"/>
      <c r="F673" s="43" t="s">
        <v>235</v>
      </c>
      <c r="G673" s="44">
        <v>80</v>
      </c>
      <c r="H673" s="45">
        <v>1</v>
      </c>
      <c r="I673" s="45">
        <v>80</v>
      </c>
      <c r="J673" s="75">
        <v>10.14</v>
      </c>
      <c r="K673" s="44"/>
      <c r="L673" s="75">
        <v>811.2</v>
      </c>
      <c r="M673" s="80">
        <v>8.16</v>
      </c>
      <c r="N673" s="76">
        <v>6619.39</v>
      </c>
      <c r="AI673" s="39"/>
      <c r="AJ673" s="40"/>
      <c r="AK673" s="40" t="s">
        <v>394</v>
      </c>
      <c r="AQ673" s="40"/>
      <c r="AT673" s="40"/>
      <c r="AV673" s="40"/>
    </row>
    <row r="674" spans="1:48" customFormat="1" ht="15" x14ac:dyDescent="0.25">
      <c r="A674" s="73"/>
      <c r="B674" s="74"/>
      <c r="C674" s="235" t="s">
        <v>111</v>
      </c>
      <c r="D674" s="235"/>
      <c r="E674" s="235"/>
      <c r="F674" s="235"/>
      <c r="G674" s="235"/>
      <c r="H674" s="235"/>
      <c r="I674" s="235"/>
      <c r="J674" s="235"/>
      <c r="K674" s="235"/>
      <c r="L674" s="235"/>
      <c r="M674" s="235"/>
      <c r="N674" s="237"/>
      <c r="AI674" s="39"/>
      <c r="AJ674" s="40"/>
      <c r="AK674" s="40"/>
      <c r="AQ674" s="40"/>
      <c r="AR674" s="3" t="s">
        <v>111</v>
      </c>
      <c r="AT674" s="40"/>
      <c r="AV674" s="40"/>
    </row>
    <row r="675" spans="1:48" customFormat="1" ht="15" x14ac:dyDescent="0.25">
      <c r="A675" s="49"/>
      <c r="B675" s="50"/>
      <c r="C675" s="235" t="s">
        <v>395</v>
      </c>
      <c r="D675" s="235"/>
      <c r="E675" s="235"/>
      <c r="F675" s="235"/>
      <c r="G675" s="235"/>
      <c r="H675" s="235"/>
      <c r="I675" s="235"/>
      <c r="J675" s="235"/>
      <c r="K675" s="235"/>
      <c r="L675" s="235"/>
      <c r="M675" s="235"/>
      <c r="N675" s="237"/>
      <c r="AI675" s="39"/>
      <c r="AJ675" s="40"/>
      <c r="AK675" s="40"/>
      <c r="AQ675" s="40"/>
      <c r="AS675" s="3" t="s">
        <v>395</v>
      </c>
      <c r="AT675" s="40"/>
      <c r="AV675" s="40"/>
    </row>
    <row r="676" spans="1:48" customFormat="1" ht="15" x14ac:dyDescent="0.25">
      <c r="A676" s="73"/>
      <c r="B676" s="74"/>
      <c r="C676" s="248" t="s">
        <v>84</v>
      </c>
      <c r="D676" s="248"/>
      <c r="E676" s="248"/>
      <c r="F676" s="43"/>
      <c r="G676" s="44"/>
      <c r="H676" s="44"/>
      <c r="I676" s="44"/>
      <c r="J676" s="47"/>
      <c r="K676" s="44"/>
      <c r="L676" s="75">
        <v>811.2</v>
      </c>
      <c r="M676" s="68"/>
      <c r="N676" s="76">
        <v>6619.39</v>
      </c>
      <c r="AI676" s="39"/>
      <c r="AJ676" s="40"/>
      <c r="AK676" s="40"/>
      <c r="AQ676" s="40" t="s">
        <v>84</v>
      </c>
      <c r="AT676" s="40"/>
      <c r="AV676" s="40"/>
    </row>
    <row r="677" spans="1:48" customFormat="1" ht="15" x14ac:dyDescent="0.25">
      <c r="A677" s="245" t="s">
        <v>396</v>
      </c>
      <c r="B677" s="246"/>
      <c r="C677" s="246"/>
      <c r="D677" s="246"/>
      <c r="E677" s="246"/>
      <c r="F677" s="246"/>
      <c r="G677" s="246"/>
      <c r="H677" s="246"/>
      <c r="I677" s="246"/>
      <c r="J677" s="246"/>
      <c r="K677" s="246"/>
      <c r="L677" s="246"/>
      <c r="M677" s="246"/>
      <c r="N677" s="247"/>
      <c r="AI677" s="39"/>
      <c r="AJ677" s="40" t="s">
        <v>396</v>
      </c>
      <c r="AK677" s="40"/>
      <c r="AQ677" s="40"/>
      <c r="AT677" s="40"/>
      <c r="AV677" s="40"/>
    </row>
    <row r="678" spans="1:48" customFormat="1" ht="57" x14ac:dyDescent="0.25">
      <c r="A678" s="41" t="s">
        <v>397</v>
      </c>
      <c r="B678" s="42" t="s">
        <v>398</v>
      </c>
      <c r="C678" s="248" t="s">
        <v>399</v>
      </c>
      <c r="D678" s="248"/>
      <c r="E678" s="248"/>
      <c r="F678" s="43" t="s">
        <v>212</v>
      </c>
      <c r="G678" s="44">
        <v>9.01E-2</v>
      </c>
      <c r="H678" s="45">
        <v>1</v>
      </c>
      <c r="I678" s="83">
        <v>9.01E-2</v>
      </c>
      <c r="J678" s="47"/>
      <c r="K678" s="44"/>
      <c r="L678" s="47"/>
      <c r="M678" s="44"/>
      <c r="N678" s="48"/>
      <c r="AI678" s="39"/>
      <c r="AJ678" s="40"/>
      <c r="AK678" s="40" t="s">
        <v>399</v>
      </c>
      <c r="AQ678" s="40"/>
      <c r="AT678" s="40"/>
      <c r="AV678" s="40"/>
    </row>
    <row r="679" spans="1:48" customFormat="1" ht="15" x14ac:dyDescent="0.25">
      <c r="A679" s="49"/>
      <c r="B679" s="50"/>
      <c r="C679" s="235" t="s">
        <v>400</v>
      </c>
      <c r="D679" s="235"/>
      <c r="E679" s="235"/>
      <c r="F679" s="235"/>
      <c r="G679" s="235"/>
      <c r="H679" s="235"/>
      <c r="I679" s="235"/>
      <c r="J679" s="235"/>
      <c r="K679" s="235"/>
      <c r="L679" s="235"/>
      <c r="M679" s="235"/>
      <c r="N679" s="237"/>
      <c r="AI679" s="39"/>
      <c r="AJ679" s="40"/>
      <c r="AK679" s="40"/>
      <c r="AL679" s="3" t="s">
        <v>400</v>
      </c>
      <c r="AQ679" s="40"/>
      <c r="AT679" s="40"/>
      <c r="AV679" s="40"/>
    </row>
    <row r="680" spans="1:48" customFormat="1" ht="23.25" x14ac:dyDescent="0.25">
      <c r="A680" s="51"/>
      <c r="B680" s="52" t="s">
        <v>65</v>
      </c>
      <c r="C680" s="238" t="s">
        <v>66</v>
      </c>
      <c r="D680" s="238"/>
      <c r="E680" s="238"/>
      <c r="F680" s="238"/>
      <c r="G680" s="238"/>
      <c r="H680" s="238"/>
      <c r="I680" s="238"/>
      <c r="J680" s="238"/>
      <c r="K680" s="238"/>
      <c r="L680" s="238"/>
      <c r="M680" s="238"/>
      <c r="N680" s="239"/>
      <c r="AI680" s="39"/>
      <c r="AJ680" s="40"/>
      <c r="AK680" s="40"/>
      <c r="AM680" s="3" t="s">
        <v>66</v>
      </c>
      <c r="AQ680" s="40"/>
      <c r="AT680" s="40"/>
      <c r="AV680" s="40"/>
    </row>
    <row r="681" spans="1:48" customFormat="1" ht="68.25" x14ac:dyDescent="0.25">
      <c r="A681" s="51"/>
      <c r="B681" s="52" t="s">
        <v>67</v>
      </c>
      <c r="C681" s="238" t="s">
        <v>68</v>
      </c>
      <c r="D681" s="238"/>
      <c r="E681" s="238"/>
      <c r="F681" s="238"/>
      <c r="G681" s="238"/>
      <c r="H681" s="238"/>
      <c r="I681" s="238"/>
      <c r="J681" s="238"/>
      <c r="K681" s="238"/>
      <c r="L681" s="238"/>
      <c r="M681" s="238"/>
      <c r="N681" s="239"/>
      <c r="AI681" s="39"/>
      <c r="AJ681" s="40"/>
      <c r="AK681" s="40"/>
      <c r="AM681" s="3" t="s">
        <v>68</v>
      </c>
      <c r="AQ681" s="40"/>
      <c r="AT681" s="40"/>
      <c r="AV681" s="40"/>
    </row>
    <row r="682" spans="1:48" customFormat="1" ht="23.25" x14ac:dyDescent="0.25">
      <c r="A682" s="51"/>
      <c r="B682" s="52" t="s">
        <v>69</v>
      </c>
      <c r="C682" s="238" t="s">
        <v>70</v>
      </c>
      <c r="D682" s="238"/>
      <c r="E682" s="238"/>
      <c r="F682" s="238"/>
      <c r="G682" s="238"/>
      <c r="H682" s="238"/>
      <c r="I682" s="238"/>
      <c r="J682" s="238"/>
      <c r="K682" s="238"/>
      <c r="L682" s="238"/>
      <c r="M682" s="238"/>
      <c r="N682" s="239"/>
      <c r="AI682" s="39"/>
      <c r="AJ682" s="40"/>
      <c r="AK682" s="40"/>
      <c r="AM682" s="3" t="s">
        <v>70</v>
      </c>
      <c r="AQ682" s="40"/>
      <c r="AT682" s="40"/>
      <c r="AV682" s="40"/>
    </row>
    <row r="683" spans="1:48" customFormat="1" ht="15" x14ac:dyDescent="0.25">
      <c r="A683" s="53"/>
      <c r="B683" s="52" t="s">
        <v>60</v>
      </c>
      <c r="C683" s="235" t="s">
        <v>94</v>
      </c>
      <c r="D683" s="235"/>
      <c r="E683" s="235"/>
      <c r="F683" s="54"/>
      <c r="G683" s="55"/>
      <c r="H683" s="55"/>
      <c r="I683" s="55"/>
      <c r="J683" s="58">
        <v>829.12</v>
      </c>
      <c r="K683" s="57">
        <v>1.520875</v>
      </c>
      <c r="L683" s="58">
        <v>113.62</v>
      </c>
      <c r="M683" s="59">
        <v>44.77</v>
      </c>
      <c r="N683" s="60">
        <v>5086.7700000000004</v>
      </c>
      <c r="AI683" s="39"/>
      <c r="AJ683" s="40"/>
      <c r="AK683" s="40"/>
      <c r="AN683" s="3" t="s">
        <v>94</v>
      </c>
      <c r="AQ683" s="40"/>
      <c r="AT683" s="40"/>
      <c r="AV683" s="40"/>
    </row>
    <row r="684" spans="1:48" customFormat="1" ht="15" x14ac:dyDescent="0.25">
      <c r="A684" s="53"/>
      <c r="B684" s="52" t="s">
        <v>71</v>
      </c>
      <c r="C684" s="235" t="s">
        <v>72</v>
      </c>
      <c r="D684" s="235"/>
      <c r="E684" s="235"/>
      <c r="F684" s="54"/>
      <c r="G684" s="55"/>
      <c r="H684" s="55"/>
      <c r="I684" s="55"/>
      <c r="J684" s="58">
        <v>21.88</v>
      </c>
      <c r="K684" s="57">
        <v>1.653125</v>
      </c>
      <c r="L684" s="58">
        <v>3.26</v>
      </c>
      <c r="M684" s="59">
        <v>13.24</v>
      </c>
      <c r="N684" s="72">
        <v>43.16</v>
      </c>
      <c r="AI684" s="39"/>
      <c r="AJ684" s="40"/>
      <c r="AK684" s="40"/>
      <c r="AN684" s="3" t="s">
        <v>72</v>
      </c>
      <c r="AQ684" s="40"/>
      <c r="AT684" s="40"/>
      <c r="AV684" s="40"/>
    </row>
    <row r="685" spans="1:48" customFormat="1" ht="15" x14ac:dyDescent="0.25">
      <c r="A685" s="53"/>
      <c r="B685" s="52" t="s">
        <v>73</v>
      </c>
      <c r="C685" s="235" t="s">
        <v>74</v>
      </c>
      <c r="D685" s="235"/>
      <c r="E685" s="235"/>
      <c r="F685" s="54"/>
      <c r="G685" s="55"/>
      <c r="H685" s="55"/>
      <c r="I685" s="55"/>
      <c r="J685" s="58">
        <v>3.51</v>
      </c>
      <c r="K685" s="57">
        <v>1.653125</v>
      </c>
      <c r="L685" s="58">
        <v>0.52</v>
      </c>
      <c r="M685" s="61">
        <v>44.7</v>
      </c>
      <c r="N685" s="72">
        <v>23.24</v>
      </c>
      <c r="AI685" s="39"/>
      <c r="AJ685" s="40"/>
      <c r="AK685" s="40"/>
      <c r="AN685" s="3" t="s">
        <v>74</v>
      </c>
      <c r="AQ685" s="40"/>
      <c r="AT685" s="40"/>
      <c r="AV685" s="40"/>
    </row>
    <row r="686" spans="1:48" customFormat="1" ht="15" x14ac:dyDescent="0.25">
      <c r="A686" s="53"/>
      <c r="B686" s="52" t="s">
        <v>100</v>
      </c>
      <c r="C686" s="235" t="s">
        <v>127</v>
      </c>
      <c r="D686" s="235"/>
      <c r="E686" s="235"/>
      <c r="F686" s="54"/>
      <c r="G686" s="55"/>
      <c r="H686" s="55"/>
      <c r="I686" s="55"/>
      <c r="J686" s="56">
        <v>6516.18</v>
      </c>
      <c r="K686" s="55"/>
      <c r="L686" s="58">
        <v>587.11</v>
      </c>
      <c r="M686" s="59">
        <v>8.16</v>
      </c>
      <c r="N686" s="60">
        <v>4790.82</v>
      </c>
      <c r="AI686" s="39"/>
      <c r="AJ686" s="40"/>
      <c r="AK686" s="40"/>
      <c r="AN686" s="3" t="s">
        <v>127</v>
      </c>
      <c r="AQ686" s="40"/>
      <c r="AT686" s="40"/>
      <c r="AV686" s="40"/>
    </row>
    <row r="687" spans="1:48" customFormat="1" ht="15" x14ac:dyDescent="0.25">
      <c r="A687" s="62"/>
      <c r="B687" s="52"/>
      <c r="C687" s="235" t="s">
        <v>95</v>
      </c>
      <c r="D687" s="235"/>
      <c r="E687" s="235"/>
      <c r="F687" s="54" t="s">
        <v>76</v>
      </c>
      <c r="G687" s="61">
        <v>97.2</v>
      </c>
      <c r="H687" s="57">
        <v>1.520875</v>
      </c>
      <c r="I687" s="64">
        <v>13.3193974</v>
      </c>
      <c r="J687" s="65"/>
      <c r="K687" s="55"/>
      <c r="L687" s="65"/>
      <c r="M687" s="55"/>
      <c r="N687" s="66"/>
      <c r="AI687" s="39"/>
      <c r="AJ687" s="40"/>
      <c r="AK687" s="40"/>
      <c r="AO687" s="3" t="s">
        <v>95</v>
      </c>
      <c r="AQ687" s="40"/>
      <c r="AT687" s="40"/>
      <c r="AV687" s="40"/>
    </row>
    <row r="688" spans="1:48" customFormat="1" ht="15" x14ac:dyDescent="0.25">
      <c r="A688" s="62"/>
      <c r="B688" s="52"/>
      <c r="C688" s="235" t="s">
        <v>75</v>
      </c>
      <c r="D688" s="235"/>
      <c r="E688" s="235"/>
      <c r="F688" s="54" t="s">
        <v>76</v>
      </c>
      <c r="G688" s="59">
        <v>0.27</v>
      </c>
      <c r="H688" s="57">
        <v>1.653125</v>
      </c>
      <c r="I688" s="64">
        <v>4.0215599999999997E-2</v>
      </c>
      <c r="J688" s="65"/>
      <c r="K688" s="55"/>
      <c r="L688" s="65"/>
      <c r="M688" s="55"/>
      <c r="N688" s="66"/>
      <c r="AI688" s="39"/>
      <c r="AJ688" s="40"/>
      <c r="AK688" s="40"/>
      <c r="AO688" s="3" t="s">
        <v>75</v>
      </c>
      <c r="AQ688" s="40"/>
      <c r="AT688" s="40"/>
      <c r="AV688" s="40"/>
    </row>
    <row r="689" spans="1:48" customFormat="1" ht="15" x14ac:dyDescent="0.25">
      <c r="A689" s="49"/>
      <c r="B689" s="52"/>
      <c r="C689" s="236" t="s">
        <v>77</v>
      </c>
      <c r="D689" s="236"/>
      <c r="E689" s="236"/>
      <c r="F689" s="67"/>
      <c r="G689" s="68"/>
      <c r="H689" s="68"/>
      <c r="I689" s="68"/>
      <c r="J689" s="69">
        <v>7367.18</v>
      </c>
      <c r="K689" s="68"/>
      <c r="L689" s="70">
        <v>703.99</v>
      </c>
      <c r="M689" s="68"/>
      <c r="N689" s="71">
        <v>9920.75</v>
      </c>
      <c r="AI689" s="39"/>
      <c r="AJ689" s="40"/>
      <c r="AK689" s="40"/>
      <c r="AP689" s="3" t="s">
        <v>77</v>
      </c>
      <c r="AQ689" s="40"/>
      <c r="AT689" s="40"/>
      <c r="AV689" s="40"/>
    </row>
    <row r="690" spans="1:48" customFormat="1" ht="15" x14ac:dyDescent="0.25">
      <c r="A690" s="62"/>
      <c r="B690" s="52"/>
      <c r="C690" s="235" t="s">
        <v>78</v>
      </c>
      <c r="D690" s="235"/>
      <c r="E690" s="235"/>
      <c r="F690" s="54"/>
      <c r="G690" s="55"/>
      <c r="H690" s="55"/>
      <c r="I690" s="55"/>
      <c r="J690" s="65"/>
      <c r="K690" s="55"/>
      <c r="L690" s="58">
        <v>114.14</v>
      </c>
      <c r="M690" s="55"/>
      <c r="N690" s="60">
        <v>5110.01</v>
      </c>
      <c r="AI690" s="39"/>
      <c r="AJ690" s="40"/>
      <c r="AK690" s="40"/>
      <c r="AO690" s="3" t="s">
        <v>78</v>
      </c>
      <c r="AQ690" s="40"/>
      <c r="AT690" s="40"/>
      <c r="AV690" s="40"/>
    </row>
    <row r="691" spans="1:48" customFormat="1" ht="22.5" x14ac:dyDescent="0.25">
      <c r="A691" s="62"/>
      <c r="B691" s="52" t="s">
        <v>401</v>
      </c>
      <c r="C691" s="235" t="s">
        <v>402</v>
      </c>
      <c r="D691" s="235"/>
      <c r="E691" s="235"/>
      <c r="F691" s="54" t="s">
        <v>81</v>
      </c>
      <c r="G691" s="63">
        <v>109</v>
      </c>
      <c r="H691" s="55"/>
      <c r="I691" s="63">
        <v>109</v>
      </c>
      <c r="J691" s="65"/>
      <c r="K691" s="55"/>
      <c r="L691" s="58">
        <v>124.41</v>
      </c>
      <c r="M691" s="55"/>
      <c r="N691" s="60">
        <v>5569.91</v>
      </c>
      <c r="AI691" s="39"/>
      <c r="AJ691" s="40"/>
      <c r="AK691" s="40"/>
      <c r="AO691" s="3" t="s">
        <v>402</v>
      </c>
      <c r="AQ691" s="40"/>
      <c r="AT691" s="40"/>
      <c r="AV691" s="40"/>
    </row>
    <row r="692" spans="1:48" customFormat="1" ht="45" x14ac:dyDescent="0.25">
      <c r="A692" s="62"/>
      <c r="B692" s="52" t="s">
        <v>403</v>
      </c>
      <c r="C692" s="235" t="s">
        <v>404</v>
      </c>
      <c r="D692" s="235"/>
      <c r="E692" s="235"/>
      <c r="F692" s="54" t="s">
        <v>81</v>
      </c>
      <c r="G692" s="63">
        <v>57</v>
      </c>
      <c r="H692" s="59">
        <v>0.85</v>
      </c>
      <c r="I692" s="59">
        <v>48.45</v>
      </c>
      <c r="J692" s="65"/>
      <c r="K692" s="55"/>
      <c r="L692" s="58">
        <v>55.3</v>
      </c>
      <c r="M692" s="55"/>
      <c r="N692" s="60">
        <v>2475.8000000000002</v>
      </c>
      <c r="AI692" s="39"/>
      <c r="AJ692" s="40"/>
      <c r="AK692" s="40"/>
      <c r="AO692" s="3" t="s">
        <v>404</v>
      </c>
      <c r="AQ692" s="40"/>
      <c r="AT692" s="40"/>
      <c r="AV692" s="40"/>
    </row>
    <row r="693" spans="1:48" customFormat="1" ht="15" x14ac:dyDescent="0.25">
      <c r="A693" s="73"/>
      <c r="B693" s="74"/>
      <c r="C693" s="248" t="s">
        <v>84</v>
      </c>
      <c r="D693" s="248"/>
      <c r="E693" s="248"/>
      <c r="F693" s="43"/>
      <c r="G693" s="44"/>
      <c r="H693" s="44"/>
      <c r="I693" s="44"/>
      <c r="J693" s="47"/>
      <c r="K693" s="44"/>
      <c r="L693" s="75">
        <v>883.7</v>
      </c>
      <c r="M693" s="68"/>
      <c r="N693" s="76">
        <v>17966.46</v>
      </c>
      <c r="AI693" s="39"/>
      <c r="AJ693" s="40"/>
      <c r="AK693" s="40"/>
      <c r="AQ693" s="40" t="s">
        <v>84</v>
      </c>
      <c r="AT693" s="40"/>
      <c r="AV693" s="40"/>
    </row>
    <row r="694" spans="1:48" customFormat="1" ht="23.25" x14ac:dyDescent="0.25">
      <c r="A694" s="41" t="s">
        <v>405</v>
      </c>
      <c r="B694" s="42" t="s">
        <v>406</v>
      </c>
      <c r="C694" s="248" t="s">
        <v>407</v>
      </c>
      <c r="D694" s="248"/>
      <c r="E694" s="248"/>
      <c r="F694" s="43" t="s">
        <v>110</v>
      </c>
      <c r="G694" s="44">
        <v>-5.1357E-2</v>
      </c>
      <c r="H694" s="45">
        <v>1</v>
      </c>
      <c r="I694" s="86">
        <v>-5.1357E-2</v>
      </c>
      <c r="J694" s="82">
        <v>11200</v>
      </c>
      <c r="K694" s="44"/>
      <c r="L694" s="75">
        <v>-575.20000000000005</v>
      </c>
      <c r="M694" s="80">
        <v>8.16</v>
      </c>
      <c r="N694" s="76">
        <v>-4693.63</v>
      </c>
      <c r="AI694" s="39"/>
      <c r="AJ694" s="40"/>
      <c r="AK694" s="40" t="s">
        <v>407</v>
      </c>
      <c r="AQ694" s="40"/>
      <c r="AT694" s="40"/>
      <c r="AV694" s="40"/>
    </row>
    <row r="695" spans="1:48" customFormat="1" ht="15" x14ac:dyDescent="0.25">
      <c r="A695" s="73"/>
      <c r="B695" s="74"/>
      <c r="C695" s="235" t="s">
        <v>408</v>
      </c>
      <c r="D695" s="235"/>
      <c r="E695" s="235"/>
      <c r="F695" s="235"/>
      <c r="G695" s="235"/>
      <c r="H695" s="235"/>
      <c r="I695" s="235"/>
      <c r="J695" s="235"/>
      <c r="K695" s="235"/>
      <c r="L695" s="235"/>
      <c r="M695" s="235"/>
      <c r="N695" s="237"/>
      <c r="AI695" s="39"/>
      <c r="AJ695" s="40"/>
      <c r="AK695" s="40"/>
      <c r="AQ695" s="40"/>
      <c r="AR695" s="3" t="s">
        <v>408</v>
      </c>
      <c r="AT695" s="40"/>
      <c r="AV695" s="40"/>
    </row>
    <row r="696" spans="1:48" customFormat="1" ht="15" x14ac:dyDescent="0.25">
      <c r="A696" s="73"/>
      <c r="B696" s="74"/>
      <c r="C696" s="248" t="s">
        <v>84</v>
      </c>
      <c r="D696" s="248"/>
      <c r="E696" s="248"/>
      <c r="F696" s="43"/>
      <c r="G696" s="44"/>
      <c r="H696" s="44"/>
      <c r="I696" s="44"/>
      <c r="J696" s="47"/>
      <c r="K696" s="44"/>
      <c r="L696" s="75">
        <v>-575.20000000000005</v>
      </c>
      <c r="M696" s="68"/>
      <c r="N696" s="76">
        <v>-4693.63</v>
      </c>
      <c r="AI696" s="39"/>
      <c r="AJ696" s="40"/>
      <c r="AK696" s="40"/>
      <c r="AQ696" s="40" t="s">
        <v>84</v>
      </c>
      <c r="AT696" s="40"/>
      <c r="AV696" s="40"/>
    </row>
    <row r="697" spans="1:48" customFormat="1" ht="45.75" x14ac:dyDescent="0.25">
      <c r="A697" s="41" t="s">
        <v>409</v>
      </c>
      <c r="B697" s="42" t="s">
        <v>410</v>
      </c>
      <c r="C697" s="248" t="s">
        <v>411</v>
      </c>
      <c r="D697" s="248"/>
      <c r="E697" s="248"/>
      <c r="F697" s="43" t="s">
        <v>204</v>
      </c>
      <c r="G697" s="44">
        <v>9.01</v>
      </c>
      <c r="H697" s="45">
        <v>1</v>
      </c>
      <c r="I697" s="80">
        <v>9.01</v>
      </c>
      <c r="J697" s="75">
        <v>37.49</v>
      </c>
      <c r="K697" s="44"/>
      <c r="L697" s="75">
        <v>337.78</v>
      </c>
      <c r="M697" s="80">
        <v>8.16</v>
      </c>
      <c r="N697" s="76">
        <v>2756.28</v>
      </c>
      <c r="AI697" s="39"/>
      <c r="AJ697" s="40"/>
      <c r="AK697" s="40" t="s">
        <v>411</v>
      </c>
      <c r="AQ697" s="40"/>
      <c r="AT697" s="40"/>
      <c r="AV697" s="40"/>
    </row>
    <row r="698" spans="1:48" customFormat="1" ht="15" x14ac:dyDescent="0.25">
      <c r="A698" s="73"/>
      <c r="B698" s="74"/>
      <c r="C698" s="235" t="s">
        <v>111</v>
      </c>
      <c r="D698" s="235"/>
      <c r="E698" s="235"/>
      <c r="F698" s="235"/>
      <c r="G698" s="235"/>
      <c r="H698" s="235"/>
      <c r="I698" s="235"/>
      <c r="J698" s="235"/>
      <c r="K698" s="235"/>
      <c r="L698" s="235"/>
      <c r="M698" s="235"/>
      <c r="N698" s="237"/>
      <c r="AI698" s="39"/>
      <c r="AJ698" s="40"/>
      <c r="AK698" s="40"/>
      <c r="AQ698" s="40"/>
      <c r="AR698" s="3" t="s">
        <v>111</v>
      </c>
      <c r="AT698" s="40"/>
      <c r="AV698" s="40"/>
    </row>
    <row r="699" spans="1:48" customFormat="1" ht="15" x14ac:dyDescent="0.25">
      <c r="A699" s="73"/>
      <c r="B699" s="74"/>
      <c r="C699" s="248" t="s">
        <v>84</v>
      </c>
      <c r="D699" s="248"/>
      <c r="E699" s="248"/>
      <c r="F699" s="43"/>
      <c r="G699" s="44"/>
      <c r="H699" s="44"/>
      <c r="I699" s="44"/>
      <c r="J699" s="47"/>
      <c r="K699" s="44"/>
      <c r="L699" s="75">
        <v>337.78</v>
      </c>
      <c r="M699" s="68"/>
      <c r="N699" s="76">
        <v>2756.28</v>
      </c>
      <c r="AI699" s="39"/>
      <c r="AJ699" s="40"/>
      <c r="AK699" s="40"/>
      <c r="AQ699" s="40" t="s">
        <v>84</v>
      </c>
      <c r="AT699" s="40"/>
      <c r="AV699" s="40"/>
    </row>
    <row r="700" spans="1:48" customFormat="1" ht="15" x14ac:dyDescent="0.25">
      <c r="A700" s="245" t="s">
        <v>412</v>
      </c>
      <c r="B700" s="246"/>
      <c r="C700" s="246"/>
      <c r="D700" s="246"/>
      <c r="E700" s="246"/>
      <c r="F700" s="246"/>
      <c r="G700" s="246"/>
      <c r="H700" s="246"/>
      <c r="I700" s="246"/>
      <c r="J700" s="246"/>
      <c r="K700" s="246"/>
      <c r="L700" s="246"/>
      <c r="M700" s="246"/>
      <c r="N700" s="247"/>
      <c r="AI700" s="39"/>
      <c r="AJ700" s="40" t="s">
        <v>412</v>
      </c>
      <c r="AK700" s="40"/>
      <c r="AQ700" s="40"/>
      <c r="AT700" s="40"/>
      <c r="AV700" s="40"/>
    </row>
    <row r="701" spans="1:48" customFormat="1" ht="15" x14ac:dyDescent="0.25">
      <c r="A701" s="41" t="s">
        <v>413</v>
      </c>
      <c r="B701" s="42" t="s">
        <v>414</v>
      </c>
      <c r="C701" s="248" t="s">
        <v>415</v>
      </c>
      <c r="D701" s="248"/>
      <c r="E701" s="248"/>
      <c r="F701" s="43" t="s">
        <v>204</v>
      </c>
      <c r="G701" s="44">
        <v>9.7200000000000006</v>
      </c>
      <c r="H701" s="45">
        <v>1</v>
      </c>
      <c r="I701" s="80">
        <v>9.7200000000000006</v>
      </c>
      <c r="J701" s="47"/>
      <c r="K701" s="44"/>
      <c r="L701" s="47"/>
      <c r="M701" s="44"/>
      <c r="N701" s="48"/>
      <c r="AI701" s="39"/>
      <c r="AJ701" s="40"/>
      <c r="AK701" s="40" t="s">
        <v>415</v>
      </c>
      <c r="AQ701" s="40"/>
      <c r="AT701" s="40"/>
      <c r="AV701" s="40"/>
    </row>
    <row r="702" spans="1:48" customFormat="1" ht="23.25" x14ac:dyDescent="0.25">
      <c r="A702" s="51"/>
      <c r="B702" s="52" t="s">
        <v>65</v>
      </c>
      <c r="C702" s="238" t="s">
        <v>66</v>
      </c>
      <c r="D702" s="238"/>
      <c r="E702" s="238"/>
      <c r="F702" s="238"/>
      <c r="G702" s="238"/>
      <c r="H702" s="238"/>
      <c r="I702" s="238"/>
      <c r="J702" s="238"/>
      <c r="K702" s="238"/>
      <c r="L702" s="238"/>
      <c r="M702" s="238"/>
      <c r="N702" s="239"/>
      <c r="AI702" s="39"/>
      <c r="AJ702" s="40"/>
      <c r="AK702" s="40"/>
      <c r="AM702" s="3" t="s">
        <v>66</v>
      </c>
      <c r="AQ702" s="40"/>
      <c r="AT702" s="40"/>
      <c r="AV702" s="40"/>
    </row>
    <row r="703" spans="1:48" customFormat="1" ht="68.25" x14ac:dyDescent="0.25">
      <c r="A703" s="51"/>
      <c r="B703" s="52" t="s">
        <v>67</v>
      </c>
      <c r="C703" s="238" t="s">
        <v>68</v>
      </c>
      <c r="D703" s="238"/>
      <c r="E703" s="238"/>
      <c r="F703" s="238"/>
      <c r="G703" s="238"/>
      <c r="H703" s="238"/>
      <c r="I703" s="238"/>
      <c r="J703" s="238"/>
      <c r="K703" s="238"/>
      <c r="L703" s="238"/>
      <c r="M703" s="238"/>
      <c r="N703" s="239"/>
      <c r="AI703" s="39"/>
      <c r="AJ703" s="40"/>
      <c r="AK703" s="40"/>
      <c r="AM703" s="3" t="s">
        <v>68</v>
      </c>
      <c r="AQ703" s="40"/>
      <c r="AT703" s="40"/>
      <c r="AV703" s="40"/>
    </row>
    <row r="704" spans="1:48" customFormat="1" ht="23.25" x14ac:dyDescent="0.25">
      <c r="A704" s="51"/>
      <c r="B704" s="52" t="s">
        <v>69</v>
      </c>
      <c r="C704" s="238" t="s">
        <v>70</v>
      </c>
      <c r="D704" s="238"/>
      <c r="E704" s="238"/>
      <c r="F704" s="238"/>
      <c r="G704" s="238"/>
      <c r="H704" s="238"/>
      <c r="I704" s="238"/>
      <c r="J704" s="238"/>
      <c r="K704" s="238"/>
      <c r="L704" s="238"/>
      <c r="M704" s="238"/>
      <c r="N704" s="239"/>
      <c r="AI704" s="39"/>
      <c r="AJ704" s="40"/>
      <c r="AK704" s="40"/>
      <c r="AM704" s="3" t="s">
        <v>70</v>
      </c>
      <c r="AQ704" s="40"/>
      <c r="AT704" s="40"/>
      <c r="AV704" s="40"/>
    </row>
    <row r="705" spans="1:48" customFormat="1" ht="15" x14ac:dyDescent="0.25">
      <c r="A705" s="53"/>
      <c r="B705" s="52" t="s">
        <v>60</v>
      </c>
      <c r="C705" s="235" t="s">
        <v>94</v>
      </c>
      <c r="D705" s="235"/>
      <c r="E705" s="235"/>
      <c r="F705" s="54"/>
      <c r="G705" s="55"/>
      <c r="H705" s="55"/>
      <c r="I705" s="55"/>
      <c r="J705" s="58">
        <v>7.68</v>
      </c>
      <c r="K705" s="57">
        <v>1.520875</v>
      </c>
      <c r="L705" s="58">
        <v>113.53</v>
      </c>
      <c r="M705" s="59">
        <v>44.77</v>
      </c>
      <c r="N705" s="60">
        <v>5082.74</v>
      </c>
      <c r="AI705" s="39"/>
      <c r="AJ705" s="40"/>
      <c r="AK705" s="40"/>
      <c r="AN705" s="3" t="s">
        <v>94</v>
      </c>
      <c r="AQ705" s="40"/>
      <c r="AT705" s="40"/>
      <c r="AV705" s="40"/>
    </row>
    <row r="706" spans="1:48" customFormat="1" ht="15" x14ac:dyDescent="0.25">
      <c r="A706" s="62"/>
      <c r="B706" s="52"/>
      <c r="C706" s="235" t="s">
        <v>95</v>
      </c>
      <c r="D706" s="235"/>
      <c r="E706" s="235"/>
      <c r="F706" s="54" t="s">
        <v>76</v>
      </c>
      <c r="G706" s="61">
        <v>0.9</v>
      </c>
      <c r="H706" s="57">
        <v>1.520875</v>
      </c>
      <c r="I706" s="64">
        <v>13.3046145</v>
      </c>
      <c r="J706" s="65"/>
      <c r="K706" s="55"/>
      <c r="L706" s="65"/>
      <c r="M706" s="55"/>
      <c r="N706" s="66"/>
      <c r="AI706" s="39"/>
      <c r="AJ706" s="40"/>
      <c r="AK706" s="40"/>
      <c r="AO706" s="3" t="s">
        <v>95</v>
      </c>
      <c r="AQ706" s="40"/>
      <c r="AT706" s="40"/>
      <c r="AV706" s="40"/>
    </row>
    <row r="707" spans="1:48" customFormat="1" ht="15" x14ac:dyDescent="0.25">
      <c r="A707" s="49"/>
      <c r="B707" s="52"/>
      <c r="C707" s="236" t="s">
        <v>77</v>
      </c>
      <c r="D707" s="236"/>
      <c r="E707" s="236"/>
      <c r="F707" s="67"/>
      <c r="G707" s="68"/>
      <c r="H707" s="68"/>
      <c r="I707" s="68"/>
      <c r="J707" s="70">
        <v>7.68</v>
      </c>
      <c r="K707" s="68"/>
      <c r="L707" s="70">
        <v>113.53</v>
      </c>
      <c r="M707" s="68"/>
      <c r="N707" s="71">
        <v>5082.74</v>
      </c>
      <c r="AI707" s="39"/>
      <c r="AJ707" s="40"/>
      <c r="AK707" s="40"/>
      <c r="AP707" s="3" t="s">
        <v>77</v>
      </c>
      <c r="AQ707" s="40"/>
      <c r="AT707" s="40"/>
      <c r="AV707" s="40"/>
    </row>
    <row r="708" spans="1:48" customFormat="1" ht="15" x14ac:dyDescent="0.25">
      <c r="A708" s="62"/>
      <c r="B708" s="52"/>
      <c r="C708" s="235" t="s">
        <v>78</v>
      </c>
      <c r="D708" s="235"/>
      <c r="E708" s="235"/>
      <c r="F708" s="54"/>
      <c r="G708" s="55"/>
      <c r="H708" s="55"/>
      <c r="I708" s="55"/>
      <c r="J708" s="65"/>
      <c r="K708" s="55"/>
      <c r="L708" s="58">
        <v>113.53</v>
      </c>
      <c r="M708" s="55"/>
      <c r="N708" s="60">
        <v>5082.74</v>
      </c>
      <c r="AI708" s="39"/>
      <c r="AJ708" s="40"/>
      <c r="AK708" s="40"/>
      <c r="AO708" s="3" t="s">
        <v>78</v>
      </c>
      <c r="AQ708" s="40"/>
      <c r="AT708" s="40"/>
      <c r="AV708" s="40"/>
    </row>
    <row r="709" spans="1:48" customFormat="1" ht="23.25" x14ac:dyDescent="0.25">
      <c r="A709" s="62"/>
      <c r="B709" s="52" t="s">
        <v>331</v>
      </c>
      <c r="C709" s="235" t="s">
        <v>332</v>
      </c>
      <c r="D709" s="235"/>
      <c r="E709" s="235"/>
      <c r="F709" s="54" t="s">
        <v>81</v>
      </c>
      <c r="G709" s="63">
        <v>94</v>
      </c>
      <c r="H709" s="55"/>
      <c r="I709" s="63">
        <v>94</v>
      </c>
      <c r="J709" s="65"/>
      <c r="K709" s="55"/>
      <c r="L709" s="58">
        <v>106.72</v>
      </c>
      <c r="M709" s="55"/>
      <c r="N709" s="60">
        <v>4777.78</v>
      </c>
      <c r="AI709" s="39"/>
      <c r="AJ709" s="40"/>
      <c r="AK709" s="40"/>
      <c r="AO709" s="3" t="s">
        <v>332</v>
      </c>
      <c r="AQ709" s="40"/>
      <c r="AT709" s="40"/>
      <c r="AV709" s="40"/>
    </row>
    <row r="710" spans="1:48" customFormat="1" ht="45" x14ac:dyDescent="0.25">
      <c r="A710" s="62"/>
      <c r="B710" s="52" t="s">
        <v>333</v>
      </c>
      <c r="C710" s="235" t="s">
        <v>334</v>
      </c>
      <c r="D710" s="235"/>
      <c r="E710" s="235"/>
      <c r="F710" s="54" t="s">
        <v>81</v>
      </c>
      <c r="G710" s="63">
        <v>51</v>
      </c>
      <c r="H710" s="59">
        <v>0.85</v>
      </c>
      <c r="I710" s="59">
        <v>43.35</v>
      </c>
      <c r="J710" s="65"/>
      <c r="K710" s="55"/>
      <c r="L710" s="58">
        <v>49.22</v>
      </c>
      <c r="M710" s="55"/>
      <c r="N710" s="60">
        <v>2203.37</v>
      </c>
      <c r="AI710" s="39"/>
      <c r="AJ710" s="40"/>
      <c r="AK710" s="40"/>
      <c r="AO710" s="3" t="s">
        <v>334</v>
      </c>
      <c r="AQ710" s="40"/>
      <c r="AT710" s="40"/>
      <c r="AV710" s="40"/>
    </row>
    <row r="711" spans="1:48" customFormat="1" ht="15" x14ac:dyDescent="0.25">
      <c r="A711" s="73"/>
      <c r="B711" s="74"/>
      <c r="C711" s="248" t="s">
        <v>84</v>
      </c>
      <c r="D711" s="248"/>
      <c r="E711" s="248"/>
      <c r="F711" s="43"/>
      <c r="G711" s="44"/>
      <c r="H711" s="44"/>
      <c r="I711" s="44"/>
      <c r="J711" s="47"/>
      <c r="K711" s="44"/>
      <c r="L711" s="75">
        <v>269.47000000000003</v>
      </c>
      <c r="M711" s="68"/>
      <c r="N711" s="76">
        <v>12063.89</v>
      </c>
      <c r="AI711" s="39"/>
      <c r="AJ711" s="40"/>
      <c r="AK711" s="40"/>
      <c r="AQ711" s="40" t="s">
        <v>84</v>
      </c>
      <c r="AT711" s="40"/>
      <c r="AV711" s="40"/>
    </row>
    <row r="712" spans="1:48" customFormat="1" ht="34.5" x14ac:dyDescent="0.25">
      <c r="A712" s="41" t="s">
        <v>416</v>
      </c>
      <c r="B712" s="42" t="s">
        <v>417</v>
      </c>
      <c r="C712" s="248" t="s">
        <v>418</v>
      </c>
      <c r="D712" s="248"/>
      <c r="E712" s="248"/>
      <c r="F712" s="43" t="s">
        <v>212</v>
      </c>
      <c r="G712" s="44">
        <v>9.7199999999999995E-2</v>
      </c>
      <c r="H712" s="45">
        <v>1</v>
      </c>
      <c r="I712" s="83">
        <v>9.7199999999999995E-2</v>
      </c>
      <c r="J712" s="47"/>
      <c r="K712" s="44"/>
      <c r="L712" s="47"/>
      <c r="M712" s="44"/>
      <c r="N712" s="48"/>
      <c r="AI712" s="39"/>
      <c r="AJ712" s="40"/>
      <c r="AK712" s="40" t="s">
        <v>418</v>
      </c>
      <c r="AQ712" s="40"/>
      <c r="AT712" s="40"/>
      <c r="AV712" s="40"/>
    </row>
    <row r="713" spans="1:48" customFormat="1" ht="15" x14ac:dyDescent="0.25">
      <c r="A713" s="49"/>
      <c r="B713" s="50"/>
      <c r="C713" s="235" t="s">
        <v>419</v>
      </c>
      <c r="D713" s="235"/>
      <c r="E713" s="235"/>
      <c r="F713" s="235"/>
      <c r="G713" s="235"/>
      <c r="H713" s="235"/>
      <c r="I713" s="235"/>
      <c r="J713" s="235"/>
      <c r="K713" s="235"/>
      <c r="L713" s="235"/>
      <c r="M713" s="235"/>
      <c r="N713" s="237"/>
      <c r="AI713" s="39"/>
      <c r="AJ713" s="40"/>
      <c r="AK713" s="40"/>
      <c r="AL713" s="3" t="s">
        <v>419</v>
      </c>
      <c r="AQ713" s="40"/>
      <c r="AT713" s="40"/>
      <c r="AV713" s="40"/>
    </row>
    <row r="714" spans="1:48" customFormat="1" ht="23.25" x14ac:dyDescent="0.25">
      <c r="A714" s="51"/>
      <c r="B714" s="52" t="s">
        <v>65</v>
      </c>
      <c r="C714" s="238" t="s">
        <v>66</v>
      </c>
      <c r="D714" s="238"/>
      <c r="E714" s="238"/>
      <c r="F714" s="238"/>
      <c r="G714" s="238"/>
      <c r="H714" s="238"/>
      <c r="I714" s="238"/>
      <c r="J714" s="238"/>
      <c r="K714" s="238"/>
      <c r="L714" s="238"/>
      <c r="M714" s="238"/>
      <c r="N714" s="239"/>
      <c r="AI714" s="39"/>
      <c r="AJ714" s="40"/>
      <c r="AK714" s="40"/>
      <c r="AM714" s="3" t="s">
        <v>66</v>
      </c>
      <c r="AQ714" s="40"/>
      <c r="AT714" s="40"/>
      <c r="AV714" s="40"/>
    </row>
    <row r="715" spans="1:48" customFormat="1" ht="68.25" x14ac:dyDescent="0.25">
      <c r="A715" s="51"/>
      <c r="B715" s="52" t="s">
        <v>67</v>
      </c>
      <c r="C715" s="238" t="s">
        <v>68</v>
      </c>
      <c r="D715" s="238"/>
      <c r="E715" s="238"/>
      <c r="F715" s="238"/>
      <c r="G715" s="238"/>
      <c r="H715" s="238"/>
      <c r="I715" s="238"/>
      <c r="J715" s="238"/>
      <c r="K715" s="238"/>
      <c r="L715" s="238"/>
      <c r="M715" s="238"/>
      <c r="N715" s="239"/>
      <c r="AI715" s="39"/>
      <c r="AJ715" s="40"/>
      <c r="AK715" s="40"/>
      <c r="AM715" s="3" t="s">
        <v>68</v>
      </c>
      <c r="AQ715" s="40"/>
      <c r="AT715" s="40"/>
      <c r="AV715" s="40"/>
    </row>
    <row r="716" spans="1:48" customFormat="1" ht="23.25" x14ac:dyDescent="0.25">
      <c r="A716" s="51"/>
      <c r="B716" s="52" t="s">
        <v>69</v>
      </c>
      <c r="C716" s="238" t="s">
        <v>70</v>
      </c>
      <c r="D716" s="238"/>
      <c r="E716" s="238"/>
      <c r="F716" s="238"/>
      <c r="G716" s="238"/>
      <c r="H716" s="238"/>
      <c r="I716" s="238"/>
      <c r="J716" s="238"/>
      <c r="K716" s="238"/>
      <c r="L716" s="238"/>
      <c r="M716" s="238"/>
      <c r="N716" s="239"/>
      <c r="AI716" s="39"/>
      <c r="AJ716" s="40"/>
      <c r="AK716" s="40"/>
      <c r="AM716" s="3" t="s">
        <v>70</v>
      </c>
      <c r="AQ716" s="40"/>
      <c r="AT716" s="40"/>
      <c r="AV716" s="40"/>
    </row>
    <row r="717" spans="1:48" customFormat="1" ht="15" x14ac:dyDescent="0.25">
      <c r="A717" s="53"/>
      <c r="B717" s="52" t="s">
        <v>60</v>
      </c>
      <c r="C717" s="235" t="s">
        <v>94</v>
      </c>
      <c r="D717" s="235"/>
      <c r="E717" s="235"/>
      <c r="F717" s="54"/>
      <c r="G717" s="55"/>
      <c r="H717" s="55"/>
      <c r="I717" s="55"/>
      <c r="J717" s="56">
        <v>2892.02</v>
      </c>
      <c r="K717" s="57">
        <v>1.520875</v>
      </c>
      <c r="L717" s="58">
        <v>427.52</v>
      </c>
      <c r="M717" s="59">
        <v>44.77</v>
      </c>
      <c r="N717" s="60">
        <v>19140.07</v>
      </c>
      <c r="AI717" s="39"/>
      <c r="AJ717" s="40"/>
      <c r="AK717" s="40"/>
      <c r="AN717" s="3" t="s">
        <v>94</v>
      </c>
      <c r="AQ717" s="40"/>
      <c r="AT717" s="40"/>
      <c r="AV717" s="40"/>
    </row>
    <row r="718" spans="1:48" customFormat="1" ht="15" x14ac:dyDescent="0.25">
      <c r="A718" s="53"/>
      <c r="B718" s="52" t="s">
        <v>71</v>
      </c>
      <c r="C718" s="235" t="s">
        <v>72</v>
      </c>
      <c r="D718" s="235"/>
      <c r="E718" s="235"/>
      <c r="F718" s="54"/>
      <c r="G718" s="55"/>
      <c r="H718" s="55"/>
      <c r="I718" s="55"/>
      <c r="J718" s="56">
        <v>2551.4</v>
      </c>
      <c r="K718" s="57">
        <v>1.653125</v>
      </c>
      <c r="L718" s="58">
        <v>409.97</v>
      </c>
      <c r="M718" s="59">
        <v>13.24</v>
      </c>
      <c r="N718" s="60">
        <v>5428</v>
      </c>
      <c r="AI718" s="39"/>
      <c r="AJ718" s="40"/>
      <c r="AK718" s="40"/>
      <c r="AN718" s="3" t="s">
        <v>72</v>
      </c>
      <c r="AQ718" s="40"/>
      <c r="AT718" s="40"/>
      <c r="AV718" s="40"/>
    </row>
    <row r="719" spans="1:48" customFormat="1" ht="15" x14ac:dyDescent="0.25">
      <c r="A719" s="53"/>
      <c r="B719" s="52" t="s">
        <v>73</v>
      </c>
      <c r="C719" s="235" t="s">
        <v>74</v>
      </c>
      <c r="D719" s="235"/>
      <c r="E719" s="235"/>
      <c r="F719" s="54"/>
      <c r="G719" s="55"/>
      <c r="H719" s="55"/>
      <c r="I719" s="55"/>
      <c r="J719" s="58">
        <v>255.66</v>
      </c>
      <c r="K719" s="57">
        <v>1.653125</v>
      </c>
      <c r="L719" s="58">
        <v>41.08</v>
      </c>
      <c r="M719" s="61">
        <v>44.7</v>
      </c>
      <c r="N719" s="60">
        <v>1836.28</v>
      </c>
      <c r="AI719" s="39"/>
      <c r="AJ719" s="40"/>
      <c r="AK719" s="40"/>
      <c r="AN719" s="3" t="s">
        <v>74</v>
      </c>
      <c r="AQ719" s="40"/>
      <c r="AT719" s="40"/>
      <c r="AV719" s="40"/>
    </row>
    <row r="720" spans="1:48" customFormat="1" ht="15" x14ac:dyDescent="0.25">
      <c r="A720" s="53"/>
      <c r="B720" s="52" t="s">
        <v>100</v>
      </c>
      <c r="C720" s="235" t="s">
        <v>127</v>
      </c>
      <c r="D720" s="235"/>
      <c r="E720" s="235"/>
      <c r="F720" s="54"/>
      <c r="G720" s="55"/>
      <c r="H720" s="55"/>
      <c r="I720" s="55"/>
      <c r="J720" s="56">
        <v>19197.509999999998</v>
      </c>
      <c r="K720" s="55"/>
      <c r="L720" s="56">
        <v>1866</v>
      </c>
      <c r="M720" s="59">
        <v>8.16</v>
      </c>
      <c r="N720" s="60">
        <v>15226.56</v>
      </c>
      <c r="AI720" s="39"/>
      <c r="AJ720" s="40"/>
      <c r="AK720" s="40"/>
      <c r="AN720" s="3" t="s">
        <v>127</v>
      </c>
      <c r="AQ720" s="40"/>
      <c r="AT720" s="40"/>
      <c r="AV720" s="40"/>
    </row>
    <row r="721" spans="1:48" customFormat="1" ht="15" x14ac:dyDescent="0.25">
      <c r="A721" s="62"/>
      <c r="B721" s="52"/>
      <c r="C721" s="235" t="s">
        <v>95</v>
      </c>
      <c r="D721" s="235"/>
      <c r="E721" s="235"/>
      <c r="F721" s="54" t="s">
        <v>76</v>
      </c>
      <c r="G721" s="59">
        <v>322.41000000000003</v>
      </c>
      <c r="H721" s="57">
        <v>1.520875</v>
      </c>
      <c r="I721" s="57">
        <v>47.661563999999998</v>
      </c>
      <c r="J721" s="65"/>
      <c r="K721" s="55"/>
      <c r="L721" s="65"/>
      <c r="M721" s="55"/>
      <c r="N721" s="66"/>
      <c r="AI721" s="39"/>
      <c r="AJ721" s="40"/>
      <c r="AK721" s="40"/>
      <c r="AO721" s="3" t="s">
        <v>95</v>
      </c>
      <c r="AQ721" s="40"/>
      <c r="AT721" s="40"/>
      <c r="AV721" s="40"/>
    </row>
    <row r="722" spans="1:48" customFormat="1" ht="15" x14ac:dyDescent="0.25">
      <c r="A722" s="62"/>
      <c r="B722" s="52"/>
      <c r="C722" s="235" t="s">
        <v>75</v>
      </c>
      <c r="D722" s="235"/>
      <c r="E722" s="235"/>
      <c r="F722" s="54" t="s">
        <v>76</v>
      </c>
      <c r="G722" s="59">
        <v>19.52</v>
      </c>
      <c r="H722" s="57">
        <v>1.653125</v>
      </c>
      <c r="I722" s="64">
        <v>3.1365468000000001</v>
      </c>
      <c r="J722" s="65"/>
      <c r="K722" s="55"/>
      <c r="L722" s="65"/>
      <c r="M722" s="55"/>
      <c r="N722" s="66"/>
      <c r="AI722" s="39"/>
      <c r="AJ722" s="40"/>
      <c r="AK722" s="40"/>
      <c r="AO722" s="3" t="s">
        <v>75</v>
      </c>
      <c r="AQ722" s="40"/>
      <c r="AT722" s="40"/>
      <c r="AV722" s="40"/>
    </row>
    <row r="723" spans="1:48" customFormat="1" ht="15" x14ac:dyDescent="0.25">
      <c r="A723" s="49"/>
      <c r="B723" s="52"/>
      <c r="C723" s="236" t="s">
        <v>77</v>
      </c>
      <c r="D723" s="236"/>
      <c r="E723" s="236"/>
      <c r="F723" s="67"/>
      <c r="G723" s="68"/>
      <c r="H723" s="68"/>
      <c r="I723" s="68"/>
      <c r="J723" s="69">
        <v>24640.93</v>
      </c>
      <c r="K723" s="68"/>
      <c r="L723" s="69">
        <v>2703.49</v>
      </c>
      <c r="M723" s="68"/>
      <c r="N723" s="71">
        <v>39794.629999999997</v>
      </c>
      <c r="AI723" s="39"/>
      <c r="AJ723" s="40"/>
      <c r="AK723" s="40"/>
      <c r="AP723" s="3" t="s">
        <v>77</v>
      </c>
      <c r="AQ723" s="40"/>
      <c r="AT723" s="40"/>
      <c r="AV723" s="40"/>
    </row>
    <row r="724" spans="1:48" customFormat="1" ht="15" x14ac:dyDescent="0.25">
      <c r="A724" s="62"/>
      <c r="B724" s="52"/>
      <c r="C724" s="235" t="s">
        <v>78</v>
      </c>
      <c r="D724" s="235"/>
      <c r="E724" s="235"/>
      <c r="F724" s="54"/>
      <c r="G724" s="55"/>
      <c r="H724" s="55"/>
      <c r="I724" s="55"/>
      <c r="J724" s="65"/>
      <c r="K724" s="55"/>
      <c r="L724" s="58">
        <v>468.6</v>
      </c>
      <c r="M724" s="55"/>
      <c r="N724" s="60">
        <v>20976.35</v>
      </c>
      <c r="AI724" s="39"/>
      <c r="AJ724" s="40"/>
      <c r="AK724" s="40"/>
      <c r="AO724" s="3" t="s">
        <v>78</v>
      </c>
      <c r="AQ724" s="40"/>
      <c r="AT724" s="40"/>
      <c r="AV724" s="40"/>
    </row>
    <row r="725" spans="1:48" customFormat="1" ht="22.5" x14ac:dyDescent="0.25">
      <c r="A725" s="62"/>
      <c r="B725" s="52" t="s">
        <v>420</v>
      </c>
      <c r="C725" s="235" t="s">
        <v>421</v>
      </c>
      <c r="D725" s="235"/>
      <c r="E725" s="235"/>
      <c r="F725" s="54" t="s">
        <v>81</v>
      </c>
      <c r="G725" s="63">
        <v>100</v>
      </c>
      <c r="H725" s="55"/>
      <c r="I725" s="63">
        <v>100</v>
      </c>
      <c r="J725" s="65"/>
      <c r="K725" s="55"/>
      <c r="L725" s="58">
        <v>468.6</v>
      </c>
      <c r="M725" s="55"/>
      <c r="N725" s="60">
        <v>20976.35</v>
      </c>
      <c r="AI725" s="39"/>
      <c r="AJ725" s="40"/>
      <c r="AK725" s="40"/>
      <c r="AO725" s="3" t="s">
        <v>421</v>
      </c>
      <c r="AQ725" s="40"/>
      <c r="AT725" s="40"/>
      <c r="AV725" s="40"/>
    </row>
    <row r="726" spans="1:48" customFormat="1" ht="45" x14ac:dyDescent="0.25">
      <c r="A726" s="62"/>
      <c r="B726" s="52" t="s">
        <v>422</v>
      </c>
      <c r="C726" s="235" t="s">
        <v>423</v>
      </c>
      <c r="D726" s="235"/>
      <c r="E726" s="235"/>
      <c r="F726" s="54" t="s">
        <v>81</v>
      </c>
      <c r="G726" s="63">
        <v>49</v>
      </c>
      <c r="H726" s="59">
        <v>0.85</v>
      </c>
      <c r="I726" s="59">
        <v>41.65</v>
      </c>
      <c r="J726" s="65"/>
      <c r="K726" s="55"/>
      <c r="L726" s="58">
        <v>195.17</v>
      </c>
      <c r="M726" s="55"/>
      <c r="N726" s="60">
        <v>8736.65</v>
      </c>
      <c r="AI726" s="39"/>
      <c r="AJ726" s="40"/>
      <c r="AK726" s="40"/>
      <c r="AO726" s="3" t="s">
        <v>423</v>
      </c>
      <c r="AQ726" s="40"/>
      <c r="AT726" s="40"/>
      <c r="AV726" s="40"/>
    </row>
    <row r="727" spans="1:48" customFormat="1" ht="15" x14ac:dyDescent="0.25">
      <c r="A727" s="73"/>
      <c r="B727" s="74"/>
      <c r="C727" s="248" t="s">
        <v>84</v>
      </c>
      <c r="D727" s="248"/>
      <c r="E727" s="248"/>
      <c r="F727" s="43"/>
      <c r="G727" s="44"/>
      <c r="H727" s="44"/>
      <c r="I727" s="44"/>
      <c r="J727" s="47"/>
      <c r="K727" s="44"/>
      <c r="L727" s="82">
        <v>3367.26</v>
      </c>
      <c r="M727" s="68"/>
      <c r="N727" s="76">
        <v>69507.63</v>
      </c>
      <c r="AI727" s="39"/>
      <c r="AJ727" s="40"/>
      <c r="AK727" s="40"/>
      <c r="AQ727" s="40" t="s">
        <v>84</v>
      </c>
      <c r="AT727" s="40"/>
      <c r="AV727" s="40"/>
    </row>
    <row r="728" spans="1:48" customFormat="1" ht="23.25" x14ac:dyDescent="0.25">
      <c r="A728" s="41" t="s">
        <v>424</v>
      </c>
      <c r="B728" s="42" t="s">
        <v>425</v>
      </c>
      <c r="C728" s="248" t="s">
        <v>426</v>
      </c>
      <c r="D728" s="248"/>
      <c r="E728" s="248"/>
      <c r="F728" s="43" t="s">
        <v>427</v>
      </c>
      <c r="G728" s="44">
        <v>-0.31687199999999999</v>
      </c>
      <c r="H728" s="45">
        <v>1</v>
      </c>
      <c r="I728" s="86">
        <v>-0.31687199999999999</v>
      </c>
      <c r="J728" s="75">
        <v>12.31</v>
      </c>
      <c r="K728" s="44"/>
      <c r="L728" s="75">
        <v>-3.9</v>
      </c>
      <c r="M728" s="80">
        <v>8.16</v>
      </c>
      <c r="N728" s="81">
        <v>-31.82</v>
      </c>
      <c r="AI728" s="39"/>
      <c r="AJ728" s="40"/>
      <c r="AK728" s="40" t="s">
        <v>426</v>
      </c>
      <c r="AQ728" s="40"/>
      <c r="AT728" s="40"/>
      <c r="AV728" s="40"/>
    </row>
    <row r="729" spans="1:48" customFormat="1" ht="15" x14ac:dyDescent="0.25">
      <c r="A729" s="73"/>
      <c r="B729" s="74"/>
      <c r="C729" s="235" t="s">
        <v>428</v>
      </c>
      <c r="D729" s="235"/>
      <c r="E729" s="235"/>
      <c r="F729" s="235"/>
      <c r="G729" s="235"/>
      <c r="H729" s="235"/>
      <c r="I729" s="235"/>
      <c r="J729" s="235"/>
      <c r="K729" s="235"/>
      <c r="L729" s="235"/>
      <c r="M729" s="235"/>
      <c r="N729" s="237"/>
      <c r="AI729" s="39"/>
      <c r="AJ729" s="40"/>
      <c r="AK729" s="40"/>
      <c r="AQ729" s="40"/>
      <c r="AR729" s="3" t="s">
        <v>428</v>
      </c>
      <c r="AT729" s="40"/>
      <c r="AV729" s="40"/>
    </row>
    <row r="730" spans="1:48" customFormat="1" ht="15" x14ac:dyDescent="0.25">
      <c r="A730" s="73"/>
      <c r="B730" s="74"/>
      <c r="C730" s="248" t="s">
        <v>84</v>
      </c>
      <c r="D730" s="248"/>
      <c r="E730" s="248"/>
      <c r="F730" s="43"/>
      <c r="G730" s="44"/>
      <c r="H730" s="44"/>
      <c r="I730" s="44"/>
      <c r="J730" s="47"/>
      <c r="K730" s="44"/>
      <c r="L730" s="75">
        <v>-3.9</v>
      </c>
      <c r="M730" s="68"/>
      <c r="N730" s="81">
        <v>-31.82</v>
      </c>
      <c r="AI730" s="39"/>
      <c r="AJ730" s="40"/>
      <c r="AK730" s="40"/>
      <c r="AQ730" s="40" t="s">
        <v>84</v>
      </c>
      <c r="AT730" s="40"/>
      <c r="AV730" s="40"/>
    </row>
    <row r="731" spans="1:48" customFormat="1" ht="23.25" x14ac:dyDescent="0.25">
      <c r="A731" s="41" t="s">
        <v>429</v>
      </c>
      <c r="B731" s="42" t="s">
        <v>430</v>
      </c>
      <c r="C731" s="248" t="s">
        <v>431</v>
      </c>
      <c r="D731" s="248"/>
      <c r="E731" s="248"/>
      <c r="F731" s="43" t="s">
        <v>110</v>
      </c>
      <c r="G731" s="44">
        <v>-3.8880000000000002E-4</v>
      </c>
      <c r="H731" s="45">
        <v>1</v>
      </c>
      <c r="I731" s="108">
        <v>-3.8880000000000002E-4</v>
      </c>
      <c r="J731" s="82">
        <v>10484</v>
      </c>
      <c r="K731" s="44"/>
      <c r="L731" s="75">
        <v>-4.08</v>
      </c>
      <c r="M731" s="80">
        <v>8.16</v>
      </c>
      <c r="N731" s="81">
        <v>-33.29</v>
      </c>
      <c r="AI731" s="39"/>
      <c r="AJ731" s="40"/>
      <c r="AK731" s="40" t="s">
        <v>431</v>
      </c>
      <c r="AQ731" s="40"/>
      <c r="AT731" s="40"/>
      <c r="AV731" s="40"/>
    </row>
    <row r="732" spans="1:48" customFormat="1" ht="15" x14ac:dyDescent="0.25">
      <c r="A732" s="73"/>
      <c r="B732" s="74"/>
      <c r="C732" s="235" t="s">
        <v>428</v>
      </c>
      <c r="D732" s="235"/>
      <c r="E732" s="235"/>
      <c r="F732" s="235"/>
      <c r="G732" s="235"/>
      <c r="H732" s="235"/>
      <c r="I732" s="235"/>
      <c r="J732" s="235"/>
      <c r="K732" s="235"/>
      <c r="L732" s="235"/>
      <c r="M732" s="235"/>
      <c r="N732" s="237"/>
      <c r="AI732" s="39"/>
      <c r="AJ732" s="40"/>
      <c r="AK732" s="40"/>
      <c r="AQ732" s="40"/>
      <c r="AR732" s="3" t="s">
        <v>428</v>
      </c>
      <c r="AT732" s="40"/>
      <c r="AV732" s="40"/>
    </row>
    <row r="733" spans="1:48" customFormat="1" ht="15" x14ac:dyDescent="0.25">
      <c r="A733" s="73"/>
      <c r="B733" s="74"/>
      <c r="C733" s="248" t="s">
        <v>84</v>
      </c>
      <c r="D733" s="248"/>
      <c r="E733" s="248"/>
      <c r="F733" s="43"/>
      <c r="G733" s="44"/>
      <c r="H733" s="44"/>
      <c r="I733" s="44"/>
      <c r="J733" s="47"/>
      <c r="K733" s="44"/>
      <c r="L733" s="75">
        <v>-4.08</v>
      </c>
      <c r="M733" s="68"/>
      <c r="N733" s="81">
        <v>-33.29</v>
      </c>
      <c r="AI733" s="39"/>
      <c r="AJ733" s="40"/>
      <c r="AK733" s="40"/>
      <c r="AQ733" s="40" t="s">
        <v>84</v>
      </c>
      <c r="AT733" s="40"/>
      <c r="AV733" s="40"/>
    </row>
    <row r="734" spans="1:48" customFormat="1" ht="15" x14ac:dyDescent="0.25">
      <c r="A734" s="41" t="s">
        <v>432</v>
      </c>
      <c r="B734" s="42" t="s">
        <v>433</v>
      </c>
      <c r="C734" s="248" t="s">
        <v>434</v>
      </c>
      <c r="D734" s="248"/>
      <c r="E734" s="248"/>
      <c r="F734" s="43" t="s">
        <v>135</v>
      </c>
      <c r="G734" s="44">
        <v>0.06</v>
      </c>
      <c r="H734" s="45">
        <v>1</v>
      </c>
      <c r="I734" s="80">
        <v>0.06</v>
      </c>
      <c r="J734" s="75">
        <v>200</v>
      </c>
      <c r="K734" s="44"/>
      <c r="L734" s="75">
        <v>12</v>
      </c>
      <c r="M734" s="80">
        <v>8.16</v>
      </c>
      <c r="N734" s="81">
        <v>97.92</v>
      </c>
      <c r="AI734" s="39"/>
      <c r="AJ734" s="40"/>
      <c r="AK734" s="40" t="s">
        <v>434</v>
      </c>
      <c r="AQ734" s="40"/>
      <c r="AT734" s="40"/>
      <c r="AV734" s="40"/>
    </row>
    <row r="735" spans="1:48" customFormat="1" ht="15" x14ac:dyDescent="0.25">
      <c r="A735" s="73"/>
      <c r="B735" s="74"/>
      <c r="C735" s="235" t="s">
        <v>111</v>
      </c>
      <c r="D735" s="235"/>
      <c r="E735" s="235"/>
      <c r="F735" s="235"/>
      <c r="G735" s="235"/>
      <c r="H735" s="235"/>
      <c r="I735" s="235"/>
      <c r="J735" s="235"/>
      <c r="K735" s="235"/>
      <c r="L735" s="235"/>
      <c r="M735" s="235"/>
      <c r="N735" s="237"/>
      <c r="AI735" s="39"/>
      <c r="AJ735" s="40"/>
      <c r="AK735" s="40"/>
      <c r="AQ735" s="40"/>
      <c r="AR735" s="3" t="s">
        <v>111</v>
      </c>
      <c r="AT735" s="40"/>
      <c r="AV735" s="40"/>
    </row>
    <row r="736" spans="1:48" customFormat="1" ht="15" x14ac:dyDescent="0.25">
      <c r="A736" s="73"/>
      <c r="B736" s="74"/>
      <c r="C736" s="248" t="s">
        <v>84</v>
      </c>
      <c r="D736" s="248"/>
      <c r="E736" s="248"/>
      <c r="F736" s="43"/>
      <c r="G736" s="44"/>
      <c r="H736" s="44"/>
      <c r="I736" s="44"/>
      <c r="J736" s="47"/>
      <c r="K736" s="44"/>
      <c r="L736" s="75">
        <v>12</v>
      </c>
      <c r="M736" s="68"/>
      <c r="N736" s="81">
        <v>97.92</v>
      </c>
      <c r="AI736" s="39"/>
      <c r="AJ736" s="40"/>
      <c r="AK736" s="40"/>
      <c r="AQ736" s="40" t="s">
        <v>84</v>
      </c>
      <c r="AT736" s="40"/>
      <c r="AV736" s="40"/>
    </row>
    <row r="737" spans="1:48" customFormat="1" ht="57" x14ac:dyDescent="0.25">
      <c r="A737" s="41" t="s">
        <v>435</v>
      </c>
      <c r="B737" s="42" t="s">
        <v>344</v>
      </c>
      <c r="C737" s="248" t="s">
        <v>349</v>
      </c>
      <c r="D737" s="248"/>
      <c r="E737" s="248"/>
      <c r="F737" s="43" t="s">
        <v>235</v>
      </c>
      <c r="G737" s="44">
        <v>150</v>
      </c>
      <c r="H737" s="45">
        <v>1</v>
      </c>
      <c r="I737" s="45">
        <v>150</v>
      </c>
      <c r="J737" s="75">
        <v>2.4300000000000002</v>
      </c>
      <c r="K737" s="44"/>
      <c r="L737" s="75">
        <v>364.5</v>
      </c>
      <c r="M737" s="80">
        <v>8.16</v>
      </c>
      <c r="N737" s="76">
        <v>2974.32</v>
      </c>
      <c r="AI737" s="39"/>
      <c r="AJ737" s="40"/>
      <c r="AK737" s="40" t="s">
        <v>349</v>
      </c>
      <c r="AQ737" s="40"/>
      <c r="AT737" s="40"/>
      <c r="AV737" s="40"/>
    </row>
    <row r="738" spans="1:48" customFormat="1" ht="15" x14ac:dyDescent="0.25">
      <c r="A738" s="73"/>
      <c r="B738" s="74"/>
      <c r="C738" s="235" t="s">
        <v>111</v>
      </c>
      <c r="D738" s="235"/>
      <c r="E738" s="235"/>
      <c r="F738" s="235"/>
      <c r="G738" s="235"/>
      <c r="H738" s="235"/>
      <c r="I738" s="235"/>
      <c r="J738" s="235"/>
      <c r="K738" s="235"/>
      <c r="L738" s="235"/>
      <c r="M738" s="235"/>
      <c r="N738" s="237"/>
      <c r="AI738" s="39"/>
      <c r="AJ738" s="40"/>
      <c r="AK738" s="40"/>
      <c r="AQ738" s="40"/>
      <c r="AR738" s="3" t="s">
        <v>111</v>
      </c>
      <c r="AT738" s="40"/>
      <c r="AV738" s="40"/>
    </row>
    <row r="739" spans="1:48" customFormat="1" ht="15" x14ac:dyDescent="0.25">
      <c r="A739" s="49"/>
      <c r="B739" s="50"/>
      <c r="C739" s="235" t="s">
        <v>350</v>
      </c>
      <c r="D739" s="235"/>
      <c r="E739" s="235"/>
      <c r="F739" s="235"/>
      <c r="G739" s="235"/>
      <c r="H739" s="235"/>
      <c r="I739" s="235"/>
      <c r="J739" s="235"/>
      <c r="K739" s="235"/>
      <c r="L739" s="235"/>
      <c r="M739" s="235"/>
      <c r="N739" s="237"/>
      <c r="AI739" s="39"/>
      <c r="AJ739" s="40"/>
      <c r="AK739" s="40"/>
      <c r="AQ739" s="40"/>
      <c r="AS739" s="3" t="s">
        <v>350</v>
      </c>
      <c r="AT739" s="40"/>
      <c r="AV739" s="40"/>
    </row>
    <row r="740" spans="1:48" customFormat="1" ht="15" x14ac:dyDescent="0.25">
      <c r="A740" s="73"/>
      <c r="B740" s="74"/>
      <c r="C740" s="248" t="s">
        <v>84</v>
      </c>
      <c r="D740" s="248"/>
      <c r="E740" s="248"/>
      <c r="F740" s="43"/>
      <c r="G740" s="44"/>
      <c r="H740" s="44"/>
      <c r="I740" s="44"/>
      <c r="J740" s="47"/>
      <c r="K740" s="44"/>
      <c r="L740" s="75">
        <v>364.5</v>
      </c>
      <c r="M740" s="68"/>
      <c r="N740" s="76">
        <v>2974.32</v>
      </c>
      <c r="AI740" s="39"/>
      <c r="AJ740" s="40"/>
      <c r="AK740" s="40"/>
      <c r="AQ740" s="40" t="s">
        <v>84</v>
      </c>
      <c r="AT740" s="40"/>
      <c r="AV740" s="40"/>
    </row>
    <row r="741" spans="1:48" customFormat="1" ht="23.25" x14ac:dyDescent="0.25">
      <c r="A741" s="41" t="s">
        <v>436</v>
      </c>
      <c r="B741" s="42" t="s">
        <v>437</v>
      </c>
      <c r="C741" s="248" t="s">
        <v>438</v>
      </c>
      <c r="D741" s="248"/>
      <c r="E741" s="248"/>
      <c r="F741" s="43" t="s">
        <v>384</v>
      </c>
      <c r="G741" s="44">
        <v>0.192</v>
      </c>
      <c r="H741" s="45">
        <v>1</v>
      </c>
      <c r="I741" s="46">
        <v>0.192</v>
      </c>
      <c r="J741" s="47"/>
      <c r="K741" s="44"/>
      <c r="L741" s="47"/>
      <c r="M741" s="44"/>
      <c r="N741" s="48"/>
      <c r="AI741" s="39"/>
      <c r="AJ741" s="40"/>
      <c r="AK741" s="40" t="s">
        <v>438</v>
      </c>
      <c r="AQ741" s="40"/>
      <c r="AT741" s="40"/>
      <c r="AV741" s="40"/>
    </row>
    <row r="742" spans="1:48" customFormat="1" ht="15" x14ac:dyDescent="0.25">
      <c r="A742" s="49"/>
      <c r="B742" s="50"/>
      <c r="C742" s="235" t="s">
        <v>385</v>
      </c>
      <c r="D742" s="235"/>
      <c r="E742" s="235"/>
      <c r="F742" s="235"/>
      <c r="G742" s="235"/>
      <c r="H742" s="235"/>
      <c r="I742" s="235"/>
      <c r="J742" s="235"/>
      <c r="K742" s="235"/>
      <c r="L742" s="235"/>
      <c r="M742" s="235"/>
      <c r="N742" s="237"/>
      <c r="AI742" s="39"/>
      <c r="AJ742" s="40"/>
      <c r="AK742" s="40"/>
      <c r="AL742" s="3" t="s">
        <v>385</v>
      </c>
      <c r="AQ742" s="40"/>
      <c r="AT742" s="40"/>
      <c r="AV742" s="40"/>
    </row>
    <row r="743" spans="1:48" customFormat="1" ht="23.25" x14ac:dyDescent="0.25">
      <c r="A743" s="51"/>
      <c r="B743" s="52" t="s">
        <v>65</v>
      </c>
      <c r="C743" s="238" t="s">
        <v>66</v>
      </c>
      <c r="D743" s="238"/>
      <c r="E743" s="238"/>
      <c r="F743" s="238"/>
      <c r="G743" s="238"/>
      <c r="H743" s="238"/>
      <c r="I743" s="238"/>
      <c r="J743" s="238"/>
      <c r="K743" s="238"/>
      <c r="L743" s="238"/>
      <c r="M743" s="238"/>
      <c r="N743" s="239"/>
      <c r="AI743" s="39"/>
      <c r="AJ743" s="40"/>
      <c r="AK743" s="40"/>
      <c r="AM743" s="3" t="s">
        <v>66</v>
      </c>
      <c r="AQ743" s="40"/>
      <c r="AT743" s="40"/>
      <c r="AV743" s="40"/>
    </row>
    <row r="744" spans="1:48" customFormat="1" ht="68.25" x14ac:dyDescent="0.25">
      <c r="A744" s="51"/>
      <c r="B744" s="52" t="s">
        <v>67</v>
      </c>
      <c r="C744" s="238" t="s">
        <v>68</v>
      </c>
      <c r="D744" s="238"/>
      <c r="E744" s="238"/>
      <c r="F744" s="238"/>
      <c r="G744" s="238"/>
      <c r="H744" s="238"/>
      <c r="I744" s="238"/>
      <c r="J744" s="238"/>
      <c r="K744" s="238"/>
      <c r="L744" s="238"/>
      <c r="M744" s="238"/>
      <c r="N744" s="239"/>
      <c r="AI744" s="39"/>
      <c r="AJ744" s="40"/>
      <c r="AK744" s="40"/>
      <c r="AM744" s="3" t="s">
        <v>68</v>
      </c>
      <c r="AQ744" s="40"/>
      <c r="AT744" s="40"/>
      <c r="AV744" s="40"/>
    </row>
    <row r="745" spans="1:48" customFormat="1" ht="23.25" x14ac:dyDescent="0.25">
      <c r="A745" s="51"/>
      <c r="B745" s="52" t="s">
        <v>69</v>
      </c>
      <c r="C745" s="238" t="s">
        <v>70</v>
      </c>
      <c r="D745" s="238"/>
      <c r="E745" s="238"/>
      <c r="F745" s="238"/>
      <c r="G745" s="238"/>
      <c r="H745" s="238"/>
      <c r="I745" s="238"/>
      <c r="J745" s="238"/>
      <c r="K745" s="238"/>
      <c r="L745" s="238"/>
      <c r="M745" s="238"/>
      <c r="N745" s="239"/>
      <c r="AI745" s="39"/>
      <c r="AJ745" s="40"/>
      <c r="AK745" s="40"/>
      <c r="AM745" s="3" t="s">
        <v>70</v>
      </c>
      <c r="AQ745" s="40"/>
      <c r="AT745" s="40"/>
      <c r="AV745" s="40"/>
    </row>
    <row r="746" spans="1:48" customFormat="1" ht="15" x14ac:dyDescent="0.25">
      <c r="A746" s="53"/>
      <c r="B746" s="52" t="s">
        <v>60</v>
      </c>
      <c r="C746" s="235" t="s">
        <v>94</v>
      </c>
      <c r="D746" s="235"/>
      <c r="E746" s="235"/>
      <c r="F746" s="54"/>
      <c r="G746" s="55"/>
      <c r="H746" s="55"/>
      <c r="I746" s="55"/>
      <c r="J746" s="58">
        <v>144.21</v>
      </c>
      <c r="K746" s="57">
        <v>1.520875</v>
      </c>
      <c r="L746" s="58">
        <v>42.11</v>
      </c>
      <c r="M746" s="59">
        <v>44.77</v>
      </c>
      <c r="N746" s="60">
        <v>1885.26</v>
      </c>
      <c r="AI746" s="39"/>
      <c r="AJ746" s="40"/>
      <c r="AK746" s="40"/>
      <c r="AN746" s="3" t="s">
        <v>94</v>
      </c>
      <c r="AQ746" s="40"/>
      <c r="AT746" s="40"/>
      <c r="AV746" s="40"/>
    </row>
    <row r="747" spans="1:48" customFormat="1" ht="15" x14ac:dyDescent="0.25">
      <c r="A747" s="53"/>
      <c r="B747" s="52" t="s">
        <v>71</v>
      </c>
      <c r="C747" s="235" t="s">
        <v>72</v>
      </c>
      <c r="D747" s="235"/>
      <c r="E747" s="235"/>
      <c r="F747" s="54"/>
      <c r="G747" s="55"/>
      <c r="H747" s="55"/>
      <c r="I747" s="55"/>
      <c r="J747" s="58">
        <v>385.71</v>
      </c>
      <c r="K747" s="57">
        <v>1.653125</v>
      </c>
      <c r="L747" s="58">
        <v>122.42</v>
      </c>
      <c r="M747" s="59">
        <v>13.24</v>
      </c>
      <c r="N747" s="60">
        <v>1620.84</v>
      </c>
      <c r="AI747" s="39"/>
      <c r="AJ747" s="40"/>
      <c r="AK747" s="40"/>
      <c r="AN747" s="3" t="s">
        <v>72</v>
      </c>
      <c r="AQ747" s="40"/>
      <c r="AT747" s="40"/>
      <c r="AV747" s="40"/>
    </row>
    <row r="748" spans="1:48" customFormat="1" ht="15" x14ac:dyDescent="0.25">
      <c r="A748" s="53"/>
      <c r="B748" s="52" t="s">
        <v>100</v>
      </c>
      <c r="C748" s="235" t="s">
        <v>127</v>
      </c>
      <c r="D748" s="235"/>
      <c r="E748" s="235"/>
      <c r="F748" s="54"/>
      <c r="G748" s="55"/>
      <c r="H748" s="55"/>
      <c r="I748" s="55"/>
      <c r="J748" s="58">
        <v>737.25</v>
      </c>
      <c r="K748" s="55"/>
      <c r="L748" s="58">
        <v>141.55000000000001</v>
      </c>
      <c r="M748" s="59">
        <v>8.16</v>
      </c>
      <c r="N748" s="60">
        <v>1155.05</v>
      </c>
      <c r="AI748" s="39"/>
      <c r="AJ748" s="40"/>
      <c r="AK748" s="40"/>
      <c r="AN748" s="3" t="s">
        <v>127</v>
      </c>
      <c r="AQ748" s="40"/>
      <c r="AT748" s="40"/>
      <c r="AV748" s="40"/>
    </row>
    <row r="749" spans="1:48" customFormat="1" ht="15" x14ac:dyDescent="0.25">
      <c r="A749" s="62"/>
      <c r="B749" s="52"/>
      <c r="C749" s="235" t="s">
        <v>95</v>
      </c>
      <c r="D749" s="235"/>
      <c r="E749" s="235"/>
      <c r="F749" s="54" t="s">
        <v>76</v>
      </c>
      <c r="G749" s="61">
        <v>15.9</v>
      </c>
      <c r="H749" s="57">
        <v>1.520875</v>
      </c>
      <c r="I749" s="64">
        <v>4.6429271999999999</v>
      </c>
      <c r="J749" s="65"/>
      <c r="K749" s="55"/>
      <c r="L749" s="65"/>
      <c r="M749" s="55"/>
      <c r="N749" s="66"/>
      <c r="AI749" s="39"/>
      <c r="AJ749" s="40"/>
      <c r="AK749" s="40"/>
      <c r="AO749" s="3" t="s">
        <v>95</v>
      </c>
      <c r="AQ749" s="40"/>
      <c r="AT749" s="40"/>
      <c r="AV749" s="40"/>
    </row>
    <row r="750" spans="1:48" customFormat="1" ht="15" x14ac:dyDescent="0.25">
      <c r="A750" s="49"/>
      <c r="B750" s="52"/>
      <c r="C750" s="236" t="s">
        <v>77</v>
      </c>
      <c r="D750" s="236"/>
      <c r="E750" s="236"/>
      <c r="F750" s="67"/>
      <c r="G750" s="68"/>
      <c r="H750" s="68"/>
      <c r="I750" s="68"/>
      <c r="J750" s="69">
        <v>1267.17</v>
      </c>
      <c r="K750" s="68"/>
      <c r="L750" s="70">
        <v>306.08</v>
      </c>
      <c r="M750" s="68"/>
      <c r="N750" s="71">
        <v>4661.1499999999996</v>
      </c>
      <c r="AI750" s="39"/>
      <c r="AJ750" s="40"/>
      <c r="AK750" s="40"/>
      <c r="AP750" s="3" t="s">
        <v>77</v>
      </c>
      <c r="AQ750" s="40"/>
      <c r="AT750" s="40"/>
      <c r="AV750" s="40"/>
    </row>
    <row r="751" spans="1:48" customFormat="1" ht="15" x14ac:dyDescent="0.25">
      <c r="A751" s="62"/>
      <c r="B751" s="52"/>
      <c r="C751" s="235" t="s">
        <v>78</v>
      </c>
      <c r="D751" s="235"/>
      <c r="E751" s="235"/>
      <c r="F751" s="54"/>
      <c r="G751" s="55"/>
      <c r="H751" s="55"/>
      <c r="I751" s="55"/>
      <c r="J751" s="65"/>
      <c r="K751" s="55"/>
      <c r="L751" s="58">
        <v>42.11</v>
      </c>
      <c r="M751" s="55"/>
      <c r="N751" s="60">
        <v>1885.26</v>
      </c>
      <c r="AI751" s="39"/>
      <c r="AJ751" s="40"/>
      <c r="AK751" s="40"/>
      <c r="AO751" s="3" t="s">
        <v>78</v>
      </c>
      <c r="AQ751" s="40"/>
      <c r="AT751" s="40"/>
      <c r="AV751" s="40"/>
    </row>
    <row r="752" spans="1:48" customFormat="1" ht="23.25" x14ac:dyDescent="0.25">
      <c r="A752" s="62"/>
      <c r="B752" s="52" t="s">
        <v>439</v>
      </c>
      <c r="C752" s="235" t="s">
        <v>440</v>
      </c>
      <c r="D752" s="235"/>
      <c r="E752" s="235"/>
      <c r="F752" s="54" t="s">
        <v>81</v>
      </c>
      <c r="G752" s="63">
        <v>110</v>
      </c>
      <c r="H752" s="55"/>
      <c r="I752" s="63">
        <v>110</v>
      </c>
      <c r="J752" s="65"/>
      <c r="K752" s="55"/>
      <c r="L752" s="58">
        <v>46.32</v>
      </c>
      <c r="M752" s="55"/>
      <c r="N752" s="60">
        <v>2073.79</v>
      </c>
      <c r="AI752" s="39"/>
      <c r="AJ752" s="40"/>
      <c r="AK752" s="40"/>
      <c r="AO752" s="3" t="s">
        <v>440</v>
      </c>
      <c r="AQ752" s="40"/>
      <c r="AT752" s="40"/>
      <c r="AV752" s="40"/>
    </row>
    <row r="753" spans="1:48" customFormat="1" ht="23.25" x14ac:dyDescent="0.25">
      <c r="A753" s="62"/>
      <c r="B753" s="52" t="s">
        <v>441</v>
      </c>
      <c r="C753" s="235" t="s">
        <v>442</v>
      </c>
      <c r="D753" s="235"/>
      <c r="E753" s="235"/>
      <c r="F753" s="54" t="s">
        <v>81</v>
      </c>
      <c r="G753" s="63">
        <v>73</v>
      </c>
      <c r="H753" s="59">
        <v>0.85</v>
      </c>
      <c r="I753" s="59">
        <v>62.05</v>
      </c>
      <c r="J753" s="65"/>
      <c r="K753" s="55"/>
      <c r="L753" s="58">
        <v>26.13</v>
      </c>
      <c r="M753" s="55"/>
      <c r="N753" s="60">
        <v>1169.8</v>
      </c>
      <c r="AI753" s="39"/>
      <c r="AJ753" s="40"/>
      <c r="AK753" s="40"/>
      <c r="AO753" s="3" t="s">
        <v>442</v>
      </c>
      <c r="AQ753" s="40"/>
      <c r="AT753" s="40"/>
      <c r="AV753" s="40"/>
    </row>
    <row r="754" spans="1:48" customFormat="1" ht="15" x14ac:dyDescent="0.25">
      <c r="A754" s="73"/>
      <c r="B754" s="74"/>
      <c r="C754" s="248" t="s">
        <v>84</v>
      </c>
      <c r="D754" s="248"/>
      <c r="E754" s="248"/>
      <c r="F754" s="43"/>
      <c r="G754" s="44"/>
      <c r="H754" s="44"/>
      <c r="I754" s="44"/>
      <c r="J754" s="47"/>
      <c r="K754" s="44"/>
      <c r="L754" s="75">
        <v>378.53</v>
      </c>
      <c r="M754" s="68"/>
      <c r="N754" s="76">
        <v>7904.74</v>
      </c>
      <c r="AI754" s="39"/>
      <c r="AJ754" s="40"/>
      <c r="AK754" s="40"/>
      <c r="AQ754" s="40" t="s">
        <v>84</v>
      </c>
      <c r="AT754" s="40"/>
      <c r="AV754" s="40"/>
    </row>
    <row r="755" spans="1:48" customFormat="1" ht="45.75" x14ac:dyDescent="0.25">
      <c r="A755" s="41" t="s">
        <v>443</v>
      </c>
      <c r="B755" s="42" t="s">
        <v>444</v>
      </c>
      <c r="C755" s="248" t="s">
        <v>445</v>
      </c>
      <c r="D755" s="248"/>
      <c r="E755" s="248"/>
      <c r="F755" s="43" t="s">
        <v>110</v>
      </c>
      <c r="G755" s="44">
        <v>-1.44E-2</v>
      </c>
      <c r="H755" s="45">
        <v>1</v>
      </c>
      <c r="I755" s="83">
        <v>-1.44E-2</v>
      </c>
      <c r="J755" s="82">
        <v>9830</v>
      </c>
      <c r="K755" s="44"/>
      <c r="L755" s="75">
        <v>-141.55000000000001</v>
      </c>
      <c r="M755" s="80">
        <v>8.16</v>
      </c>
      <c r="N755" s="76">
        <v>-1155.05</v>
      </c>
      <c r="AI755" s="39"/>
      <c r="AJ755" s="40"/>
      <c r="AK755" s="40" t="s">
        <v>445</v>
      </c>
      <c r="AQ755" s="40"/>
      <c r="AT755" s="40"/>
      <c r="AV755" s="40"/>
    </row>
    <row r="756" spans="1:48" customFormat="1" ht="15" x14ac:dyDescent="0.25">
      <c r="A756" s="73"/>
      <c r="B756" s="74"/>
      <c r="C756" s="235" t="s">
        <v>446</v>
      </c>
      <c r="D756" s="235"/>
      <c r="E756" s="235"/>
      <c r="F756" s="235"/>
      <c r="G756" s="235"/>
      <c r="H756" s="235"/>
      <c r="I756" s="235"/>
      <c r="J756" s="235"/>
      <c r="K756" s="235"/>
      <c r="L756" s="235"/>
      <c r="M756" s="235"/>
      <c r="N756" s="237"/>
      <c r="AI756" s="39"/>
      <c r="AJ756" s="40"/>
      <c r="AK756" s="40"/>
      <c r="AQ756" s="40"/>
      <c r="AR756" s="3" t="s">
        <v>446</v>
      </c>
      <c r="AT756" s="40"/>
      <c r="AV756" s="40"/>
    </row>
    <row r="757" spans="1:48" customFormat="1" ht="15" x14ac:dyDescent="0.25">
      <c r="A757" s="73"/>
      <c r="B757" s="74"/>
      <c r="C757" s="248" t="s">
        <v>84</v>
      </c>
      <c r="D757" s="248"/>
      <c r="E757" s="248"/>
      <c r="F757" s="43"/>
      <c r="G757" s="44"/>
      <c r="H757" s="44"/>
      <c r="I757" s="44"/>
      <c r="J757" s="47"/>
      <c r="K757" s="44"/>
      <c r="L757" s="75">
        <v>-141.55000000000001</v>
      </c>
      <c r="M757" s="68"/>
      <c r="N757" s="76">
        <v>-1155.05</v>
      </c>
      <c r="AI757" s="39"/>
      <c r="AJ757" s="40"/>
      <c r="AK757" s="40"/>
      <c r="AQ757" s="40" t="s">
        <v>84</v>
      </c>
      <c r="AT757" s="40"/>
      <c r="AV757" s="40"/>
    </row>
    <row r="758" spans="1:48" customFormat="1" ht="79.5" x14ac:dyDescent="0.25">
      <c r="A758" s="41" t="s">
        <v>447</v>
      </c>
      <c r="B758" s="42" t="s">
        <v>448</v>
      </c>
      <c r="C758" s="248" t="s">
        <v>449</v>
      </c>
      <c r="D758" s="248"/>
      <c r="E758" s="248"/>
      <c r="F758" s="43" t="s">
        <v>450</v>
      </c>
      <c r="G758" s="44">
        <v>4.3600000000000003</v>
      </c>
      <c r="H758" s="45">
        <v>1</v>
      </c>
      <c r="I758" s="80">
        <v>4.3600000000000003</v>
      </c>
      <c r="J758" s="75">
        <v>24.69</v>
      </c>
      <c r="K758" s="44"/>
      <c r="L758" s="75">
        <v>107.65</v>
      </c>
      <c r="M758" s="80">
        <v>8.16</v>
      </c>
      <c r="N758" s="81">
        <v>878.42</v>
      </c>
      <c r="AI758" s="39"/>
      <c r="AJ758" s="40"/>
      <c r="AK758" s="40" t="s">
        <v>449</v>
      </c>
      <c r="AQ758" s="40"/>
      <c r="AT758" s="40"/>
      <c r="AV758" s="40"/>
    </row>
    <row r="759" spans="1:48" customFormat="1" ht="15" x14ac:dyDescent="0.25">
      <c r="A759" s="73"/>
      <c r="B759" s="74"/>
      <c r="C759" s="235" t="s">
        <v>111</v>
      </c>
      <c r="D759" s="235"/>
      <c r="E759" s="235"/>
      <c r="F759" s="235"/>
      <c r="G759" s="235"/>
      <c r="H759" s="235"/>
      <c r="I759" s="235"/>
      <c r="J759" s="235"/>
      <c r="K759" s="235"/>
      <c r="L759" s="235"/>
      <c r="M759" s="235"/>
      <c r="N759" s="237"/>
      <c r="AI759" s="39"/>
      <c r="AJ759" s="40"/>
      <c r="AK759" s="40"/>
      <c r="AQ759" s="40"/>
      <c r="AR759" s="3" t="s">
        <v>111</v>
      </c>
      <c r="AT759" s="40"/>
      <c r="AV759" s="40"/>
    </row>
    <row r="760" spans="1:48" customFormat="1" ht="15" x14ac:dyDescent="0.25">
      <c r="A760" s="73"/>
      <c r="B760" s="74"/>
      <c r="C760" s="248" t="s">
        <v>84</v>
      </c>
      <c r="D760" s="248"/>
      <c r="E760" s="248"/>
      <c r="F760" s="43"/>
      <c r="G760" s="44"/>
      <c r="H760" s="44"/>
      <c r="I760" s="44"/>
      <c r="J760" s="47"/>
      <c r="K760" s="44"/>
      <c r="L760" s="75">
        <v>107.65</v>
      </c>
      <c r="M760" s="68"/>
      <c r="N760" s="81">
        <v>878.42</v>
      </c>
      <c r="AI760" s="39"/>
      <c r="AJ760" s="40"/>
      <c r="AK760" s="40"/>
      <c r="AQ760" s="40" t="s">
        <v>84</v>
      </c>
      <c r="AT760" s="40"/>
      <c r="AV760" s="40"/>
    </row>
    <row r="761" spans="1:48" customFormat="1" ht="34.5" x14ac:dyDescent="0.25">
      <c r="A761" s="41" t="s">
        <v>451</v>
      </c>
      <c r="B761" s="42" t="s">
        <v>452</v>
      </c>
      <c r="C761" s="248" t="s">
        <v>453</v>
      </c>
      <c r="D761" s="248"/>
      <c r="E761" s="248"/>
      <c r="F761" s="43" t="s">
        <v>212</v>
      </c>
      <c r="G761" s="44">
        <v>9.7199999999999995E-2</v>
      </c>
      <c r="H761" s="45">
        <v>1</v>
      </c>
      <c r="I761" s="83">
        <v>9.7199999999999995E-2</v>
      </c>
      <c r="J761" s="47"/>
      <c r="K761" s="44"/>
      <c r="L761" s="47"/>
      <c r="M761" s="44"/>
      <c r="N761" s="48"/>
      <c r="AI761" s="39"/>
      <c r="AJ761" s="40"/>
      <c r="AK761" s="40" t="s">
        <v>453</v>
      </c>
      <c r="AQ761" s="40"/>
      <c r="AT761" s="40"/>
      <c r="AV761" s="40"/>
    </row>
    <row r="762" spans="1:48" customFormat="1" ht="15" x14ac:dyDescent="0.25">
      <c r="A762" s="49"/>
      <c r="B762" s="50"/>
      <c r="C762" s="235" t="s">
        <v>419</v>
      </c>
      <c r="D762" s="235"/>
      <c r="E762" s="235"/>
      <c r="F762" s="235"/>
      <c r="G762" s="235"/>
      <c r="H762" s="235"/>
      <c r="I762" s="235"/>
      <c r="J762" s="235"/>
      <c r="K762" s="235"/>
      <c r="L762" s="235"/>
      <c r="M762" s="235"/>
      <c r="N762" s="237"/>
      <c r="AI762" s="39"/>
      <c r="AJ762" s="40"/>
      <c r="AK762" s="40"/>
      <c r="AL762" s="3" t="s">
        <v>419</v>
      </c>
      <c r="AQ762" s="40"/>
      <c r="AT762" s="40"/>
      <c r="AV762" s="40"/>
    </row>
    <row r="763" spans="1:48" customFormat="1" ht="23.25" x14ac:dyDescent="0.25">
      <c r="A763" s="51"/>
      <c r="B763" s="52" t="s">
        <v>65</v>
      </c>
      <c r="C763" s="238" t="s">
        <v>66</v>
      </c>
      <c r="D763" s="238"/>
      <c r="E763" s="238"/>
      <c r="F763" s="238"/>
      <c r="G763" s="238"/>
      <c r="H763" s="238"/>
      <c r="I763" s="238"/>
      <c r="J763" s="238"/>
      <c r="K763" s="238"/>
      <c r="L763" s="238"/>
      <c r="M763" s="238"/>
      <c r="N763" s="239"/>
      <c r="AI763" s="39"/>
      <c r="AJ763" s="40"/>
      <c r="AK763" s="40"/>
      <c r="AM763" s="3" t="s">
        <v>66</v>
      </c>
      <c r="AQ763" s="40"/>
      <c r="AT763" s="40"/>
      <c r="AV763" s="40"/>
    </row>
    <row r="764" spans="1:48" customFormat="1" ht="68.25" x14ac:dyDescent="0.25">
      <c r="A764" s="51"/>
      <c r="B764" s="52" t="s">
        <v>67</v>
      </c>
      <c r="C764" s="238" t="s">
        <v>68</v>
      </c>
      <c r="D764" s="238"/>
      <c r="E764" s="238"/>
      <c r="F764" s="238"/>
      <c r="G764" s="238"/>
      <c r="H764" s="238"/>
      <c r="I764" s="238"/>
      <c r="J764" s="238"/>
      <c r="K764" s="238"/>
      <c r="L764" s="238"/>
      <c r="M764" s="238"/>
      <c r="N764" s="239"/>
      <c r="AI764" s="39"/>
      <c r="AJ764" s="40"/>
      <c r="AK764" s="40"/>
      <c r="AM764" s="3" t="s">
        <v>68</v>
      </c>
      <c r="AQ764" s="40"/>
      <c r="AT764" s="40"/>
      <c r="AV764" s="40"/>
    </row>
    <row r="765" spans="1:48" customFormat="1" ht="23.25" x14ac:dyDescent="0.25">
      <c r="A765" s="51"/>
      <c r="B765" s="52" t="s">
        <v>69</v>
      </c>
      <c r="C765" s="238" t="s">
        <v>70</v>
      </c>
      <c r="D765" s="238"/>
      <c r="E765" s="238"/>
      <c r="F765" s="238"/>
      <c r="G765" s="238"/>
      <c r="H765" s="238"/>
      <c r="I765" s="238"/>
      <c r="J765" s="238"/>
      <c r="K765" s="238"/>
      <c r="L765" s="238"/>
      <c r="M765" s="238"/>
      <c r="N765" s="239"/>
      <c r="AI765" s="39"/>
      <c r="AJ765" s="40"/>
      <c r="AK765" s="40"/>
      <c r="AM765" s="3" t="s">
        <v>70</v>
      </c>
      <c r="AQ765" s="40"/>
      <c r="AT765" s="40"/>
      <c r="AV765" s="40"/>
    </row>
    <row r="766" spans="1:48" customFormat="1" ht="15" x14ac:dyDescent="0.25">
      <c r="A766" s="53"/>
      <c r="B766" s="52" t="s">
        <v>60</v>
      </c>
      <c r="C766" s="235" t="s">
        <v>94</v>
      </c>
      <c r="D766" s="235"/>
      <c r="E766" s="235"/>
      <c r="F766" s="54"/>
      <c r="G766" s="55"/>
      <c r="H766" s="55"/>
      <c r="I766" s="55"/>
      <c r="J766" s="58">
        <v>97.38</v>
      </c>
      <c r="K766" s="57">
        <v>1.520875</v>
      </c>
      <c r="L766" s="58">
        <v>14.4</v>
      </c>
      <c r="M766" s="59">
        <v>44.77</v>
      </c>
      <c r="N766" s="72">
        <v>644.69000000000005</v>
      </c>
      <c r="AI766" s="39"/>
      <c r="AJ766" s="40"/>
      <c r="AK766" s="40"/>
      <c r="AN766" s="3" t="s">
        <v>94</v>
      </c>
      <c r="AQ766" s="40"/>
      <c r="AT766" s="40"/>
      <c r="AV766" s="40"/>
    </row>
    <row r="767" spans="1:48" customFormat="1" ht="15" x14ac:dyDescent="0.25">
      <c r="A767" s="53"/>
      <c r="B767" s="52" t="s">
        <v>71</v>
      </c>
      <c r="C767" s="235" t="s">
        <v>72</v>
      </c>
      <c r="D767" s="235"/>
      <c r="E767" s="235"/>
      <c r="F767" s="54"/>
      <c r="G767" s="55"/>
      <c r="H767" s="55"/>
      <c r="I767" s="55"/>
      <c r="J767" s="58">
        <v>39.840000000000003</v>
      </c>
      <c r="K767" s="57">
        <v>1.653125</v>
      </c>
      <c r="L767" s="58">
        <v>6.4</v>
      </c>
      <c r="M767" s="59">
        <v>13.24</v>
      </c>
      <c r="N767" s="72">
        <v>84.74</v>
      </c>
      <c r="AI767" s="39"/>
      <c r="AJ767" s="40"/>
      <c r="AK767" s="40"/>
      <c r="AN767" s="3" t="s">
        <v>72</v>
      </c>
      <c r="AQ767" s="40"/>
      <c r="AT767" s="40"/>
      <c r="AV767" s="40"/>
    </row>
    <row r="768" spans="1:48" customFormat="1" ht="15" x14ac:dyDescent="0.25">
      <c r="A768" s="53"/>
      <c r="B768" s="52" t="s">
        <v>73</v>
      </c>
      <c r="C768" s="235" t="s">
        <v>74</v>
      </c>
      <c r="D768" s="235"/>
      <c r="E768" s="235"/>
      <c r="F768" s="54"/>
      <c r="G768" s="55"/>
      <c r="H768" s="55"/>
      <c r="I768" s="55"/>
      <c r="J768" s="58">
        <v>0.7</v>
      </c>
      <c r="K768" s="57">
        <v>1.653125</v>
      </c>
      <c r="L768" s="58">
        <v>0.11</v>
      </c>
      <c r="M768" s="61">
        <v>44.7</v>
      </c>
      <c r="N768" s="72">
        <v>4.92</v>
      </c>
      <c r="AI768" s="39"/>
      <c r="AJ768" s="40"/>
      <c r="AK768" s="40"/>
      <c r="AN768" s="3" t="s">
        <v>74</v>
      </c>
      <c r="AQ768" s="40"/>
      <c r="AT768" s="40"/>
      <c r="AV768" s="40"/>
    </row>
    <row r="769" spans="1:48" customFormat="1" ht="15" x14ac:dyDescent="0.25">
      <c r="A769" s="53"/>
      <c r="B769" s="52" t="s">
        <v>100</v>
      </c>
      <c r="C769" s="235" t="s">
        <v>127</v>
      </c>
      <c r="D769" s="235"/>
      <c r="E769" s="235"/>
      <c r="F769" s="54"/>
      <c r="G769" s="55"/>
      <c r="H769" s="55"/>
      <c r="I769" s="55"/>
      <c r="J769" s="58">
        <v>0.02</v>
      </c>
      <c r="K769" s="55"/>
      <c r="L769" s="58">
        <v>0</v>
      </c>
      <c r="M769" s="59">
        <v>8.16</v>
      </c>
      <c r="N769" s="66"/>
      <c r="AI769" s="39"/>
      <c r="AJ769" s="40"/>
      <c r="AK769" s="40"/>
      <c r="AN769" s="3" t="s">
        <v>127</v>
      </c>
      <c r="AQ769" s="40"/>
      <c r="AT769" s="40"/>
      <c r="AV769" s="40"/>
    </row>
    <row r="770" spans="1:48" customFormat="1" ht="15" x14ac:dyDescent="0.25">
      <c r="A770" s="62"/>
      <c r="B770" s="52"/>
      <c r="C770" s="235" t="s">
        <v>95</v>
      </c>
      <c r="D770" s="235"/>
      <c r="E770" s="235"/>
      <c r="F770" s="54" t="s">
        <v>76</v>
      </c>
      <c r="G770" s="59">
        <v>9.68</v>
      </c>
      <c r="H770" s="57">
        <v>1.520875</v>
      </c>
      <c r="I770" s="64">
        <v>1.4309852000000001</v>
      </c>
      <c r="J770" s="65"/>
      <c r="K770" s="55"/>
      <c r="L770" s="65"/>
      <c r="M770" s="55"/>
      <c r="N770" s="66"/>
      <c r="AI770" s="39"/>
      <c r="AJ770" s="40"/>
      <c r="AK770" s="40"/>
      <c r="AO770" s="3" t="s">
        <v>95</v>
      </c>
      <c r="AQ770" s="40"/>
      <c r="AT770" s="40"/>
      <c r="AV770" s="40"/>
    </row>
    <row r="771" spans="1:48" customFormat="1" ht="15" x14ac:dyDescent="0.25">
      <c r="A771" s="62"/>
      <c r="B771" s="52"/>
      <c r="C771" s="235" t="s">
        <v>75</v>
      </c>
      <c r="D771" s="235"/>
      <c r="E771" s="235"/>
      <c r="F771" s="54" t="s">
        <v>76</v>
      </c>
      <c r="G771" s="59">
        <v>0.06</v>
      </c>
      <c r="H771" s="57">
        <v>1.653125</v>
      </c>
      <c r="I771" s="57">
        <v>9.6410000000000003E-3</v>
      </c>
      <c r="J771" s="65"/>
      <c r="K771" s="55"/>
      <c r="L771" s="65"/>
      <c r="M771" s="55"/>
      <c r="N771" s="66"/>
      <c r="AI771" s="39"/>
      <c r="AJ771" s="40"/>
      <c r="AK771" s="40"/>
      <c r="AO771" s="3" t="s">
        <v>75</v>
      </c>
      <c r="AQ771" s="40"/>
      <c r="AT771" s="40"/>
      <c r="AV771" s="40"/>
    </row>
    <row r="772" spans="1:48" customFormat="1" ht="15" x14ac:dyDescent="0.25">
      <c r="A772" s="49"/>
      <c r="B772" s="52"/>
      <c r="C772" s="236" t="s">
        <v>77</v>
      </c>
      <c r="D772" s="236"/>
      <c r="E772" s="236"/>
      <c r="F772" s="67"/>
      <c r="G772" s="68"/>
      <c r="H772" s="68"/>
      <c r="I772" s="68"/>
      <c r="J772" s="70">
        <v>137.24</v>
      </c>
      <c r="K772" s="68"/>
      <c r="L772" s="70">
        <v>20.8</v>
      </c>
      <c r="M772" s="68"/>
      <c r="N772" s="77">
        <v>729.43</v>
      </c>
      <c r="AI772" s="39"/>
      <c r="AJ772" s="40"/>
      <c r="AK772" s="40"/>
      <c r="AP772" s="3" t="s">
        <v>77</v>
      </c>
      <c r="AQ772" s="40"/>
      <c r="AT772" s="40"/>
      <c r="AV772" s="40"/>
    </row>
    <row r="773" spans="1:48" customFormat="1" ht="15" x14ac:dyDescent="0.25">
      <c r="A773" s="62"/>
      <c r="B773" s="52"/>
      <c r="C773" s="235" t="s">
        <v>78</v>
      </c>
      <c r="D773" s="235"/>
      <c r="E773" s="235"/>
      <c r="F773" s="54"/>
      <c r="G773" s="55"/>
      <c r="H773" s="55"/>
      <c r="I773" s="55"/>
      <c r="J773" s="65"/>
      <c r="K773" s="55"/>
      <c r="L773" s="58">
        <v>14.51</v>
      </c>
      <c r="M773" s="55"/>
      <c r="N773" s="72">
        <v>649.61</v>
      </c>
      <c r="AI773" s="39"/>
      <c r="AJ773" s="40"/>
      <c r="AK773" s="40"/>
      <c r="AO773" s="3" t="s">
        <v>78</v>
      </c>
      <c r="AQ773" s="40"/>
      <c r="AT773" s="40"/>
      <c r="AV773" s="40"/>
    </row>
    <row r="774" spans="1:48" customFormat="1" ht="22.5" x14ac:dyDescent="0.25">
      <c r="A774" s="62"/>
      <c r="B774" s="52" t="s">
        <v>420</v>
      </c>
      <c r="C774" s="235" t="s">
        <v>421</v>
      </c>
      <c r="D774" s="235"/>
      <c r="E774" s="235"/>
      <c r="F774" s="54" t="s">
        <v>81</v>
      </c>
      <c r="G774" s="63">
        <v>100</v>
      </c>
      <c r="H774" s="55"/>
      <c r="I774" s="63">
        <v>100</v>
      </c>
      <c r="J774" s="65"/>
      <c r="K774" s="55"/>
      <c r="L774" s="58">
        <v>14.51</v>
      </c>
      <c r="M774" s="55"/>
      <c r="N774" s="72">
        <v>649.61</v>
      </c>
      <c r="AI774" s="39"/>
      <c r="AJ774" s="40"/>
      <c r="AK774" s="40"/>
      <c r="AO774" s="3" t="s">
        <v>421</v>
      </c>
      <c r="AQ774" s="40"/>
      <c r="AT774" s="40"/>
      <c r="AV774" s="40"/>
    </row>
    <row r="775" spans="1:48" customFormat="1" ht="45" x14ac:dyDescent="0.25">
      <c r="A775" s="62"/>
      <c r="B775" s="52" t="s">
        <v>422</v>
      </c>
      <c r="C775" s="235" t="s">
        <v>423</v>
      </c>
      <c r="D775" s="235"/>
      <c r="E775" s="235"/>
      <c r="F775" s="54" t="s">
        <v>81</v>
      </c>
      <c r="G775" s="63">
        <v>49</v>
      </c>
      <c r="H775" s="59">
        <v>0.85</v>
      </c>
      <c r="I775" s="59">
        <v>41.65</v>
      </c>
      <c r="J775" s="65"/>
      <c r="K775" s="55"/>
      <c r="L775" s="58">
        <v>6.04</v>
      </c>
      <c r="M775" s="55"/>
      <c r="N775" s="72">
        <v>270.56</v>
      </c>
      <c r="AI775" s="39"/>
      <c r="AJ775" s="40"/>
      <c r="AK775" s="40"/>
      <c r="AO775" s="3" t="s">
        <v>423</v>
      </c>
      <c r="AQ775" s="40"/>
      <c r="AT775" s="40"/>
      <c r="AV775" s="40"/>
    </row>
    <row r="776" spans="1:48" customFormat="1" ht="15" x14ac:dyDescent="0.25">
      <c r="A776" s="73"/>
      <c r="B776" s="74"/>
      <c r="C776" s="248" t="s">
        <v>84</v>
      </c>
      <c r="D776" s="248"/>
      <c r="E776" s="248"/>
      <c r="F776" s="43"/>
      <c r="G776" s="44"/>
      <c r="H776" s="44"/>
      <c r="I776" s="44"/>
      <c r="J776" s="47"/>
      <c r="K776" s="44"/>
      <c r="L776" s="75">
        <v>41.35</v>
      </c>
      <c r="M776" s="68"/>
      <c r="N776" s="76">
        <v>1649.6</v>
      </c>
      <c r="AI776" s="39"/>
      <c r="AJ776" s="40"/>
      <c r="AK776" s="40"/>
      <c r="AQ776" s="40" t="s">
        <v>84</v>
      </c>
      <c r="AT776" s="40"/>
      <c r="AV776" s="40"/>
    </row>
    <row r="777" spans="1:48" customFormat="1" ht="23.25" x14ac:dyDescent="0.25">
      <c r="A777" s="41" t="s">
        <v>454</v>
      </c>
      <c r="B777" s="42" t="s">
        <v>455</v>
      </c>
      <c r="C777" s="248" t="s">
        <v>456</v>
      </c>
      <c r="D777" s="248"/>
      <c r="E777" s="248"/>
      <c r="F777" s="43" t="s">
        <v>110</v>
      </c>
      <c r="G777" s="44">
        <v>6.3E-3</v>
      </c>
      <c r="H777" s="45">
        <v>1</v>
      </c>
      <c r="I777" s="83">
        <v>6.3E-3</v>
      </c>
      <c r="J777" s="82">
        <v>15481</v>
      </c>
      <c r="K777" s="44"/>
      <c r="L777" s="75">
        <v>97.53</v>
      </c>
      <c r="M777" s="80">
        <v>8.16</v>
      </c>
      <c r="N777" s="81">
        <v>795.84</v>
      </c>
      <c r="AI777" s="39"/>
      <c r="AJ777" s="40"/>
      <c r="AK777" s="40" t="s">
        <v>456</v>
      </c>
      <c r="AQ777" s="40"/>
      <c r="AT777" s="40"/>
      <c r="AV777" s="40"/>
    </row>
    <row r="778" spans="1:48" customFormat="1" ht="15" x14ac:dyDescent="0.25">
      <c r="A778" s="73"/>
      <c r="B778" s="74"/>
      <c r="C778" s="235" t="s">
        <v>111</v>
      </c>
      <c r="D778" s="235"/>
      <c r="E778" s="235"/>
      <c r="F778" s="235"/>
      <c r="G778" s="235"/>
      <c r="H778" s="235"/>
      <c r="I778" s="235"/>
      <c r="J778" s="235"/>
      <c r="K778" s="235"/>
      <c r="L778" s="235"/>
      <c r="M778" s="235"/>
      <c r="N778" s="237"/>
      <c r="AI778" s="39"/>
      <c r="AJ778" s="40"/>
      <c r="AK778" s="40"/>
      <c r="AQ778" s="40"/>
      <c r="AR778" s="3" t="s">
        <v>111</v>
      </c>
      <c r="AT778" s="40"/>
      <c r="AV778" s="40"/>
    </row>
    <row r="779" spans="1:48" customFormat="1" ht="15" x14ac:dyDescent="0.25">
      <c r="A779" s="73"/>
      <c r="B779" s="74"/>
      <c r="C779" s="248" t="s">
        <v>84</v>
      </c>
      <c r="D779" s="248"/>
      <c r="E779" s="248"/>
      <c r="F779" s="43"/>
      <c r="G779" s="44"/>
      <c r="H779" s="44"/>
      <c r="I779" s="44"/>
      <c r="J779" s="47"/>
      <c r="K779" s="44"/>
      <c r="L779" s="75">
        <v>97.53</v>
      </c>
      <c r="M779" s="68"/>
      <c r="N779" s="81">
        <v>795.84</v>
      </c>
      <c r="AI779" s="39"/>
      <c r="AJ779" s="40"/>
      <c r="AK779" s="40"/>
      <c r="AQ779" s="40" t="s">
        <v>84</v>
      </c>
      <c r="AT779" s="40"/>
      <c r="AV779" s="40"/>
    </row>
    <row r="780" spans="1:48" customFormat="1" ht="15" x14ac:dyDescent="0.25">
      <c r="A780" s="245" t="s">
        <v>457</v>
      </c>
      <c r="B780" s="246"/>
      <c r="C780" s="246"/>
      <c r="D780" s="246"/>
      <c r="E780" s="246"/>
      <c r="F780" s="246"/>
      <c r="G780" s="246"/>
      <c r="H780" s="246"/>
      <c r="I780" s="246"/>
      <c r="J780" s="246"/>
      <c r="K780" s="246"/>
      <c r="L780" s="246"/>
      <c r="M780" s="246"/>
      <c r="N780" s="247"/>
      <c r="AI780" s="39"/>
      <c r="AJ780" s="40" t="s">
        <v>457</v>
      </c>
      <c r="AK780" s="40"/>
      <c r="AQ780" s="40"/>
      <c r="AT780" s="40"/>
      <c r="AV780" s="40"/>
    </row>
    <row r="781" spans="1:48" customFormat="1" ht="15" x14ac:dyDescent="0.25">
      <c r="A781" s="41" t="s">
        <v>458</v>
      </c>
      <c r="B781" s="42" t="s">
        <v>414</v>
      </c>
      <c r="C781" s="248" t="s">
        <v>415</v>
      </c>
      <c r="D781" s="248"/>
      <c r="E781" s="248"/>
      <c r="F781" s="43" t="s">
        <v>204</v>
      </c>
      <c r="G781" s="44">
        <v>9</v>
      </c>
      <c r="H781" s="45">
        <v>1</v>
      </c>
      <c r="I781" s="45">
        <v>9</v>
      </c>
      <c r="J781" s="47"/>
      <c r="K781" s="44"/>
      <c r="L781" s="47"/>
      <c r="M781" s="44"/>
      <c r="N781" s="48"/>
      <c r="AI781" s="39"/>
      <c r="AJ781" s="40"/>
      <c r="AK781" s="40" t="s">
        <v>415</v>
      </c>
      <c r="AQ781" s="40"/>
      <c r="AT781" s="40"/>
      <c r="AV781" s="40"/>
    </row>
    <row r="782" spans="1:48" customFormat="1" ht="23.25" x14ac:dyDescent="0.25">
      <c r="A782" s="51"/>
      <c r="B782" s="52" t="s">
        <v>65</v>
      </c>
      <c r="C782" s="238" t="s">
        <v>66</v>
      </c>
      <c r="D782" s="238"/>
      <c r="E782" s="238"/>
      <c r="F782" s="238"/>
      <c r="G782" s="238"/>
      <c r="H782" s="238"/>
      <c r="I782" s="238"/>
      <c r="J782" s="238"/>
      <c r="K782" s="238"/>
      <c r="L782" s="238"/>
      <c r="M782" s="238"/>
      <c r="N782" s="239"/>
      <c r="AI782" s="39"/>
      <c r="AJ782" s="40"/>
      <c r="AK782" s="40"/>
      <c r="AM782" s="3" t="s">
        <v>66</v>
      </c>
      <c r="AQ782" s="40"/>
      <c r="AT782" s="40"/>
      <c r="AV782" s="40"/>
    </row>
    <row r="783" spans="1:48" customFormat="1" ht="68.25" x14ac:dyDescent="0.25">
      <c r="A783" s="51"/>
      <c r="B783" s="52" t="s">
        <v>67</v>
      </c>
      <c r="C783" s="238" t="s">
        <v>68</v>
      </c>
      <c r="D783" s="238"/>
      <c r="E783" s="238"/>
      <c r="F783" s="238"/>
      <c r="G783" s="238"/>
      <c r="H783" s="238"/>
      <c r="I783" s="238"/>
      <c r="J783" s="238"/>
      <c r="K783" s="238"/>
      <c r="L783" s="238"/>
      <c r="M783" s="238"/>
      <c r="N783" s="239"/>
      <c r="AI783" s="39"/>
      <c r="AJ783" s="40"/>
      <c r="AK783" s="40"/>
      <c r="AM783" s="3" t="s">
        <v>68</v>
      </c>
      <c r="AQ783" s="40"/>
      <c r="AT783" s="40"/>
      <c r="AV783" s="40"/>
    </row>
    <row r="784" spans="1:48" customFormat="1" ht="23.25" x14ac:dyDescent="0.25">
      <c r="A784" s="51"/>
      <c r="B784" s="52" t="s">
        <v>69</v>
      </c>
      <c r="C784" s="238" t="s">
        <v>70</v>
      </c>
      <c r="D784" s="238"/>
      <c r="E784" s="238"/>
      <c r="F784" s="238"/>
      <c r="G784" s="238"/>
      <c r="H784" s="238"/>
      <c r="I784" s="238"/>
      <c r="J784" s="238"/>
      <c r="K784" s="238"/>
      <c r="L784" s="238"/>
      <c r="M784" s="238"/>
      <c r="N784" s="239"/>
      <c r="AI784" s="39"/>
      <c r="AJ784" s="40"/>
      <c r="AK784" s="40"/>
      <c r="AM784" s="3" t="s">
        <v>70</v>
      </c>
      <c r="AQ784" s="40"/>
      <c r="AT784" s="40"/>
      <c r="AV784" s="40"/>
    </row>
    <row r="785" spans="1:48" customFormat="1" ht="15" x14ac:dyDescent="0.25">
      <c r="A785" s="53"/>
      <c r="B785" s="52" t="s">
        <v>60</v>
      </c>
      <c r="C785" s="235" t="s">
        <v>94</v>
      </c>
      <c r="D785" s="235"/>
      <c r="E785" s="235"/>
      <c r="F785" s="54"/>
      <c r="G785" s="55"/>
      <c r="H785" s="55"/>
      <c r="I785" s="55"/>
      <c r="J785" s="58">
        <v>7.68</v>
      </c>
      <c r="K785" s="57">
        <v>1.520875</v>
      </c>
      <c r="L785" s="58">
        <v>105.12</v>
      </c>
      <c r="M785" s="59">
        <v>44.77</v>
      </c>
      <c r="N785" s="60">
        <v>4706.22</v>
      </c>
      <c r="AI785" s="39"/>
      <c r="AJ785" s="40"/>
      <c r="AK785" s="40"/>
      <c r="AN785" s="3" t="s">
        <v>94</v>
      </c>
      <c r="AQ785" s="40"/>
      <c r="AT785" s="40"/>
      <c r="AV785" s="40"/>
    </row>
    <row r="786" spans="1:48" customFormat="1" ht="15" x14ac:dyDescent="0.25">
      <c r="A786" s="62"/>
      <c r="B786" s="52"/>
      <c r="C786" s="235" t="s">
        <v>95</v>
      </c>
      <c r="D786" s="235"/>
      <c r="E786" s="235"/>
      <c r="F786" s="54" t="s">
        <v>76</v>
      </c>
      <c r="G786" s="61">
        <v>0.9</v>
      </c>
      <c r="H786" s="57">
        <v>1.520875</v>
      </c>
      <c r="I786" s="64">
        <v>12.3190875</v>
      </c>
      <c r="J786" s="65"/>
      <c r="K786" s="55"/>
      <c r="L786" s="65"/>
      <c r="M786" s="55"/>
      <c r="N786" s="66"/>
      <c r="AI786" s="39"/>
      <c r="AJ786" s="40"/>
      <c r="AK786" s="40"/>
      <c r="AO786" s="3" t="s">
        <v>95</v>
      </c>
      <c r="AQ786" s="40"/>
      <c r="AT786" s="40"/>
      <c r="AV786" s="40"/>
    </row>
    <row r="787" spans="1:48" customFormat="1" ht="15" x14ac:dyDescent="0.25">
      <c r="A787" s="49"/>
      <c r="B787" s="52"/>
      <c r="C787" s="236" t="s">
        <v>77</v>
      </c>
      <c r="D787" s="236"/>
      <c r="E787" s="236"/>
      <c r="F787" s="67"/>
      <c r="G787" s="68"/>
      <c r="H787" s="68"/>
      <c r="I787" s="68"/>
      <c r="J787" s="70">
        <v>7.68</v>
      </c>
      <c r="K787" s="68"/>
      <c r="L787" s="70">
        <v>105.12</v>
      </c>
      <c r="M787" s="68"/>
      <c r="N787" s="71">
        <v>4706.22</v>
      </c>
      <c r="AI787" s="39"/>
      <c r="AJ787" s="40"/>
      <c r="AK787" s="40"/>
      <c r="AP787" s="3" t="s">
        <v>77</v>
      </c>
      <c r="AQ787" s="40"/>
      <c r="AT787" s="40"/>
      <c r="AV787" s="40"/>
    </row>
    <row r="788" spans="1:48" customFormat="1" ht="15" x14ac:dyDescent="0.25">
      <c r="A788" s="62"/>
      <c r="B788" s="52"/>
      <c r="C788" s="235" t="s">
        <v>78</v>
      </c>
      <c r="D788" s="235"/>
      <c r="E788" s="235"/>
      <c r="F788" s="54"/>
      <c r="G788" s="55"/>
      <c r="H788" s="55"/>
      <c r="I788" s="55"/>
      <c r="J788" s="65"/>
      <c r="K788" s="55"/>
      <c r="L788" s="58">
        <v>105.12</v>
      </c>
      <c r="M788" s="55"/>
      <c r="N788" s="60">
        <v>4706.22</v>
      </c>
      <c r="AI788" s="39"/>
      <c r="AJ788" s="40"/>
      <c r="AK788" s="40"/>
      <c r="AO788" s="3" t="s">
        <v>78</v>
      </c>
      <c r="AQ788" s="40"/>
      <c r="AT788" s="40"/>
      <c r="AV788" s="40"/>
    </row>
    <row r="789" spans="1:48" customFormat="1" ht="23.25" x14ac:dyDescent="0.25">
      <c r="A789" s="62"/>
      <c r="B789" s="52" t="s">
        <v>331</v>
      </c>
      <c r="C789" s="235" t="s">
        <v>332</v>
      </c>
      <c r="D789" s="235"/>
      <c r="E789" s="235"/>
      <c r="F789" s="54" t="s">
        <v>81</v>
      </c>
      <c r="G789" s="63">
        <v>94</v>
      </c>
      <c r="H789" s="55"/>
      <c r="I789" s="63">
        <v>94</v>
      </c>
      <c r="J789" s="65"/>
      <c r="K789" s="55"/>
      <c r="L789" s="58">
        <v>98.81</v>
      </c>
      <c r="M789" s="55"/>
      <c r="N789" s="60">
        <v>4423.8500000000004</v>
      </c>
      <c r="AI789" s="39"/>
      <c r="AJ789" s="40"/>
      <c r="AK789" s="40"/>
      <c r="AO789" s="3" t="s">
        <v>332</v>
      </c>
      <c r="AQ789" s="40"/>
      <c r="AT789" s="40"/>
      <c r="AV789" s="40"/>
    </row>
    <row r="790" spans="1:48" customFormat="1" ht="45" x14ac:dyDescent="0.25">
      <c r="A790" s="62"/>
      <c r="B790" s="52" t="s">
        <v>333</v>
      </c>
      <c r="C790" s="235" t="s">
        <v>334</v>
      </c>
      <c r="D790" s="235"/>
      <c r="E790" s="235"/>
      <c r="F790" s="54" t="s">
        <v>81</v>
      </c>
      <c r="G790" s="63">
        <v>51</v>
      </c>
      <c r="H790" s="59">
        <v>0.85</v>
      </c>
      <c r="I790" s="59">
        <v>43.35</v>
      </c>
      <c r="J790" s="65"/>
      <c r="K790" s="55"/>
      <c r="L790" s="58">
        <v>45.57</v>
      </c>
      <c r="M790" s="55"/>
      <c r="N790" s="60">
        <v>2040.15</v>
      </c>
      <c r="AI790" s="39"/>
      <c r="AJ790" s="40"/>
      <c r="AK790" s="40"/>
      <c r="AO790" s="3" t="s">
        <v>334</v>
      </c>
      <c r="AQ790" s="40"/>
      <c r="AT790" s="40"/>
      <c r="AV790" s="40"/>
    </row>
    <row r="791" spans="1:48" customFormat="1" ht="15" x14ac:dyDescent="0.25">
      <c r="A791" s="73"/>
      <c r="B791" s="74"/>
      <c r="C791" s="248" t="s">
        <v>84</v>
      </c>
      <c r="D791" s="248"/>
      <c r="E791" s="248"/>
      <c r="F791" s="43"/>
      <c r="G791" s="44"/>
      <c r="H791" s="44"/>
      <c r="I791" s="44"/>
      <c r="J791" s="47"/>
      <c r="K791" s="44"/>
      <c r="L791" s="75">
        <v>249.5</v>
      </c>
      <c r="M791" s="68"/>
      <c r="N791" s="76">
        <v>11170.22</v>
      </c>
      <c r="AI791" s="39"/>
      <c r="AJ791" s="40"/>
      <c r="AK791" s="40"/>
      <c r="AQ791" s="40" t="s">
        <v>84</v>
      </c>
      <c r="AT791" s="40"/>
      <c r="AV791" s="40"/>
    </row>
    <row r="792" spans="1:48" customFormat="1" ht="34.5" x14ac:dyDescent="0.25">
      <c r="A792" s="41" t="s">
        <v>459</v>
      </c>
      <c r="B792" s="42" t="s">
        <v>460</v>
      </c>
      <c r="C792" s="248" t="s">
        <v>461</v>
      </c>
      <c r="D792" s="248"/>
      <c r="E792" s="248"/>
      <c r="F792" s="43" t="s">
        <v>135</v>
      </c>
      <c r="G792" s="44">
        <v>1.1000000000000001</v>
      </c>
      <c r="H792" s="45">
        <v>1</v>
      </c>
      <c r="I792" s="79">
        <v>1.1000000000000001</v>
      </c>
      <c r="J792" s="47"/>
      <c r="K792" s="44"/>
      <c r="L792" s="47"/>
      <c r="M792" s="44"/>
      <c r="N792" s="48"/>
      <c r="AI792" s="39"/>
      <c r="AJ792" s="40"/>
      <c r="AK792" s="40" t="s">
        <v>461</v>
      </c>
      <c r="AQ792" s="40"/>
      <c r="AT792" s="40"/>
      <c r="AV792" s="40"/>
    </row>
    <row r="793" spans="1:48" customFormat="1" ht="23.25" x14ac:dyDescent="0.25">
      <c r="A793" s="51"/>
      <c r="B793" s="52" t="s">
        <v>65</v>
      </c>
      <c r="C793" s="238" t="s">
        <v>66</v>
      </c>
      <c r="D793" s="238"/>
      <c r="E793" s="238"/>
      <c r="F793" s="238"/>
      <c r="G793" s="238"/>
      <c r="H793" s="238"/>
      <c r="I793" s="238"/>
      <c r="J793" s="238"/>
      <c r="K793" s="238"/>
      <c r="L793" s="238"/>
      <c r="M793" s="238"/>
      <c r="N793" s="239"/>
      <c r="AI793" s="39"/>
      <c r="AJ793" s="40"/>
      <c r="AK793" s="40"/>
      <c r="AM793" s="3" t="s">
        <v>66</v>
      </c>
      <c r="AQ793" s="40"/>
      <c r="AT793" s="40"/>
      <c r="AV793" s="40"/>
    </row>
    <row r="794" spans="1:48" customFormat="1" ht="68.25" x14ac:dyDescent="0.25">
      <c r="A794" s="51"/>
      <c r="B794" s="52" t="s">
        <v>67</v>
      </c>
      <c r="C794" s="238" t="s">
        <v>68</v>
      </c>
      <c r="D794" s="238"/>
      <c r="E794" s="238"/>
      <c r="F794" s="238"/>
      <c r="G794" s="238"/>
      <c r="H794" s="238"/>
      <c r="I794" s="238"/>
      <c r="J794" s="238"/>
      <c r="K794" s="238"/>
      <c r="L794" s="238"/>
      <c r="M794" s="238"/>
      <c r="N794" s="239"/>
      <c r="AI794" s="39"/>
      <c r="AJ794" s="40"/>
      <c r="AK794" s="40"/>
      <c r="AM794" s="3" t="s">
        <v>68</v>
      </c>
      <c r="AQ794" s="40"/>
      <c r="AT794" s="40"/>
      <c r="AV794" s="40"/>
    </row>
    <row r="795" spans="1:48" customFormat="1" ht="23.25" x14ac:dyDescent="0.25">
      <c r="A795" s="51"/>
      <c r="B795" s="52" t="s">
        <v>69</v>
      </c>
      <c r="C795" s="238" t="s">
        <v>70</v>
      </c>
      <c r="D795" s="238"/>
      <c r="E795" s="238"/>
      <c r="F795" s="238"/>
      <c r="G795" s="238"/>
      <c r="H795" s="238"/>
      <c r="I795" s="238"/>
      <c r="J795" s="238"/>
      <c r="K795" s="238"/>
      <c r="L795" s="238"/>
      <c r="M795" s="238"/>
      <c r="N795" s="239"/>
      <c r="AI795" s="39"/>
      <c r="AJ795" s="40"/>
      <c r="AK795" s="40"/>
      <c r="AM795" s="3" t="s">
        <v>70</v>
      </c>
      <c r="AQ795" s="40"/>
      <c r="AT795" s="40"/>
      <c r="AV795" s="40"/>
    </row>
    <row r="796" spans="1:48" customFormat="1" ht="15" x14ac:dyDescent="0.25">
      <c r="A796" s="53"/>
      <c r="B796" s="52" t="s">
        <v>60</v>
      </c>
      <c r="C796" s="235" t="s">
        <v>94</v>
      </c>
      <c r="D796" s="235"/>
      <c r="E796" s="235"/>
      <c r="F796" s="54"/>
      <c r="G796" s="55"/>
      <c r="H796" s="55"/>
      <c r="I796" s="55"/>
      <c r="J796" s="58">
        <v>177.34</v>
      </c>
      <c r="K796" s="57">
        <v>1.520875</v>
      </c>
      <c r="L796" s="58">
        <v>296.68</v>
      </c>
      <c r="M796" s="59">
        <v>44.77</v>
      </c>
      <c r="N796" s="60">
        <v>13282.36</v>
      </c>
      <c r="AI796" s="39"/>
      <c r="AJ796" s="40"/>
      <c r="AK796" s="40"/>
      <c r="AN796" s="3" t="s">
        <v>94</v>
      </c>
      <c r="AQ796" s="40"/>
      <c r="AT796" s="40"/>
      <c r="AV796" s="40"/>
    </row>
    <row r="797" spans="1:48" customFormat="1" ht="15" x14ac:dyDescent="0.25">
      <c r="A797" s="53"/>
      <c r="B797" s="52" t="s">
        <v>71</v>
      </c>
      <c r="C797" s="235" t="s">
        <v>72</v>
      </c>
      <c r="D797" s="235"/>
      <c r="E797" s="235"/>
      <c r="F797" s="54"/>
      <c r="G797" s="55"/>
      <c r="H797" s="55"/>
      <c r="I797" s="55"/>
      <c r="J797" s="58">
        <v>37.5</v>
      </c>
      <c r="K797" s="57">
        <v>1.653125</v>
      </c>
      <c r="L797" s="58">
        <v>68.19</v>
      </c>
      <c r="M797" s="59">
        <v>13.24</v>
      </c>
      <c r="N797" s="72">
        <v>902.84</v>
      </c>
      <c r="AI797" s="39"/>
      <c r="AJ797" s="40"/>
      <c r="AK797" s="40"/>
      <c r="AN797" s="3" t="s">
        <v>72</v>
      </c>
      <c r="AQ797" s="40"/>
      <c r="AT797" s="40"/>
      <c r="AV797" s="40"/>
    </row>
    <row r="798" spans="1:48" customFormat="1" ht="15" x14ac:dyDescent="0.25">
      <c r="A798" s="53"/>
      <c r="B798" s="52" t="s">
        <v>73</v>
      </c>
      <c r="C798" s="235" t="s">
        <v>74</v>
      </c>
      <c r="D798" s="235"/>
      <c r="E798" s="235"/>
      <c r="F798" s="54"/>
      <c r="G798" s="55"/>
      <c r="H798" s="55"/>
      <c r="I798" s="55"/>
      <c r="J798" s="58">
        <v>3.94</v>
      </c>
      <c r="K798" s="57">
        <v>1.653125</v>
      </c>
      <c r="L798" s="58">
        <v>7.16</v>
      </c>
      <c r="M798" s="61">
        <v>44.7</v>
      </c>
      <c r="N798" s="72">
        <v>320.05</v>
      </c>
      <c r="AI798" s="39"/>
      <c r="AJ798" s="40"/>
      <c r="AK798" s="40"/>
      <c r="AN798" s="3" t="s">
        <v>74</v>
      </c>
      <c r="AQ798" s="40"/>
      <c r="AT798" s="40"/>
      <c r="AV798" s="40"/>
    </row>
    <row r="799" spans="1:48" customFormat="1" ht="15" x14ac:dyDescent="0.25">
      <c r="A799" s="53"/>
      <c r="B799" s="52" t="s">
        <v>100</v>
      </c>
      <c r="C799" s="235" t="s">
        <v>127</v>
      </c>
      <c r="D799" s="235"/>
      <c r="E799" s="235"/>
      <c r="F799" s="54"/>
      <c r="G799" s="55"/>
      <c r="H799" s="55"/>
      <c r="I799" s="55"/>
      <c r="J799" s="58">
        <v>245.86</v>
      </c>
      <c r="K799" s="55"/>
      <c r="L799" s="58">
        <v>270.45</v>
      </c>
      <c r="M799" s="59">
        <v>8.16</v>
      </c>
      <c r="N799" s="60">
        <v>2206.87</v>
      </c>
      <c r="AI799" s="39"/>
      <c r="AJ799" s="40"/>
      <c r="AK799" s="40"/>
      <c r="AN799" s="3" t="s">
        <v>127</v>
      </c>
      <c r="AQ799" s="40"/>
      <c r="AT799" s="40"/>
      <c r="AV799" s="40"/>
    </row>
    <row r="800" spans="1:48" customFormat="1" ht="15" x14ac:dyDescent="0.25">
      <c r="A800" s="62"/>
      <c r="B800" s="52"/>
      <c r="C800" s="235" t="s">
        <v>95</v>
      </c>
      <c r="D800" s="235"/>
      <c r="E800" s="235"/>
      <c r="F800" s="54" t="s">
        <v>76</v>
      </c>
      <c r="G800" s="59">
        <v>18.170000000000002</v>
      </c>
      <c r="H800" s="57">
        <v>1.520875</v>
      </c>
      <c r="I800" s="64">
        <v>30.397728600000001</v>
      </c>
      <c r="J800" s="65"/>
      <c r="K800" s="55"/>
      <c r="L800" s="65"/>
      <c r="M800" s="55"/>
      <c r="N800" s="66"/>
      <c r="AI800" s="39"/>
      <c r="AJ800" s="40"/>
      <c r="AK800" s="40"/>
      <c r="AO800" s="3" t="s">
        <v>95</v>
      </c>
      <c r="AQ800" s="40"/>
      <c r="AT800" s="40"/>
      <c r="AV800" s="40"/>
    </row>
    <row r="801" spans="1:48" customFormat="1" ht="15" x14ac:dyDescent="0.25">
      <c r="A801" s="62"/>
      <c r="B801" s="52"/>
      <c r="C801" s="235" t="s">
        <v>75</v>
      </c>
      <c r="D801" s="235"/>
      <c r="E801" s="235"/>
      <c r="F801" s="54" t="s">
        <v>76</v>
      </c>
      <c r="G801" s="59">
        <v>0.34</v>
      </c>
      <c r="H801" s="57">
        <v>1.653125</v>
      </c>
      <c r="I801" s="64">
        <v>0.61826879999999995</v>
      </c>
      <c r="J801" s="65"/>
      <c r="K801" s="55"/>
      <c r="L801" s="65"/>
      <c r="M801" s="55"/>
      <c r="N801" s="66"/>
      <c r="AI801" s="39"/>
      <c r="AJ801" s="40"/>
      <c r="AK801" s="40"/>
      <c r="AO801" s="3" t="s">
        <v>75</v>
      </c>
      <c r="AQ801" s="40"/>
      <c r="AT801" s="40"/>
      <c r="AV801" s="40"/>
    </row>
    <row r="802" spans="1:48" customFormat="1" ht="15" x14ac:dyDescent="0.25">
      <c r="A802" s="49"/>
      <c r="B802" s="52"/>
      <c r="C802" s="236" t="s">
        <v>77</v>
      </c>
      <c r="D802" s="236"/>
      <c r="E802" s="236"/>
      <c r="F802" s="67"/>
      <c r="G802" s="68"/>
      <c r="H802" s="68"/>
      <c r="I802" s="68"/>
      <c r="J802" s="70">
        <v>460.7</v>
      </c>
      <c r="K802" s="68"/>
      <c r="L802" s="70">
        <v>635.32000000000005</v>
      </c>
      <c r="M802" s="68"/>
      <c r="N802" s="71">
        <v>16392.07</v>
      </c>
      <c r="AI802" s="39"/>
      <c r="AJ802" s="40"/>
      <c r="AK802" s="40"/>
      <c r="AP802" s="3" t="s">
        <v>77</v>
      </c>
      <c r="AQ802" s="40"/>
      <c r="AT802" s="40"/>
      <c r="AV802" s="40"/>
    </row>
    <row r="803" spans="1:48" customFormat="1" ht="15" x14ac:dyDescent="0.25">
      <c r="A803" s="62"/>
      <c r="B803" s="52"/>
      <c r="C803" s="235" t="s">
        <v>78</v>
      </c>
      <c r="D803" s="235"/>
      <c r="E803" s="235"/>
      <c r="F803" s="54"/>
      <c r="G803" s="55"/>
      <c r="H803" s="55"/>
      <c r="I803" s="55"/>
      <c r="J803" s="65"/>
      <c r="K803" s="55"/>
      <c r="L803" s="58">
        <v>303.83999999999997</v>
      </c>
      <c r="M803" s="55"/>
      <c r="N803" s="60">
        <v>13602.41</v>
      </c>
      <c r="AI803" s="39"/>
      <c r="AJ803" s="40"/>
      <c r="AK803" s="40"/>
      <c r="AO803" s="3" t="s">
        <v>78</v>
      </c>
      <c r="AQ803" s="40"/>
      <c r="AT803" s="40"/>
      <c r="AV803" s="40"/>
    </row>
    <row r="804" spans="1:48" customFormat="1" ht="22.5" x14ac:dyDescent="0.25">
      <c r="A804" s="62"/>
      <c r="B804" s="52" t="s">
        <v>462</v>
      </c>
      <c r="C804" s="235" t="s">
        <v>463</v>
      </c>
      <c r="D804" s="235"/>
      <c r="E804" s="235"/>
      <c r="F804" s="54" t="s">
        <v>81</v>
      </c>
      <c r="G804" s="63">
        <v>97</v>
      </c>
      <c r="H804" s="55"/>
      <c r="I804" s="63">
        <v>97</v>
      </c>
      <c r="J804" s="65"/>
      <c r="K804" s="55"/>
      <c r="L804" s="58">
        <v>294.72000000000003</v>
      </c>
      <c r="M804" s="55"/>
      <c r="N804" s="60">
        <v>13194.34</v>
      </c>
      <c r="AI804" s="39"/>
      <c r="AJ804" s="40"/>
      <c r="AK804" s="40"/>
      <c r="AO804" s="3" t="s">
        <v>463</v>
      </c>
      <c r="AQ804" s="40"/>
      <c r="AT804" s="40"/>
      <c r="AV804" s="40"/>
    </row>
    <row r="805" spans="1:48" customFormat="1" ht="45" x14ac:dyDescent="0.25">
      <c r="A805" s="62"/>
      <c r="B805" s="52" t="s">
        <v>464</v>
      </c>
      <c r="C805" s="235" t="s">
        <v>465</v>
      </c>
      <c r="D805" s="235"/>
      <c r="E805" s="235"/>
      <c r="F805" s="54" t="s">
        <v>81</v>
      </c>
      <c r="G805" s="63">
        <v>55</v>
      </c>
      <c r="H805" s="59">
        <v>0.85</v>
      </c>
      <c r="I805" s="59">
        <v>46.75</v>
      </c>
      <c r="J805" s="65"/>
      <c r="K805" s="55"/>
      <c r="L805" s="58">
        <v>142.05000000000001</v>
      </c>
      <c r="M805" s="55"/>
      <c r="N805" s="60">
        <v>6359.13</v>
      </c>
      <c r="AI805" s="39"/>
      <c r="AJ805" s="40"/>
      <c r="AK805" s="40"/>
      <c r="AO805" s="3" t="s">
        <v>465</v>
      </c>
      <c r="AQ805" s="40"/>
      <c r="AT805" s="40"/>
      <c r="AV805" s="40"/>
    </row>
    <row r="806" spans="1:48" customFormat="1" ht="15" x14ac:dyDescent="0.25">
      <c r="A806" s="73"/>
      <c r="B806" s="74"/>
      <c r="C806" s="248" t="s">
        <v>84</v>
      </c>
      <c r="D806" s="248"/>
      <c r="E806" s="248"/>
      <c r="F806" s="43"/>
      <c r="G806" s="44"/>
      <c r="H806" s="44"/>
      <c r="I806" s="44"/>
      <c r="J806" s="47"/>
      <c r="K806" s="44"/>
      <c r="L806" s="82">
        <v>1072.0899999999999</v>
      </c>
      <c r="M806" s="68"/>
      <c r="N806" s="76">
        <v>35945.54</v>
      </c>
      <c r="AI806" s="39"/>
      <c r="AJ806" s="40"/>
      <c r="AK806" s="40"/>
      <c r="AQ806" s="40" t="s">
        <v>84</v>
      </c>
      <c r="AT806" s="40"/>
      <c r="AV806" s="40"/>
    </row>
    <row r="807" spans="1:48" customFormat="1" ht="34.5" x14ac:dyDescent="0.25">
      <c r="A807" s="41" t="s">
        <v>466</v>
      </c>
      <c r="B807" s="42" t="s">
        <v>467</v>
      </c>
      <c r="C807" s="248" t="s">
        <v>468</v>
      </c>
      <c r="D807" s="248"/>
      <c r="E807" s="248"/>
      <c r="F807" s="43" t="s">
        <v>135</v>
      </c>
      <c r="G807" s="44">
        <v>1.1000000000000001</v>
      </c>
      <c r="H807" s="45">
        <v>1</v>
      </c>
      <c r="I807" s="79">
        <v>1.1000000000000001</v>
      </c>
      <c r="J807" s="75">
        <v>790.61</v>
      </c>
      <c r="K807" s="44"/>
      <c r="L807" s="75">
        <v>869.67</v>
      </c>
      <c r="M807" s="80">
        <v>8.16</v>
      </c>
      <c r="N807" s="76">
        <v>7096.51</v>
      </c>
      <c r="AI807" s="39"/>
      <c r="AJ807" s="40"/>
      <c r="AK807" s="40" t="s">
        <v>468</v>
      </c>
      <c r="AQ807" s="40"/>
      <c r="AT807" s="40"/>
      <c r="AV807" s="40"/>
    </row>
    <row r="808" spans="1:48" customFormat="1" ht="15" x14ac:dyDescent="0.25">
      <c r="A808" s="73"/>
      <c r="B808" s="74"/>
      <c r="C808" s="235" t="s">
        <v>111</v>
      </c>
      <c r="D808" s="235"/>
      <c r="E808" s="235"/>
      <c r="F808" s="235"/>
      <c r="G808" s="235"/>
      <c r="H808" s="235"/>
      <c r="I808" s="235"/>
      <c r="J808" s="235"/>
      <c r="K808" s="235"/>
      <c r="L808" s="235"/>
      <c r="M808" s="235"/>
      <c r="N808" s="237"/>
      <c r="AI808" s="39"/>
      <c r="AJ808" s="40"/>
      <c r="AK808" s="40"/>
      <c r="AQ808" s="40"/>
      <c r="AR808" s="3" t="s">
        <v>111</v>
      </c>
      <c r="AT808" s="40"/>
      <c r="AV808" s="40"/>
    </row>
    <row r="809" spans="1:48" customFormat="1" ht="15" x14ac:dyDescent="0.25">
      <c r="A809" s="73"/>
      <c r="B809" s="74"/>
      <c r="C809" s="248" t="s">
        <v>84</v>
      </c>
      <c r="D809" s="248"/>
      <c r="E809" s="248"/>
      <c r="F809" s="43"/>
      <c r="G809" s="44"/>
      <c r="H809" s="44"/>
      <c r="I809" s="44"/>
      <c r="J809" s="47"/>
      <c r="K809" s="44"/>
      <c r="L809" s="75">
        <v>869.67</v>
      </c>
      <c r="M809" s="68"/>
      <c r="N809" s="76">
        <v>7096.51</v>
      </c>
      <c r="AI809" s="39"/>
      <c r="AJ809" s="40"/>
      <c r="AK809" s="40"/>
      <c r="AQ809" s="40" t="s">
        <v>84</v>
      </c>
      <c r="AT809" s="40"/>
      <c r="AV809" s="40"/>
    </row>
    <row r="810" spans="1:48" customFormat="1" ht="45.75" x14ac:dyDescent="0.25">
      <c r="A810" s="41" t="s">
        <v>469</v>
      </c>
      <c r="B810" s="42" t="s">
        <v>470</v>
      </c>
      <c r="C810" s="248" t="s">
        <v>471</v>
      </c>
      <c r="D810" s="248"/>
      <c r="E810" s="248"/>
      <c r="F810" s="43" t="s">
        <v>212</v>
      </c>
      <c r="G810" s="44">
        <v>0.09</v>
      </c>
      <c r="H810" s="45">
        <v>1</v>
      </c>
      <c r="I810" s="80">
        <v>0.09</v>
      </c>
      <c r="J810" s="47"/>
      <c r="K810" s="44"/>
      <c r="L810" s="47"/>
      <c r="M810" s="44"/>
      <c r="N810" s="48"/>
      <c r="AI810" s="39"/>
      <c r="AJ810" s="40"/>
      <c r="AK810" s="40" t="s">
        <v>471</v>
      </c>
      <c r="AQ810" s="40"/>
      <c r="AT810" s="40"/>
      <c r="AV810" s="40"/>
    </row>
    <row r="811" spans="1:48" customFormat="1" ht="15" x14ac:dyDescent="0.25">
      <c r="A811" s="49"/>
      <c r="B811" s="50"/>
      <c r="C811" s="235" t="s">
        <v>472</v>
      </c>
      <c r="D811" s="235"/>
      <c r="E811" s="235"/>
      <c r="F811" s="235"/>
      <c r="G811" s="235"/>
      <c r="H811" s="235"/>
      <c r="I811" s="235"/>
      <c r="J811" s="235"/>
      <c r="K811" s="235"/>
      <c r="L811" s="235"/>
      <c r="M811" s="235"/>
      <c r="N811" s="237"/>
      <c r="AI811" s="39"/>
      <c r="AJ811" s="40"/>
      <c r="AK811" s="40"/>
      <c r="AL811" s="3" t="s">
        <v>472</v>
      </c>
      <c r="AQ811" s="40"/>
      <c r="AT811" s="40"/>
      <c r="AV811" s="40"/>
    </row>
    <row r="812" spans="1:48" customFormat="1" ht="23.25" x14ac:dyDescent="0.25">
      <c r="A812" s="51"/>
      <c r="B812" s="52" t="s">
        <v>65</v>
      </c>
      <c r="C812" s="238" t="s">
        <v>66</v>
      </c>
      <c r="D812" s="238"/>
      <c r="E812" s="238"/>
      <c r="F812" s="238"/>
      <c r="G812" s="238"/>
      <c r="H812" s="238"/>
      <c r="I812" s="238"/>
      <c r="J812" s="238"/>
      <c r="K812" s="238"/>
      <c r="L812" s="238"/>
      <c r="M812" s="238"/>
      <c r="N812" s="239"/>
      <c r="AI812" s="39"/>
      <c r="AJ812" s="40"/>
      <c r="AK812" s="40"/>
      <c r="AM812" s="3" t="s">
        <v>66</v>
      </c>
      <c r="AQ812" s="40"/>
      <c r="AT812" s="40"/>
      <c r="AV812" s="40"/>
    </row>
    <row r="813" spans="1:48" customFormat="1" ht="68.25" x14ac:dyDescent="0.25">
      <c r="A813" s="51"/>
      <c r="B813" s="52" t="s">
        <v>67</v>
      </c>
      <c r="C813" s="238" t="s">
        <v>68</v>
      </c>
      <c r="D813" s="238"/>
      <c r="E813" s="238"/>
      <c r="F813" s="238"/>
      <c r="G813" s="238"/>
      <c r="H813" s="238"/>
      <c r="I813" s="238"/>
      <c r="J813" s="238"/>
      <c r="K813" s="238"/>
      <c r="L813" s="238"/>
      <c r="M813" s="238"/>
      <c r="N813" s="239"/>
      <c r="AI813" s="39"/>
      <c r="AJ813" s="40"/>
      <c r="AK813" s="40"/>
      <c r="AM813" s="3" t="s">
        <v>68</v>
      </c>
      <c r="AQ813" s="40"/>
      <c r="AT813" s="40"/>
      <c r="AV813" s="40"/>
    </row>
    <row r="814" spans="1:48" customFormat="1" ht="23.25" x14ac:dyDescent="0.25">
      <c r="A814" s="51"/>
      <c r="B814" s="52" t="s">
        <v>69</v>
      </c>
      <c r="C814" s="238" t="s">
        <v>70</v>
      </c>
      <c r="D814" s="238"/>
      <c r="E814" s="238"/>
      <c r="F814" s="238"/>
      <c r="G814" s="238"/>
      <c r="H814" s="238"/>
      <c r="I814" s="238"/>
      <c r="J814" s="238"/>
      <c r="K814" s="238"/>
      <c r="L814" s="238"/>
      <c r="M814" s="238"/>
      <c r="N814" s="239"/>
      <c r="AI814" s="39"/>
      <c r="AJ814" s="40"/>
      <c r="AK814" s="40"/>
      <c r="AM814" s="3" t="s">
        <v>70</v>
      </c>
      <c r="AQ814" s="40"/>
      <c r="AT814" s="40"/>
      <c r="AV814" s="40"/>
    </row>
    <row r="815" spans="1:48" customFormat="1" ht="15" x14ac:dyDescent="0.25">
      <c r="A815" s="53"/>
      <c r="B815" s="52" t="s">
        <v>60</v>
      </c>
      <c r="C815" s="235" t="s">
        <v>94</v>
      </c>
      <c r="D815" s="235"/>
      <c r="E815" s="235"/>
      <c r="F815" s="54"/>
      <c r="G815" s="55"/>
      <c r="H815" s="55"/>
      <c r="I815" s="55"/>
      <c r="J815" s="58">
        <v>695.6</v>
      </c>
      <c r="K815" s="57">
        <v>1.520875</v>
      </c>
      <c r="L815" s="58">
        <v>95.21</v>
      </c>
      <c r="M815" s="59">
        <v>44.77</v>
      </c>
      <c r="N815" s="60">
        <v>4262.55</v>
      </c>
      <c r="AI815" s="39"/>
      <c r="AJ815" s="40"/>
      <c r="AK815" s="40"/>
      <c r="AN815" s="3" t="s">
        <v>94</v>
      </c>
      <c r="AQ815" s="40"/>
      <c r="AT815" s="40"/>
      <c r="AV815" s="40"/>
    </row>
    <row r="816" spans="1:48" customFormat="1" ht="15" x14ac:dyDescent="0.25">
      <c r="A816" s="53"/>
      <c r="B816" s="52" t="s">
        <v>71</v>
      </c>
      <c r="C816" s="235" t="s">
        <v>72</v>
      </c>
      <c r="D816" s="235"/>
      <c r="E816" s="235"/>
      <c r="F816" s="54"/>
      <c r="G816" s="55"/>
      <c r="H816" s="55"/>
      <c r="I816" s="55"/>
      <c r="J816" s="58">
        <v>92.77</v>
      </c>
      <c r="K816" s="57">
        <v>1.653125</v>
      </c>
      <c r="L816" s="58">
        <v>13.8</v>
      </c>
      <c r="M816" s="59">
        <v>13.24</v>
      </c>
      <c r="N816" s="72">
        <v>182.71</v>
      </c>
      <c r="AI816" s="39"/>
      <c r="AJ816" s="40"/>
      <c r="AK816" s="40"/>
      <c r="AN816" s="3" t="s">
        <v>72</v>
      </c>
      <c r="AQ816" s="40"/>
      <c r="AT816" s="40"/>
      <c r="AV816" s="40"/>
    </row>
    <row r="817" spans="1:48" customFormat="1" ht="15" x14ac:dyDescent="0.25">
      <c r="A817" s="53"/>
      <c r="B817" s="52" t="s">
        <v>73</v>
      </c>
      <c r="C817" s="235" t="s">
        <v>74</v>
      </c>
      <c r="D817" s="235"/>
      <c r="E817" s="235"/>
      <c r="F817" s="54"/>
      <c r="G817" s="55"/>
      <c r="H817" s="55"/>
      <c r="I817" s="55"/>
      <c r="J817" s="58">
        <v>53.22</v>
      </c>
      <c r="K817" s="57">
        <v>1.653125</v>
      </c>
      <c r="L817" s="58">
        <v>7.92</v>
      </c>
      <c r="M817" s="61">
        <v>44.7</v>
      </c>
      <c r="N817" s="72">
        <v>354.02</v>
      </c>
      <c r="AI817" s="39"/>
      <c r="AJ817" s="40"/>
      <c r="AK817" s="40"/>
      <c r="AN817" s="3" t="s">
        <v>74</v>
      </c>
      <c r="AQ817" s="40"/>
      <c r="AT817" s="40"/>
      <c r="AV817" s="40"/>
    </row>
    <row r="818" spans="1:48" customFormat="1" ht="15" x14ac:dyDescent="0.25">
      <c r="A818" s="53"/>
      <c r="B818" s="52" t="s">
        <v>100</v>
      </c>
      <c r="C818" s="235" t="s">
        <v>127</v>
      </c>
      <c r="D818" s="235"/>
      <c r="E818" s="235"/>
      <c r="F818" s="54"/>
      <c r="G818" s="55"/>
      <c r="H818" s="55"/>
      <c r="I818" s="55"/>
      <c r="J818" s="56">
        <v>1130.4000000000001</v>
      </c>
      <c r="K818" s="55"/>
      <c r="L818" s="58">
        <v>101.74</v>
      </c>
      <c r="M818" s="59">
        <v>8.16</v>
      </c>
      <c r="N818" s="72">
        <v>830.2</v>
      </c>
      <c r="AI818" s="39"/>
      <c r="AJ818" s="40"/>
      <c r="AK818" s="40"/>
      <c r="AN818" s="3" t="s">
        <v>127</v>
      </c>
      <c r="AQ818" s="40"/>
      <c r="AT818" s="40"/>
      <c r="AV818" s="40"/>
    </row>
    <row r="819" spans="1:48" customFormat="1" ht="15" x14ac:dyDescent="0.25">
      <c r="A819" s="62"/>
      <c r="B819" s="52"/>
      <c r="C819" s="235" t="s">
        <v>95</v>
      </c>
      <c r="D819" s="235"/>
      <c r="E819" s="235"/>
      <c r="F819" s="54" t="s">
        <v>76</v>
      </c>
      <c r="G819" s="63">
        <v>74</v>
      </c>
      <c r="H819" s="57">
        <v>1.520875</v>
      </c>
      <c r="I819" s="64">
        <v>10.129027499999999</v>
      </c>
      <c r="J819" s="65"/>
      <c r="K819" s="55"/>
      <c r="L819" s="65"/>
      <c r="M819" s="55"/>
      <c r="N819" s="66"/>
      <c r="AI819" s="39"/>
      <c r="AJ819" s="40"/>
      <c r="AK819" s="40"/>
      <c r="AO819" s="3" t="s">
        <v>95</v>
      </c>
      <c r="AQ819" s="40"/>
      <c r="AT819" s="40"/>
      <c r="AV819" s="40"/>
    </row>
    <row r="820" spans="1:48" customFormat="1" ht="15" x14ac:dyDescent="0.25">
      <c r="A820" s="62"/>
      <c r="B820" s="52"/>
      <c r="C820" s="235" t="s">
        <v>75</v>
      </c>
      <c r="D820" s="235"/>
      <c r="E820" s="235"/>
      <c r="F820" s="54" t="s">
        <v>76</v>
      </c>
      <c r="G820" s="59">
        <v>5.54</v>
      </c>
      <c r="H820" s="57">
        <v>1.653125</v>
      </c>
      <c r="I820" s="64">
        <v>0.82424810000000004</v>
      </c>
      <c r="J820" s="65"/>
      <c r="K820" s="55"/>
      <c r="L820" s="65"/>
      <c r="M820" s="55"/>
      <c r="N820" s="66"/>
      <c r="AI820" s="39"/>
      <c r="AJ820" s="40"/>
      <c r="AK820" s="40"/>
      <c r="AO820" s="3" t="s">
        <v>75</v>
      </c>
      <c r="AQ820" s="40"/>
      <c r="AT820" s="40"/>
      <c r="AV820" s="40"/>
    </row>
    <row r="821" spans="1:48" customFormat="1" ht="15" x14ac:dyDescent="0.25">
      <c r="A821" s="49"/>
      <c r="B821" s="52"/>
      <c r="C821" s="236" t="s">
        <v>77</v>
      </c>
      <c r="D821" s="236"/>
      <c r="E821" s="236"/>
      <c r="F821" s="67"/>
      <c r="G821" s="68"/>
      <c r="H821" s="68"/>
      <c r="I821" s="68"/>
      <c r="J821" s="69">
        <v>1918.77</v>
      </c>
      <c r="K821" s="68"/>
      <c r="L821" s="70">
        <v>210.75</v>
      </c>
      <c r="M821" s="68"/>
      <c r="N821" s="71">
        <v>5275.46</v>
      </c>
      <c r="AI821" s="39"/>
      <c r="AJ821" s="40"/>
      <c r="AK821" s="40"/>
      <c r="AP821" s="3" t="s">
        <v>77</v>
      </c>
      <c r="AQ821" s="40"/>
      <c r="AT821" s="40"/>
      <c r="AV821" s="40"/>
    </row>
    <row r="822" spans="1:48" customFormat="1" ht="15" x14ac:dyDescent="0.25">
      <c r="A822" s="62"/>
      <c r="B822" s="52"/>
      <c r="C822" s="235" t="s">
        <v>78</v>
      </c>
      <c r="D822" s="235"/>
      <c r="E822" s="235"/>
      <c r="F822" s="54"/>
      <c r="G822" s="55"/>
      <c r="H822" s="55"/>
      <c r="I822" s="55"/>
      <c r="J822" s="65"/>
      <c r="K822" s="55"/>
      <c r="L822" s="58">
        <v>103.13</v>
      </c>
      <c r="M822" s="55"/>
      <c r="N822" s="60">
        <v>4616.57</v>
      </c>
      <c r="AI822" s="39"/>
      <c r="AJ822" s="40"/>
      <c r="AK822" s="40"/>
      <c r="AO822" s="3" t="s">
        <v>78</v>
      </c>
      <c r="AQ822" s="40"/>
      <c r="AT822" s="40"/>
      <c r="AV822" s="40"/>
    </row>
    <row r="823" spans="1:48" customFormat="1" ht="22.5" x14ac:dyDescent="0.25">
      <c r="A823" s="62"/>
      <c r="B823" s="52" t="s">
        <v>420</v>
      </c>
      <c r="C823" s="235" t="s">
        <v>421</v>
      </c>
      <c r="D823" s="235"/>
      <c r="E823" s="235"/>
      <c r="F823" s="54" t="s">
        <v>81</v>
      </c>
      <c r="G823" s="63">
        <v>100</v>
      </c>
      <c r="H823" s="55"/>
      <c r="I823" s="63">
        <v>100</v>
      </c>
      <c r="J823" s="65"/>
      <c r="K823" s="55"/>
      <c r="L823" s="58">
        <v>103.13</v>
      </c>
      <c r="M823" s="55"/>
      <c r="N823" s="60">
        <v>4616.57</v>
      </c>
      <c r="AI823" s="39"/>
      <c r="AJ823" s="40"/>
      <c r="AK823" s="40"/>
      <c r="AO823" s="3" t="s">
        <v>421</v>
      </c>
      <c r="AQ823" s="40"/>
      <c r="AT823" s="40"/>
      <c r="AV823" s="40"/>
    </row>
    <row r="824" spans="1:48" customFormat="1" ht="45" x14ac:dyDescent="0.25">
      <c r="A824" s="62"/>
      <c r="B824" s="52" t="s">
        <v>422</v>
      </c>
      <c r="C824" s="235" t="s">
        <v>423</v>
      </c>
      <c r="D824" s="235"/>
      <c r="E824" s="235"/>
      <c r="F824" s="54" t="s">
        <v>81</v>
      </c>
      <c r="G824" s="63">
        <v>49</v>
      </c>
      <c r="H824" s="59">
        <v>0.85</v>
      </c>
      <c r="I824" s="59">
        <v>41.65</v>
      </c>
      <c r="J824" s="65"/>
      <c r="K824" s="55"/>
      <c r="L824" s="58">
        <v>42.95</v>
      </c>
      <c r="M824" s="55"/>
      <c r="N824" s="60">
        <v>1922.8</v>
      </c>
      <c r="AI824" s="39"/>
      <c r="AJ824" s="40"/>
      <c r="AK824" s="40"/>
      <c r="AO824" s="3" t="s">
        <v>423</v>
      </c>
      <c r="AQ824" s="40"/>
      <c r="AT824" s="40"/>
      <c r="AV824" s="40"/>
    </row>
    <row r="825" spans="1:48" customFormat="1" ht="15" x14ac:dyDescent="0.25">
      <c r="A825" s="73"/>
      <c r="B825" s="74"/>
      <c r="C825" s="248" t="s">
        <v>84</v>
      </c>
      <c r="D825" s="248"/>
      <c r="E825" s="248"/>
      <c r="F825" s="43"/>
      <c r="G825" s="44"/>
      <c r="H825" s="44"/>
      <c r="I825" s="44"/>
      <c r="J825" s="47"/>
      <c r="K825" s="44"/>
      <c r="L825" s="75">
        <v>356.83</v>
      </c>
      <c r="M825" s="68"/>
      <c r="N825" s="76">
        <v>11814.83</v>
      </c>
      <c r="AI825" s="39"/>
      <c r="AJ825" s="40"/>
      <c r="AK825" s="40"/>
      <c r="AQ825" s="40" t="s">
        <v>84</v>
      </c>
      <c r="AT825" s="40"/>
      <c r="AV825" s="40"/>
    </row>
    <row r="826" spans="1:48" customFormat="1" ht="34.5" x14ac:dyDescent="0.25">
      <c r="A826" s="41" t="s">
        <v>473</v>
      </c>
      <c r="B826" s="42" t="s">
        <v>474</v>
      </c>
      <c r="C826" s="248" t="s">
        <v>475</v>
      </c>
      <c r="D826" s="248"/>
      <c r="E826" s="248"/>
      <c r="F826" s="43" t="s">
        <v>212</v>
      </c>
      <c r="G826" s="44">
        <v>0.09</v>
      </c>
      <c r="H826" s="45">
        <v>1</v>
      </c>
      <c r="I826" s="80">
        <v>0.09</v>
      </c>
      <c r="J826" s="47"/>
      <c r="K826" s="44"/>
      <c r="L826" s="47"/>
      <c r="M826" s="44"/>
      <c r="N826" s="48"/>
      <c r="AI826" s="39"/>
      <c r="AJ826" s="40"/>
      <c r="AK826" s="40" t="s">
        <v>475</v>
      </c>
      <c r="AQ826" s="40"/>
      <c r="AT826" s="40"/>
      <c r="AV826" s="40"/>
    </row>
    <row r="827" spans="1:48" customFormat="1" ht="15" x14ac:dyDescent="0.25">
      <c r="A827" s="49"/>
      <c r="B827" s="50"/>
      <c r="C827" s="235" t="s">
        <v>476</v>
      </c>
      <c r="D827" s="235"/>
      <c r="E827" s="235"/>
      <c r="F827" s="235"/>
      <c r="G827" s="235"/>
      <c r="H827" s="235"/>
      <c r="I827" s="235"/>
      <c r="J827" s="235"/>
      <c r="K827" s="235"/>
      <c r="L827" s="235"/>
      <c r="M827" s="235"/>
      <c r="N827" s="237"/>
      <c r="AI827" s="39"/>
      <c r="AJ827" s="40"/>
      <c r="AK827" s="40"/>
      <c r="AL827" s="3" t="s">
        <v>476</v>
      </c>
      <c r="AQ827" s="40"/>
      <c r="AT827" s="40"/>
      <c r="AV827" s="40"/>
    </row>
    <row r="828" spans="1:48" customFormat="1" ht="23.25" x14ac:dyDescent="0.25">
      <c r="A828" s="51"/>
      <c r="B828" s="52" t="s">
        <v>65</v>
      </c>
      <c r="C828" s="238" t="s">
        <v>66</v>
      </c>
      <c r="D828" s="238"/>
      <c r="E828" s="238"/>
      <c r="F828" s="238"/>
      <c r="G828" s="238"/>
      <c r="H828" s="238"/>
      <c r="I828" s="238"/>
      <c r="J828" s="238"/>
      <c r="K828" s="238"/>
      <c r="L828" s="238"/>
      <c r="M828" s="238"/>
      <c r="N828" s="239"/>
      <c r="AI828" s="39"/>
      <c r="AJ828" s="40"/>
      <c r="AK828" s="40"/>
      <c r="AM828" s="3" t="s">
        <v>66</v>
      </c>
      <c r="AQ828" s="40"/>
      <c r="AT828" s="40"/>
      <c r="AV828" s="40"/>
    </row>
    <row r="829" spans="1:48" customFormat="1" ht="68.25" x14ac:dyDescent="0.25">
      <c r="A829" s="51"/>
      <c r="B829" s="52" t="s">
        <v>67</v>
      </c>
      <c r="C829" s="238" t="s">
        <v>68</v>
      </c>
      <c r="D829" s="238"/>
      <c r="E829" s="238"/>
      <c r="F829" s="238"/>
      <c r="G829" s="238"/>
      <c r="H829" s="238"/>
      <c r="I829" s="238"/>
      <c r="J829" s="238"/>
      <c r="K829" s="238"/>
      <c r="L829" s="238"/>
      <c r="M829" s="238"/>
      <c r="N829" s="239"/>
      <c r="AI829" s="39"/>
      <c r="AJ829" s="40"/>
      <c r="AK829" s="40"/>
      <c r="AM829" s="3" t="s">
        <v>68</v>
      </c>
      <c r="AQ829" s="40"/>
      <c r="AT829" s="40"/>
      <c r="AV829" s="40"/>
    </row>
    <row r="830" spans="1:48" customFormat="1" ht="23.25" x14ac:dyDescent="0.25">
      <c r="A830" s="51"/>
      <c r="B830" s="52" t="s">
        <v>69</v>
      </c>
      <c r="C830" s="238" t="s">
        <v>70</v>
      </c>
      <c r="D830" s="238"/>
      <c r="E830" s="238"/>
      <c r="F830" s="238"/>
      <c r="G830" s="238"/>
      <c r="H830" s="238"/>
      <c r="I830" s="238"/>
      <c r="J830" s="238"/>
      <c r="K830" s="238"/>
      <c r="L830" s="238"/>
      <c r="M830" s="238"/>
      <c r="N830" s="239"/>
      <c r="AI830" s="39"/>
      <c r="AJ830" s="40"/>
      <c r="AK830" s="40"/>
      <c r="AM830" s="3" t="s">
        <v>70</v>
      </c>
      <c r="AQ830" s="40"/>
      <c r="AT830" s="40"/>
      <c r="AV830" s="40"/>
    </row>
    <row r="831" spans="1:48" customFormat="1" ht="15" x14ac:dyDescent="0.25">
      <c r="A831" s="53"/>
      <c r="B831" s="52" t="s">
        <v>60</v>
      </c>
      <c r="C831" s="235" t="s">
        <v>94</v>
      </c>
      <c r="D831" s="235"/>
      <c r="E831" s="235"/>
      <c r="F831" s="54"/>
      <c r="G831" s="55"/>
      <c r="H831" s="55"/>
      <c r="I831" s="55"/>
      <c r="J831" s="58">
        <v>349.83</v>
      </c>
      <c r="K831" s="57">
        <v>1.520875</v>
      </c>
      <c r="L831" s="58">
        <v>47.88</v>
      </c>
      <c r="M831" s="59">
        <v>44.77</v>
      </c>
      <c r="N831" s="60">
        <v>2143.59</v>
      </c>
      <c r="AI831" s="39"/>
      <c r="AJ831" s="40"/>
      <c r="AK831" s="40"/>
      <c r="AN831" s="3" t="s">
        <v>94</v>
      </c>
      <c r="AQ831" s="40"/>
      <c r="AT831" s="40"/>
      <c r="AV831" s="40"/>
    </row>
    <row r="832" spans="1:48" customFormat="1" ht="15" x14ac:dyDescent="0.25">
      <c r="A832" s="53"/>
      <c r="B832" s="52" t="s">
        <v>71</v>
      </c>
      <c r="C832" s="235" t="s">
        <v>72</v>
      </c>
      <c r="D832" s="235"/>
      <c r="E832" s="235"/>
      <c r="F832" s="54"/>
      <c r="G832" s="55"/>
      <c r="H832" s="55"/>
      <c r="I832" s="55"/>
      <c r="J832" s="58">
        <v>10.49</v>
      </c>
      <c r="K832" s="57">
        <v>1.653125</v>
      </c>
      <c r="L832" s="58">
        <v>1.56</v>
      </c>
      <c r="M832" s="59">
        <v>13.24</v>
      </c>
      <c r="N832" s="72">
        <v>20.65</v>
      </c>
      <c r="AI832" s="39"/>
      <c r="AJ832" s="40"/>
      <c r="AK832" s="40"/>
      <c r="AN832" s="3" t="s">
        <v>72</v>
      </c>
      <c r="AQ832" s="40"/>
      <c r="AT832" s="40"/>
      <c r="AV832" s="40"/>
    </row>
    <row r="833" spans="1:48" customFormat="1" ht="15" x14ac:dyDescent="0.25">
      <c r="A833" s="53"/>
      <c r="B833" s="52" t="s">
        <v>73</v>
      </c>
      <c r="C833" s="235" t="s">
        <v>74</v>
      </c>
      <c r="D833" s="235"/>
      <c r="E833" s="235"/>
      <c r="F833" s="54"/>
      <c r="G833" s="55"/>
      <c r="H833" s="55"/>
      <c r="I833" s="55"/>
      <c r="J833" s="58">
        <v>2.0099999999999998</v>
      </c>
      <c r="K833" s="57">
        <v>1.653125</v>
      </c>
      <c r="L833" s="58">
        <v>0.3</v>
      </c>
      <c r="M833" s="61">
        <v>44.7</v>
      </c>
      <c r="N833" s="72">
        <v>13.41</v>
      </c>
      <c r="AI833" s="39"/>
      <c r="AJ833" s="40"/>
      <c r="AK833" s="40"/>
      <c r="AN833" s="3" t="s">
        <v>74</v>
      </c>
      <c r="AQ833" s="40"/>
      <c r="AT833" s="40"/>
      <c r="AV833" s="40"/>
    </row>
    <row r="834" spans="1:48" customFormat="1" ht="15" x14ac:dyDescent="0.25">
      <c r="A834" s="53"/>
      <c r="B834" s="52" t="s">
        <v>100</v>
      </c>
      <c r="C834" s="235" t="s">
        <v>127</v>
      </c>
      <c r="D834" s="235"/>
      <c r="E834" s="235"/>
      <c r="F834" s="54"/>
      <c r="G834" s="55"/>
      <c r="H834" s="55"/>
      <c r="I834" s="55"/>
      <c r="J834" s="58">
        <v>280.3</v>
      </c>
      <c r="K834" s="55"/>
      <c r="L834" s="58">
        <v>25.23</v>
      </c>
      <c r="M834" s="59">
        <v>8.16</v>
      </c>
      <c r="N834" s="72">
        <v>205.88</v>
      </c>
      <c r="AI834" s="39"/>
      <c r="AJ834" s="40"/>
      <c r="AK834" s="40"/>
      <c r="AN834" s="3" t="s">
        <v>127</v>
      </c>
      <c r="AQ834" s="40"/>
      <c r="AT834" s="40"/>
      <c r="AV834" s="40"/>
    </row>
    <row r="835" spans="1:48" customFormat="1" ht="15" x14ac:dyDescent="0.25">
      <c r="A835" s="62"/>
      <c r="B835" s="52"/>
      <c r="C835" s="235" t="s">
        <v>95</v>
      </c>
      <c r="D835" s="235"/>
      <c r="E835" s="235"/>
      <c r="F835" s="54" t="s">
        <v>76</v>
      </c>
      <c r="G835" s="63">
        <v>39</v>
      </c>
      <c r="H835" s="57">
        <v>1.520875</v>
      </c>
      <c r="I835" s="64">
        <v>5.3382712999999997</v>
      </c>
      <c r="J835" s="65"/>
      <c r="K835" s="55"/>
      <c r="L835" s="65"/>
      <c r="M835" s="55"/>
      <c r="N835" s="66"/>
      <c r="AI835" s="39"/>
      <c r="AJ835" s="40"/>
      <c r="AK835" s="40"/>
      <c r="AO835" s="3" t="s">
        <v>95</v>
      </c>
      <c r="AQ835" s="40"/>
      <c r="AT835" s="40"/>
      <c r="AV835" s="40"/>
    </row>
    <row r="836" spans="1:48" customFormat="1" ht="15" x14ac:dyDescent="0.25">
      <c r="A836" s="62"/>
      <c r="B836" s="52"/>
      <c r="C836" s="235" t="s">
        <v>75</v>
      </c>
      <c r="D836" s="235"/>
      <c r="E836" s="235"/>
      <c r="F836" s="54" t="s">
        <v>76</v>
      </c>
      <c r="G836" s="59">
        <v>0.17</v>
      </c>
      <c r="H836" s="57">
        <v>1.653125</v>
      </c>
      <c r="I836" s="64">
        <v>2.5292800000000001E-2</v>
      </c>
      <c r="J836" s="65"/>
      <c r="K836" s="55"/>
      <c r="L836" s="65"/>
      <c r="M836" s="55"/>
      <c r="N836" s="66"/>
      <c r="AI836" s="39"/>
      <c r="AJ836" s="40"/>
      <c r="AK836" s="40"/>
      <c r="AO836" s="3" t="s">
        <v>75</v>
      </c>
      <c r="AQ836" s="40"/>
      <c r="AT836" s="40"/>
      <c r="AV836" s="40"/>
    </row>
    <row r="837" spans="1:48" customFormat="1" ht="15" x14ac:dyDescent="0.25">
      <c r="A837" s="49"/>
      <c r="B837" s="52"/>
      <c r="C837" s="236" t="s">
        <v>77</v>
      </c>
      <c r="D837" s="236"/>
      <c r="E837" s="236"/>
      <c r="F837" s="67"/>
      <c r="G837" s="68"/>
      <c r="H837" s="68"/>
      <c r="I837" s="68"/>
      <c r="J837" s="70">
        <v>640.62</v>
      </c>
      <c r="K837" s="68"/>
      <c r="L837" s="70">
        <v>74.67</v>
      </c>
      <c r="M837" s="68"/>
      <c r="N837" s="71">
        <v>2370.12</v>
      </c>
      <c r="AI837" s="39"/>
      <c r="AJ837" s="40"/>
      <c r="AK837" s="40"/>
      <c r="AP837" s="3" t="s">
        <v>77</v>
      </c>
      <c r="AQ837" s="40"/>
      <c r="AT837" s="40"/>
      <c r="AV837" s="40"/>
    </row>
    <row r="838" spans="1:48" customFormat="1" ht="15" x14ac:dyDescent="0.25">
      <c r="A838" s="62"/>
      <c r="B838" s="52"/>
      <c r="C838" s="235" t="s">
        <v>78</v>
      </c>
      <c r="D838" s="235"/>
      <c r="E838" s="235"/>
      <c r="F838" s="54"/>
      <c r="G838" s="55"/>
      <c r="H838" s="55"/>
      <c r="I838" s="55"/>
      <c r="J838" s="65"/>
      <c r="K838" s="55"/>
      <c r="L838" s="58">
        <v>48.18</v>
      </c>
      <c r="M838" s="55"/>
      <c r="N838" s="60">
        <v>2157</v>
      </c>
      <c r="AI838" s="39"/>
      <c r="AJ838" s="40"/>
      <c r="AK838" s="40"/>
      <c r="AO838" s="3" t="s">
        <v>78</v>
      </c>
      <c r="AQ838" s="40"/>
      <c r="AT838" s="40"/>
      <c r="AV838" s="40"/>
    </row>
    <row r="839" spans="1:48" customFormat="1" ht="22.5" x14ac:dyDescent="0.25">
      <c r="A839" s="62"/>
      <c r="B839" s="52" t="s">
        <v>420</v>
      </c>
      <c r="C839" s="235" t="s">
        <v>421</v>
      </c>
      <c r="D839" s="235"/>
      <c r="E839" s="235"/>
      <c r="F839" s="54" t="s">
        <v>81</v>
      </c>
      <c r="G839" s="63">
        <v>100</v>
      </c>
      <c r="H839" s="55"/>
      <c r="I839" s="63">
        <v>100</v>
      </c>
      <c r="J839" s="65"/>
      <c r="K839" s="55"/>
      <c r="L839" s="58">
        <v>48.18</v>
      </c>
      <c r="M839" s="55"/>
      <c r="N839" s="60">
        <v>2157</v>
      </c>
      <c r="AI839" s="39"/>
      <c r="AJ839" s="40"/>
      <c r="AK839" s="40"/>
      <c r="AO839" s="3" t="s">
        <v>421</v>
      </c>
      <c r="AQ839" s="40"/>
      <c r="AT839" s="40"/>
      <c r="AV839" s="40"/>
    </row>
    <row r="840" spans="1:48" customFormat="1" ht="45" x14ac:dyDescent="0.25">
      <c r="A840" s="62"/>
      <c r="B840" s="52" t="s">
        <v>422</v>
      </c>
      <c r="C840" s="235" t="s">
        <v>423</v>
      </c>
      <c r="D840" s="235"/>
      <c r="E840" s="235"/>
      <c r="F840" s="54" t="s">
        <v>81</v>
      </c>
      <c r="G840" s="63">
        <v>49</v>
      </c>
      <c r="H840" s="59">
        <v>0.85</v>
      </c>
      <c r="I840" s="59">
        <v>41.65</v>
      </c>
      <c r="J840" s="65"/>
      <c r="K840" s="55"/>
      <c r="L840" s="58">
        <v>20.07</v>
      </c>
      <c r="M840" s="55"/>
      <c r="N840" s="72">
        <v>898.39</v>
      </c>
      <c r="AI840" s="39"/>
      <c r="AJ840" s="40"/>
      <c r="AK840" s="40"/>
      <c r="AO840" s="3" t="s">
        <v>423</v>
      </c>
      <c r="AQ840" s="40"/>
      <c r="AT840" s="40"/>
      <c r="AV840" s="40"/>
    </row>
    <row r="841" spans="1:48" customFormat="1" ht="15" x14ac:dyDescent="0.25">
      <c r="A841" s="73"/>
      <c r="B841" s="74"/>
      <c r="C841" s="248" t="s">
        <v>84</v>
      </c>
      <c r="D841" s="248"/>
      <c r="E841" s="248"/>
      <c r="F841" s="43"/>
      <c r="G841" s="44"/>
      <c r="H841" s="44"/>
      <c r="I841" s="44"/>
      <c r="J841" s="47"/>
      <c r="K841" s="44"/>
      <c r="L841" s="75">
        <v>142.91999999999999</v>
      </c>
      <c r="M841" s="68"/>
      <c r="N841" s="76">
        <v>5425.51</v>
      </c>
      <c r="AI841" s="39"/>
      <c r="AJ841" s="40"/>
      <c r="AK841" s="40"/>
      <c r="AQ841" s="40" t="s">
        <v>84</v>
      </c>
      <c r="AT841" s="40"/>
      <c r="AV841" s="40"/>
    </row>
    <row r="842" spans="1:48" customFormat="1" ht="15" x14ac:dyDescent="0.25">
      <c r="A842" s="41" t="s">
        <v>477</v>
      </c>
      <c r="B842" s="42" t="s">
        <v>478</v>
      </c>
      <c r="C842" s="248" t="s">
        <v>479</v>
      </c>
      <c r="D842" s="248"/>
      <c r="E842" s="248"/>
      <c r="F842" s="43" t="s">
        <v>110</v>
      </c>
      <c r="G842" s="44">
        <v>5.6699999999999997E-3</v>
      </c>
      <c r="H842" s="45">
        <v>1</v>
      </c>
      <c r="I842" s="84">
        <v>5.6699999999999997E-3</v>
      </c>
      <c r="J842" s="82">
        <v>5019.7</v>
      </c>
      <c r="K842" s="44"/>
      <c r="L842" s="75">
        <v>28.46</v>
      </c>
      <c r="M842" s="80">
        <v>8.16</v>
      </c>
      <c r="N842" s="81">
        <v>232.23</v>
      </c>
      <c r="AI842" s="39"/>
      <c r="AJ842" s="40"/>
      <c r="AK842" s="40" t="s">
        <v>479</v>
      </c>
      <c r="AQ842" s="40"/>
      <c r="AT842" s="40"/>
      <c r="AV842" s="40"/>
    </row>
    <row r="843" spans="1:48" customFormat="1" ht="15" x14ac:dyDescent="0.25">
      <c r="A843" s="73"/>
      <c r="B843" s="74"/>
      <c r="C843" s="235" t="s">
        <v>111</v>
      </c>
      <c r="D843" s="235"/>
      <c r="E843" s="235"/>
      <c r="F843" s="235"/>
      <c r="G843" s="235"/>
      <c r="H843" s="235"/>
      <c r="I843" s="235"/>
      <c r="J843" s="235"/>
      <c r="K843" s="235"/>
      <c r="L843" s="235"/>
      <c r="M843" s="235"/>
      <c r="N843" s="237"/>
      <c r="AI843" s="39"/>
      <c r="AJ843" s="40"/>
      <c r="AK843" s="40"/>
      <c r="AQ843" s="40"/>
      <c r="AR843" s="3" t="s">
        <v>111</v>
      </c>
      <c r="AT843" s="40"/>
      <c r="AV843" s="40"/>
    </row>
    <row r="844" spans="1:48" customFormat="1" ht="15" x14ac:dyDescent="0.25">
      <c r="A844" s="73"/>
      <c r="B844" s="74"/>
      <c r="C844" s="248" t="s">
        <v>84</v>
      </c>
      <c r="D844" s="248"/>
      <c r="E844" s="248"/>
      <c r="F844" s="43"/>
      <c r="G844" s="44"/>
      <c r="H844" s="44"/>
      <c r="I844" s="44"/>
      <c r="J844" s="47"/>
      <c r="K844" s="44"/>
      <c r="L844" s="75">
        <v>28.46</v>
      </c>
      <c r="M844" s="68"/>
      <c r="N844" s="81">
        <v>232.23</v>
      </c>
      <c r="AI844" s="39"/>
      <c r="AJ844" s="40"/>
      <c r="AK844" s="40"/>
      <c r="AQ844" s="40" t="s">
        <v>84</v>
      </c>
      <c r="AT844" s="40"/>
      <c r="AV844" s="40"/>
    </row>
    <row r="845" spans="1:48" customFormat="1" ht="15" x14ac:dyDescent="0.25">
      <c r="A845" s="87"/>
      <c r="B845" s="88"/>
      <c r="C845" s="88"/>
      <c r="D845" s="88"/>
      <c r="E845" s="88"/>
      <c r="F845" s="89"/>
      <c r="G845" s="89"/>
      <c r="H845" s="89"/>
      <c r="I845" s="89"/>
      <c r="J845" s="90"/>
      <c r="K845" s="89"/>
      <c r="L845" s="90"/>
      <c r="M845" s="55"/>
      <c r="N845" s="90"/>
      <c r="AI845" s="39"/>
      <c r="AJ845" s="40"/>
      <c r="AK845" s="40"/>
      <c r="AQ845" s="40"/>
      <c r="AT845" s="40"/>
      <c r="AV845" s="40"/>
    </row>
    <row r="846" spans="1:48" customFormat="1" ht="15" x14ac:dyDescent="0.25">
      <c r="A846" s="91"/>
      <c r="B846" s="92"/>
      <c r="C846" s="248" t="s">
        <v>480</v>
      </c>
      <c r="D846" s="248"/>
      <c r="E846" s="248"/>
      <c r="F846" s="248"/>
      <c r="G846" s="248"/>
      <c r="H846" s="248"/>
      <c r="I846" s="248"/>
      <c r="J846" s="248"/>
      <c r="K846" s="248"/>
      <c r="L846" s="93"/>
      <c r="M846" s="94"/>
      <c r="N846" s="95"/>
      <c r="AI846" s="39"/>
      <c r="AJ846" s="40"/>
      <c r="AK846" s="40"/>
      <c r="AQ846" s="40"/>
      <c r="AT846" s="40" t="s">
        <v>480</v>
      </c>
      <c r="AV846" s="40"/>
    </row>
    <row r="847" spans="1:48" customFormat="1" ht="15" x14ac:dyDescent="0.25">
      <c r="A847" s="96"/>
      <c r="B847" s="52"/>
      <c r="C847" s="235" t="s">
        <v>255</v>
      </c>
      <c r="D847" s="235"/>
      <c r="E847" s="235"/>
      <c r="F847" s="235"/>
      <c r="G847" s="235"/>
      <c r="H847" s="235"/>
      <c r="I847" s="235"/>
      <c r="J847" s="235"/>
      <c r="K847" s="235"/>
      <c r="L847" s="97">
        <v>12446.85</v>
      </c>
      <c r="M847" s="98"/>
      <c r="N847" s="99">
        <v>188817.5</v>
      </c>
      <c r="AI847" s="39"/>
      <c r="AJ847" s="40"/>
      <c r="AK847" s="40"/>
      <c r="AQ847" s="40"/>
      <c r="AT847" s="40"/>
      <c r="AU847" s="3" t="s">
        <v>255</v>
      </c>
      <c r="AV847" s="40"/>
    </row>
    <row r="848" spans="1:48" customFormat="1" ht="15" x14ac:dyDescent="0.25">
      <c r="A848" s="96"/>
      <c r="B848" s="52"/>
      <c r="C848" s="235" t="s">
        <v>256</v>
      </c>
      <c r="D848" s="235"/>
      <c r="E848" s="235"/>
      <c r="F848" s="235"/>
      <c r="G848" s="235"/>
      <c r="H848" s="235"/>
      <c r="I848" s="235"/>
      <c r="J848" s="235"/>
      <c r="K848" s="235"/>
      <c r="L848" s="100"/>
      <c r="M848" s="98"/>
      <c r="N848" s="101"/>
      <c r="AI848" s="39"/>
      <c r="AJ848" s="40"/>
      <c r="AK848" s="40"/>
      <c r="AQ848" s="40"/>
      <c r="AT848" s="40"/>
      <c r="AU848" s="3" t="s">
        <v>256</v>
      </c>
      <c r="AV848" s="40"/>
    </row>
    <row r="849" spans="1:48" customFormat="1" ht="15" x14ac:dyDescent="0.25">
      <c r="A849" s="96"/>
      <c r="B849" s="52"/>
      <c r="C849" s="235" t="s">
        <v>257</v>
      </c>
      <c r="D849" s="235"/>
      <c r="E849" s="235"/>
      <c r="F849" s="235"/>
      <c r="G849" s="235"/>
      <c r="H849" s="235"/>
      <c r="I849" s="235"/>
      <c r="J849" s="235"/>
      <c r="K849" s="235"/>
      <c r="L849" s="97">
        <v>2194.63</v>
      </c>
      <c r="M849" s="98"/>
      <c r="N849" s="99">
        <v>98253.58</v>
      </c>
      <c r="AI849" s="39"/>
      <c r="AJ849" s="40"/>
      <c r="AK849" s="40"/>
      <c r="AQ849" s="40"/>
      <c r="AT849" s="40"/>
      <c r="AU849" s="3" t="s">
        <v>257</v>
      </c>
      <c r="AV849" s="40"/>
    </row>
    <row r="850" spans="1:48" customFormat="1" ht="15" x14ac:dyDescent="0.25">
      <c r="A850" s="96"/>
      <c r="B850" s="52"/>
      <c r="C850" s="235" t="s">
        <v>258</v>
      </c>
      <c r="D850" s="235"/>
      <c r="E850" s="235"/>
      <c r="F850" s="235"/>
      <c r="G850" s="235"/>
      <c r="H850" s="235"/>
      <c r="I850" s="235"/>
      <c r="J850" s="235"/>
      <c r="K850" s="235"/>
      <c r="L850" s="97">
        <v>1359.41</v>
      </c>
      <c r="M850" s="98"/>
      <c r="N850" s="99">
        <v>17998.59</v>
      </c>
      <c r="AI850" s="39"/>
      <c r="AJ850" s="40"/>
      <c r="AK850" s="40"/>
      <c r="AQ850" s="40"/>
      <c r="AT850" s="40"/>
      <c r="AU850" s="3" t="s">
        <v>258</v>
      </c>
      <c r="AV850" s="40"/>
    </row>
    <row r="851" spans="1:48" customFormat="1" ht="15" x14ac:dyDescent="0.25">
      <c r="A851" s="96"/>
      <c r="B851" s="52"/>
      <c r="C851" s="235" t="s">
        <v>259</v>
      </c>
      <c r="D851" s="235"/>
      <c r="E851" s="235"/>
      <c r="F851" s="235"/>
      <c r="G851" s="235"/>
      <c r="H851" s="235"/>
      <c r="I851" s="235"/>
      <c r="J851" s="235"/>
      <c r="K851" s="235"/>
      <c r="L851" s="102">
        <v>161.75</v>
      </c>
      <c r="M851" s="98"/>
      <c r="N851" s="99">
        <v>7230.23</v>
      </c>
      <c r="AI851" s="39"/>
      <c r="AJ851" s="40"/>
      <c r="AK851" s="40"/>
      <c r="AQ851" s="40"/>
      <c r="AT851" s="40"/>
      <c r="AU851" s="3" t="s">
        <v>259</v>
      </c>
      <c r="AV851" s="40"/>
    </row>
    <row r="852" spans="1:48" customFormat="1" ht="15" x14ac:dyDescent="0.25">
      <c r="A852" s="96"/>
      <c r="B852" s="52"/>
      <c r="C852" s="235" t="s">
        <v>260</v>
      </c>
      <c r="D852" s="235"/>
      <c r="E852" s="235"/>
      <c r="F852" s="235"/>
      <c r="G852" s="235"/>
      <c r="H852" s="235"/>
      <c r="I852" s="235"/>
      <c r="J852" s="235"/>
      <c r="K852" s="235"/>
      <c r="L852" s="97">
        <v>8892.81</v>
      </c>
      <c r="M852" s="98"/>
      <c r="N852" s="99">
        <v>72565.33</v>
      </c>
      <c r="AI852" s="39"/>
      <c r="AJ852" s="40"/>
      <c r="AK852" s="40"/>
      <c r="AQ852" s="40"/>
      <c r="AT852" s="40"/>
      <c r="AU852" s="3" t="s">
        <v>260</v>
      </c>
      <c r="AV852" s="40"/>
    </row>
    <row r="853" spans="1:48" customFormat="1" ht="15" x14ac:dyDescent="0.25">
      <c r="A853" s="96"/>
      <c r="B853" s="52"/>
      <c r="C853" s="235" t="s">
        <v>261</v>
      </c>
      <c r="D853" s="235"/>
      <c r="E853" s="235"/>
      <c r="F853" s="235"/>
      <c r="G853" s="235"/>
      <c r="H853" s="235"/>
      <c r="I853" s="235"/>
      <c r="J853" s="235"/>
      <c r="K853" s="235"/>
      <c r="L853" s="97">
        <v>15914.33</v>
      </c>
      <c r="M853" s="98"/>
      <c r="N853" s="99">
        <v>344039.85</v>
      </c>
      <c r="AI853" s="39"/>
      <c r="AJ853" s="40"/>
      <c r="AK853" s="40"/>
      <c r="AQ853" s="40"/>
      <c r="AT853" s="40"/>
      <c r="AU853" s="3" t="s">
        <v>261</v>
      </c>
      <c r="AV853" s="40"/>
    </row>
    <row r="854" spans="1:48" customFormat="1" ht="15" x14ac:dyDescent="0.25">
      <c r="A854" s="96"/>
      <c r="B854" s="52"/>
      <c r="C854" s="235" t="s">
        <v>256</v>
      </c>
      <c r="D854" s="235"/>
      <c r="E854" s="235"/>
      <c r="F854" s="235"/>
      <c r="G854" s="235"/>
      <c r="H854" s="235"/>
      <c r="I854" s="235"/>
      <c r="J854" s="235"/>
      <c r="K854" s="235"/>
      <c r="L854" s="100"/>
      <c r="M854" s="98"/>
      <c r="N854" s="101"/>
      <c r="AI854" s="39"/>
      <c r="AJ854" s="40"/>
      <c r="AK854" s="40"/>
      <c r="AQ854" s="40"/>
      <c r="AT854" s="40"/>
      <c r="AU854" s="3" t="s">
        <v>256</v>
      </c>
      <c r="AV854" s="40"/>
    </row>
    <row r="855" spans="1:48" customFormat="1" ht="15" x14ac:dyDescent="0.25">
      <c r="A855" s="96"/>
      <c r="B855" s="52"/>
      <c r="C855" s="235" t="s">
        <v>352</v>
      </c>
      <c r="D855" s="235"/>
      <c r="E855" s="235"/>
      <c r="F855" s="235"/>
      <c r="G855" s="235"/>
      <c r="H855" s="235"/>
      <c r="I855" s="235"/>
      <c r="J855" s="235"/>
      <c r="K855" s="235"/>
      <c r="L855" s="97">
        <v>2194.63</v>
      </c>
      <c r="M855" s="98"/>
      <c r="N855" s="99">
        <v>98253.58</v>
      </c>
      <c r="AI855" s="39"/>
      <c r="AJ855" s="40"/>
      <c r="AK855" s="40"/>
      <c r="AQ855" s="40"/>
      <c r="AT855" s="40"/>
      <c r="AU855" s="3" t="s">
        <v>352</v>
      </c>
      <c r="AV855" s="40"/>
    </row>
    <row r="856" spans="1:48" customFormat="1" ht="15" x14ac:dyDescent="0.25">
      <c r="A856" s="96"/>
      <c r="B856" s="52"/>
      <c r="C856" s="235" t="s">
        <v>353</v>
      </c>
      <c r="D856" s="235"/>
      <c r="E856" s="235"/>
      <c r="F856" s="235"/>
      <c r="G856" s="235"/>
      <c r="H856" s="235"/>
      <c r="I856" s="235"/>
      <c r="J856" s="235"/>
      <c r="K856" s="235"/>
      <c r="L856" s="97">
        <v>1359.41</v>
      </c>
      <c r="M856" s="98"/>
      <c r="N856" s="99">
        <v>17998.59</v>
      </c>
      <c r="AI856" s="39"/>
      <c r="AJ856" s="40"/>
      <c r="AK856" s="40"/>
      <c r="AQ856" s="40"/>
      <c r="AT856" s="40"/>
      <c r="AU856" s="3" t="s">
        <v>353</v>
      </c>
      <c r="AV856" s="40"/>
    </row>
    <row r="857" spans="1:48" customFormat="1" ht="15" x14ac:dyDescent="0.25">
      <c r="A857" s="96"/>
      <c r="B857" s="52"/>
      <c r="C857" s="235" t="s">
        <v>354</v>
      </c>
      <c r="D857" s="235"/>
      <c r="E857" s="235"/>
      <c r="F857" s="235"/>
      <c r="G857" s="235"/>
      <c r="H857" s="235"/>
      <c r="I857" s="235"/>
      <c r="J857" s="235"/>
      <c r="K857" s="235"/>
      <c r="L857" s="102">
        <v>161.75</v>
      </c>
      <c r="M857" s="98"/>
      <c r="N857" s="99">
        <v>7230.23</v>
      </c>
      <c r="AI857" s="39"/>
      <c r="AJ857" s="40"/>
      <c r="AK857" s="40"/>
      <c r="AQ857" s="40"/>
      <c r="AT857" s="40"/>
      <c r="AU857" s="3" t="s">
        <v>354</v>
      </c>
      <c r="AV857" s="40"/>
    </row>
    <row r="858" spans="1:48" customFormat="1" ht="15" x14ac:dyDescent="0.25">
      <c r="A858" s="96"/>
      <c r="B858" s="52"/>
      <c r="C858" s="235" t="s">
        <v>355</v>
      </c>
      <c r="D858" s="235"/>
      <c r="E858" s="235"/>
      <c r="F858" s="235"/>
      <c r="G858" s="235"/>
      <c r="H858" s="235"/>
      <c r="I858" s="235"/>
      <c r="J858" s="235"/>
      <c r="K858" s="235"/>
      <c r="L858" s="97">
        <v>8892.81</v>
      </c>
      <c r="M858" s="98"/>
      <c r="N858" s="99">
        <v>72565.33</v>
      </c>
      <c r="AI858" s="39"/>
      <c r="AJ858" s="40"/>
      <c r="AK858" s="40"/>
      <c r="AQ858" s="40"/>
      <c r="AT858" s="40"/>
      <c r="AU858" s="3" t="s">
        <v>355</v>
      </c>
      <c r="AV858" s="40"/>
    </row>
    <row r="859" spans="1:48" customFormat="1" ht="15" x14ac:dyDescent="0.25">
      <c r="A859" s="96"/>
      <c r="B859" s="52"/>
      <c r="C859" s="235" t="s">
        <v>356</v>
      </c>
      <c r="D859" s="235"/>
      <c r="E859" s="235"/>
      <c r="F859" s="235"/>
      <c r="G859" s="235"/>
      <c r="H859" s="235"/>
      <c r="I859" s="235"/>
      <c r="J859" s="235"/>
      <c r="K859" s="235"/>
      <c r="L859" s="97">
        <v>2367.8200000000002</v>
      </c>
      <c r="M859" s="98"/>
      <c r="N859" s="99">
        <v>105996.32</v>
      </c>
      <c r="AI859" s="39"/>
      <c r="AJ859" s="40"/>
      <c r="AK859" s="40"/>
      <c r="AQ859" s="40"/>
      <c r="AT859" s="40"/>
      <c r="AU859" s="3" t="s">
        <v>356</v>
      </c>
      <c r="AV859" s="40"/>
    </row>
    <row r="860" spans="1:48" customFormat="1" ht="15" x14ac:dyDescent="0.25">
      <c r="A860" s="96"/>
      <c r="B860" s="52"/>
      <c r="C860" s="235" t="s">
        <v>357</v>
      </c>
      <c r="D860" s="235"/>
      <c r="E860" s="235"/>
      <c r="F860" s="235"/>
      <c r="G860" s="235"/>
      <c r="H860" s="235"/>
      <c r="I860" s="235"/>
      <c r="J860" s="235"/>
      <c r="K860" s="235"/>
      <c r="L860" s="97">
        <v>1099.6600000000001</v>
      </c>
      <c r="M860" s="98"/>
      <c r="N860" s="99">
        <v>49226.03</v>
      </c>
      <c r="AI860" s="39"/>
      <c r="AJ860" s="40"/>
      <c r="AK860" s="40"/>
      <c r="AQ860" s="40"/>
      <c r="AT860" s="40"/>
      <c r="AU860" s="3" t="s">
        <v>357</v>
      </c>
      <c r="AV860" s="40"/>
    </row>
    <row r="861" spans="1:48" customFormat="1" ht="15" x14ac:dyDescent="0.25">
      <c r="A861" s="96"/>
      <c r="B861" s="52"/>
      <c r="C861" s="235" t="s">
        <v>272</v>
      </c>
      <c r="D861" s="235"/>
      <c r="E861" s="235"/>
      <c r="F861" s="235"/>
      <c r="G861" s="235"/>
      <c r="H861" s="235"/>
      <c r="I861" s="235"/>
      <c r="J861" s="235"/>
      <c r="K861" s="235"/>
      <c r="L861" s="97">
        <v>2356.38</v>
      </c>
      <c r="M861" s="98"/>
      <c r="N861" s="99">
        <v>105483.81</v>
      </c>
      <c r="AI861" s="39"/>
      <c r="AJ861" s="40"/>
      <c r="AK861" s="40"/>
      <c r="AQ861" s="40"/>
      <c r="AT861" s="40"/>
      <c r="AU861" s="3" t="s">
        <v>272</v>
      </c>
      <c r="AV861" s="40"/>
    </row>
    <row r="862" spans="1:48" customFormat="1" ht="15" x14ac:dyDescent="0.25">
      <c r="A862" s="96"/>
      <c r="B862" s="52"/>
      <c r="C862" s="235" t="s">
        <v>273</v>
      </c>
      <c r="D862" s="235"/>
      <c r="E862" s="235"/>
      <c r="F862" s="235"/>
      <c r="G862" s="235"/>
      <c r="H862" s="235"/>
      <c r="I862" s="235"/>
      <c r="J862" s="235"/>
      <c r="K862" s="235"/>
      <c r="L862" s="97">
        <v>2367.8200000000002</v>
      </c>
      <c r="M862" s="98"/>
      <c r="N862" s="99">
        <v>105996.32</v>
      </c>
      <c r="AI862" s="39"/>
      <c r="AJ862" s="40"/>
      <c r="AK862" s="40"/>
      <c r="AQ862" s="40"/>
      <c r="AT862" s="40"/>
      <c r="AU862" s="3" t="s">
        <v>273</v>
      </c>
      <c r="AV862" s="40"/>
    </row>
    <row r="863" spans="1:48" customFormat="1" ht="15" x14ac:dyDescent="0.25">
      <c r="A863" s="96"/>
      <c r="B863" s="52"/>
      <c r="C863" s="235" t="s">
        <v>274</v>
      </c>
      <c r="D863" s="235"/>
      <c r="E863" s="235"/>
      <c r="F863" s="235"/>
      <c r="G863" s="235"/>
      <c r="H863" s="235"/>
      <c r="I863" s="235"/>
      <c r="J863" s="235"/>
      <c r="K863" s="235"/>
      <c r="L863" s="97">
        <v>1099.6600000000001</v>
      </c>
      <c r="M863" s="98"/>
      <c r="N863" s="99">
        <v>49226.03</v>
      </c>
      <c r="AI863" s="39"/>
      <c r="AJ863" s="40"/>
      <c r="AK863" s="40"/>
      <c r="AQ863" s="40"/>
      <c r="AT863" s="40"/>
      <c r="AU863" s="3" t="s">
        <v>274</v>
      </c>
      <c r="AV863" s="40"/>
    </row>
    <row r="864" spans="1:48" customFormat="1" ht="15" x14ac:dyDescent="0.25">
      <c r="A864" s="96"/>
      <c r="B864" s="104"/>
      <c r="C864" s="252" t="s">
        <v>481</v>
      </c>
      <c r="D864" s="252"/>
      <c r="E864" s="252"/>
      <c r="F864" s="252"/>
      <c r="G864" s="252"/>
      <c r="H864" s="252"/>
      <c r="I864" s="252"/>
      <c r="J864" s="252"/>
      <c r="K864" s="252"/>
      <c r="L864" s="105">
        <v>15914.33</v>
      </c>
      <c r="M864" s="106"/>
      <c r="N864" s="107">
        <v>344039.85</v>
      </c>
      <c r="AI864" s="39"/>
      <c r="AJ864" s="40"/>
      <c r="AK864" s="40"/>
      <c r="AQ864" s="40"/>
      <c r="AT864" s="40"/>
      <c r="AV864" s="40" t="s">
        <v>481</v>
      </c>
    </row>
    <row r="865" spans="1:48" customFormat="1" ht="15" x14ac:dyDescent="0.25">
      <c r="A865" s="242" t="s">
        <v>482</v>
      </c>
      <c r="B865" s="243"/>
      <c r="C865" s="243"/>
      <c r="D865" s="243"/>
      <c r="E865" s="243"/>
      <c r="F865" s="243"/>
      <c r="G865" s="243"/>
      <c r="H865" s="243"/>
      <c r="I865" s="243"/>
      <c r="J865" s="243"/>
      <c r="K865" s="243"/>
      <c r="L865" s="243"/>
      <c r="M865" s="243"/>
      <c r="N865" s="244"/>
      <c r="AI865" s="39" t="s">
        <v>482</v>
      </c>
      <c r="AJ865" s="40"/>
      <c r="AK865" s="40"/>
      <c r="AQ865" s="40"/>
      <c r="AT865" s="40"/>
      <c r="AV865" s="40"/>
    </row>
    <row r="866" spans="1:48" customFormat="1" ht="15" x14ac:dyDescent="0.25">
      <c r="A866" s="41" t="s">
        <v>483</v>
      </c>
      <c r="B866" s="42" t="s">
        <v>484</v>
      </c>
      <c r="C866" s="248" t="s">
        <v>485</v>
      </c>
      <c r="D866" s="248"/>
      <c r="E866" s="248"/>
      <c r="F866" s="43" t="s">
        <v>212</v>
      </c>
      <c r="G866" s="44">
        <v>0.53800000000000003</v>
      </c>
      <c r="H866" s="45">
        <v>1</v>
      </c>
      <c r="I866" s="46">
        <v>0.53800000000000003</v>
      </c>
      <c r="J866" s="47"/>
      <c r="K866" s="44"/>
      <c r="L866" s="47"/>
      <c r="M866" s="44"/>
      <c r="N866" s="48"/>
      <c r="AI866" s="39"/>
      <c r="AJ866" s="40"/>
      <c r="AK866" s="40" t="s">
        <v>485</v>
      </c>
      <c r="AQ866" s="40"/>
      <c r="AT866" s="40"/>
      <c r="AV866" s="40"/>
    </row>
    <row r="867" spans="1:48" customFormat="1" ht="15" x14ac:dyDescent="0.25">
      <c r="A867" s="49"/>
      <c r="B867" s="50"/>
      <c r="C867" s="235" t="s">
        <v>486</v>
      </c>
      <c r="D867" s="235"/>
      <c r="E867" s="235"/>
      <c r="F867" s="235"/>
      <c r="G867" s="235"/>
      <c r="H867" s="235"/>
      <c r="I867" s="235"/>
      <c r="J867" s="235"/>
      <c r="K867" s="235"/>
      <c r="L867" s="235"/>
      <c r="M867" s="235"/>
      <c r="N867" s="237"/>
      <c r="AI867" s="39"/>
      <c r="AJ867" s="40"/>
      <c r="AK867" s="40"/>
      <c r="AL867" s="3" t="s">
        <v>486</v>
      </c>
      <c r="AQ867" s="40"/>
      <c r="AT867" s="40"/>
      <c r="AV867" s="40"/>
    </row>
    <row r="868" spans="1:48" customFormat="1" ht="23.25" x14ac:dyDescent="0.25">
      <c r="A868" s="51"/>
      <c r="B868" s="52" t="s">
        <v>65</v>
      </c>
      <c r="C868" s="238" t="s">
        <v>66</v>
      </c>
      <c r="D868" s="238"/>
      <c r="E868" s="238"/>
      <c r="F868" s="238"/>
      <c r="G868" s="238"/>
      <c r="H868" s="238"/>
      <c r="I868" s="238"/>
      <c r="J868" s="238"/>
      <c r="K868" s="238"/>
      <c r="L868" s="238"/>
      <c r="M868" s="238"/>
      <c r="N868" s="239"/>
      <c r="AI868" s="39"/>
      <c r="AJ868" s="40"/>
      <c r="AK868" s="40"/>
      <c r="AM868" s="3" t="s">
        <v>66</v>
      </c>
      <c r="AQ868" s="40"/>
      <c r="AT868" s="40"/>
      <c r="AV868" s="40"/>
    </row>
    <row r="869" spans="1:48" customFormat="1" ht="68.25" x14ac:dyDescent="0.25">
      <c r="A869" s="51"/>
      <c r="B869" s="52" t="s">
        <v>67</v>
      </c>
      <c r="C869" s="238" t="s">
        <v>68</v>
      </c>
      <c r="D869" s="238"/>
      <c r="E869" s="238"/>
      <c r="F869" s="238"/>
      <c r="G869" s="238"/>
      <c r="H869" s="238"/>
      <c r="I869" s="238"/>
      <c r="J869" s="238"/>
      <c r="K869" s="238"/>
      <c r="L869" s="238"/>
      <c r="M869" s="238"/>
      <c r="N869" s="239"/>
      <c r="AI869" s="39"/>
      <c r="AJ869" s="40"/>
      <c r="AK869" s="40"/>
      <c r="AM869" s="3" t="s">
        <v>68</v>
      </c>
      <c r="AQ869" s="40"/>
      <c r="AT869" s="40"/>
      <c r="AV869" s="40"/>
    </row>
    <row r="870" spans="1:48" customFormat="1" ht="23.25" x14ac:dyDescent="0.25">
      <c r="A870" s="51"/>
      <c r="B870" s="52" t="s">
        <v>69</v>
      </c>
      <c r="C870" s="238" t="s">
        <v>70</v>
      </c>
      <c r="D870" s="238"/>
      <c r="E870" s="238"/>
      <c r="F870" s="238"/>
      <c r="G870" s="238"/>
      <c r="H870" s="238"/>
      <c r="I870" s="238"/>
      <c r="J870" s="238"/>
      <c r="K870" s="238"/>
      <c r="L870" s="238"/>
      <c r="M870" s="238"/>
      <c r="N870" s="239"/>
      <c r="AI870" s="39"/>
      <c r="AJ870" s="40"/>
      <c r="AK870" s="40"/>
      <c r="AM870" s="3" t="s">
        <v>70</v>
      </c>
      <c r="AQ870" s="40"/>
      <c r="AT870" s="40"/>
      <c r="AV870" s="40"/>
    </row>
    <row r="871" spans="1:48" customFormat="1" ht="15" x14ac:dyDescent="0.25">
      <c r="A871" s="53"/>
      <c r="B871" s="52" t="s">
        <v>60</v>
      </c>
      <c r="C871" s="235" t="s">
        <v>94</v>
      </c>
      <c r="D871" s="235"/>
      <c r="E871" s="235"/>
      <c r="F871" s="54"/>
      <c r="G871" s="55"/>
      <c r="H871" s="55"/>
      <c r="I871" s="55"/>
      <c r="J871" s="58">
        <v>57.07</v>
      </c>
      <c r="K871" s="57">
        <v>1.520875</v>
      </c>
      <c r="L871" s="58">
        <v>46.7</v>
      </c>
      <c r="M871" s="59">
        <v>44.77</v>
      </c>
      <c r="N871" s="60">
        <v>2090.7600000000002</v>
      </c>
      <c r="AI871" s="39"/>
      <c r="AJ871" s="40"/>
      <c r="AK871" s="40"/>
      <c r="AN871" s="3" t="s">
        <v>94</v>
      </c>
      <c r="AQ871" s="40"/>
      <c r="AT871" s="40"/>
      <c r="AV871" s="40"/>
    </row>
    <row r="872" spans="1:48" customFormat="1" ht="15" x14ac:dyDescent="0.25">
      <c r="A872" s="53"/>
      <c r="B872" s="52" t="s">
        <v>71</v>
      </c>
      <c r="C872" s="235" t="s">
        <v>72</v>
      </c>
      <c r="D872" s="235"/>
      <c r="E872" s="235"/>
      <c r="F872" s="54"/>
      <c r="G872" s="55"/>
      <c r="H872" s="55"/>
      <c r="I872" s="55"/>
      <c r="J872" s="58">
        <v>87.45</v>
      </c>
      <c r="K872" s="57">
        <v>1.653125</v>
      </c>
      <c r="L872" s="58">
        <v>77.78</v>
      </c>
      <c r="M872" s="59">
        <v>13.24</v>
      </c>
      <c r="N872" s="60">
        <v>1029.81</v>
      </c>
      <c r="AI872" s="39"/>
      <c r="AJ872" s="40"/>
      <c r="AK872" s="40"/>
      <c r="AN872" s="3" t="s">
        <v>72</v>
      </c>
      <c r="AQ872" s="40"/>
      <c r="AT872" s="40"/>
      <c r="AV872" s="40"/>
    </row>
    <row r="873" spans="1:48" customFormat="1" ht="15" x14ac:dyDescent="0.25">
      <c r="A873" s="53"/>
      <c r="B873" s="52" t="s">
        <v>73</v>
      </c>
      <c r="C873" s="235" t="s">
        <v>74</v>
      </c>
      <c r="D873" s="235"/>
      <c r="E873" s="235"/>
      <c r="F873" s="54"/>
      <c r="G873" s="55"/>
      <c r="H873" s="55"/>
      <c r="I873" s="55"/>
      <c r="J873" s="58">
        <v>8.86</v>
      </c>
      <c r="K873" s="57">
        <v>1.653125</v>
      </c>
      <c r="L873" s="58">
        <v>7.88</v>
      </c>
      <c r="M873" s="61">
        <v>44.7</v>
      </c>
      <c r="N873" s="72">
        <v>352.24</v>
      </c>
      <c r="AI873" s="39"/>
      <c r="AJ873" s="40"/>
      <c r="AK873" s="40"/>
      <c r="AN873" s="3" t="s">
        <v>74</v>
      </c>
      <c r="AQ873" s="40"/>
      <c r="AT873" s="40"/>
      <c r="AV873" s="40"/>
    </row>
    <row r="874" spans="1:48" customFormat="1" ht="15" x14ac:dyDescent="0.25">
      <c r="A874" s="53"/>
      <c r="B874" s="52" t="s">
        <v>100</v>
      </c>
      <c r="C874" s="235" t="s">
        <v>127</v>
      </c>
      <c r="D874" s="235"/>
      <c r="E874" s="235"/>
      <c r="F874" s="54"/>
      <c r="G874" s="55"/>
      <c r="H874" s="55"/>
      <c r="I874" s="55"/>
      <c r="J874" s="58">
        <v>0.54</v>
      </c>
      <c r="K874" s="55"/>
      <c r="L874" s="58">
        <v>0.28999999999999998</v>
      </c>
      <c r="M874" s="59">
        <v>8.16</v>
      </c>
      <c r="N874" s="72">
        <v>2.37</v>
      </c>
      <c r="AI874" s="39"/>
      <c r="AJ874" s="40"/>
      <c r="AK874" s="40"/>
      <c r="AN874" s="3" t="s">
        <v>127</v>
      </c>
      <c r="AQ874" s="40"/>
      <c r="AT874" s="40"/>
      <c r="AV874" s="40"/>
    </row>
    <row r="875" spans="1:48" customFormat="1" ht="15" x14ac:dyDescent="0.25">
      <c r="A875" s="62"/>
      <c r="B875" s="52"/>
      <c r="C875" s="235" t="s">
        <v>95</v>
      </c>
      <c r="D875" s="235"/>
      <c r="E875" s="235"/>
      <c r="F875" s="54" t="s">
        <v>76</v>
      </c>
      <c r="G875" s="59">
        <v>6.81</v>
      </c>
      <c r="H875" s="57">
        <v>1.520875</v>
      </c>
      <c r="I875" s="64">
        <v>5.5721514000000001</v>
      </c>
      <c r="J875" s="65"/>
      <c r="K875" s="55"/>
      <c r="L875" s="65"/>
      <c r="M875" s="55"/>
      <c r="N875" s="66"/>
      <c r="AI875" s="39"/>
      <c r="AJ875" s="40"/>
      <c r="AK875" s="40"/>
      <c r="AO875" s="3" t="s">
        <v>95</v>
      </c>
      <c r="AQ875" s="40"/>
      <c r="AT875" s="40"/>
      <c r="AV875" s="40"/>
    </row>
    <row r="876" spans="1:48" customFormat="1" ht="15" x14ac:dyDescent="0.25">
      <c r="A876" s="62"/>
      <c r="B876" s="52"/>
      <c r="C876" s="235" t="s">
        <v>75</v>
      </c>
      <c r="D876" s="235"/>
      <c r="E876" s="235"/>
      <c r="F876" s="54" t="s">
        <v>76</v>
      </c>
      <c r="G876" s="59">
        <v>0.88</v>
      </c>
      <c r="H876" s="57">
        <v>1.653125</v>
      </c>
      <c r="I876" s="64">
        <v>0.78265549999999995</v>
      </c>
      <c r="J876" s="65"/>
      <c r="K876" s="55"/>
      <c r="L876" s="65"/>
      <c r="M876" s="55"/>
      <c r="N876" s="66"/>
      <c r="AI876" s="39"/>
      <c r="AJ876" s="40"/>
      <c r="AK876" s="40"/>
      <c r="AO876" s="3" t="s">
        <v>75</v>
      </c>
      <c r="AQ876" s="40"/>
      <c r="AT876" s="40"/>
      <c r="AV876" s="40"/>
    </row>
    <row r="877" spans="1:48" customFormat="1" ht="15" x14ac:dyDescent="0.25">
      <c r="A877" s="49"/>
      <c r="B877" s="52"/>
      <c r="C877" s="236" t="s">
        <v>77</v>
      </c>
      <c r="D877" s="236"/>
      <c r="E877" s="236"/>
      <c r="F877" s="67"/>
      <c r="G877" s="68"/>
      <c r="H877" s="68"/>
      <c r="I877" s="68"/>
      <c r="J877" s="70">
        <v>145.06</v>
      </c>
      <c r="K877" s="68"/>
      <c r="L877" s="70">
        <v>124.77</v>
      </c>
      <c r="M877" s="68"/>
      <c r="N877" s="71">
        <v>3122.94</v>
      </c>
      <c r="AI877" s="39"/>
      <c r="AJ877" s="40"/>
      <c r="AK877" s="40"/>
      <c r="AP877" s="3" t="s">
        <v>77</v>
      </c>
      <c r="AQ877" s="40"/>
      <c r="AT877" s="40"/>
      <c r="AV877" s="40"/>
    </row>
    <row r="878" spans="1:48" customFormat="1" ht="15" x14ac:dyDescent="0.25">
      <c r="A878" s="62"/>
      <c r="B878" s="52"/>
      <c r="C878" s="235" t="s">
        <v>78</v>
      </c>
      <c r="D878" s="235"/>
      <c r="E878" s="235"/>
      <c r="F878" s="54"/>
      <c r="G878" s="55"/>
      <c r="H878" s="55"/>
      <c r="I878" s="55"/>
      <c r="J878" s="65"/>
      <c r="K878" s="55"/>
      <c r="L878" s="58">
        <v>54.58</v>
      </c>
      <c r="M878" s="55"/>
      <c r="N878" s="60">
        <v>2443</v>
      </c>
      <c r="AI878" s="39"/>
      <c r="AJ878" s="40"/>
      <c r="AK878" s="40"/>
      <c r="AO878" s="3" t="s">
        <v>78</v>
      </c>
      <c r="AQ878" s="40"/>
      <c r="AT878" s="40"/>
      <c r="AV878" s="40"/>
    </row>
    <row r="879" spans="1:48" customFormat="1" ht="22.5" x14ac:dyDescent="0.25">
      <c r="A879" s="62"/>
      <c r="B879" s="52" t="s">
        <v>487</v>
      </c>
      <c r="C879" s="235" t="s">
        <v>488</v>
      </c>
      <c r="D879" s="235"/>
      <c r="E879" s="235"/>
      <c r="F879" s="54" t="s">
        <v>81</v>
      </c>
      <c r="G879" s="63">
        <v>112</v>
      </c>
      <c r="H879" s="55"/>
      <c r="I879" s="63">
        <v>112</v>
      </c>
      <c r="J879" s="65"/>
      <c r="K879" s="55"/>
      <c r="L879" s="58">
        <v>61.13</v>
      </c>
      <c r="M879" s="55"/>
      <c r="N879" s="60">
        <v>2736.16</v>
      </c>
      <c r="AI879" s="39"/>
      <c r="AJ879" s="40"/>
      <c r="AK879" s="40"/>
      <c r="AO879" s="3" t="s">
        <v>488</v>
      </c>
      <c r="AQ879" s="40"/>
      <c r="AT879" s="40"/>
      <c r="AV879" s="40"/>
    </row>
    <row r="880" spans="1:48" customFormat="1" ht="45" x14ac:dyDescent="0.25">
      <c r="A880" s="62"/>
      <c r="B880" s="52" t="s">
        <v>489</v>
      </c>
      <c r="C880" s="235" t="s">
        <v>490</v>
      </c>
      <c r="D880" s="235"/>
      <c r="E880" s="235"/>
      <c r="F880" s="54" t="s">
        <v>81</v>
      </c>
      <c r="G880" s="63">
        <v>65</v>
      </c>
      <c r="H880" s="59">
        <v>0.85</v>
      </c>
      <c r="I880" s="59">
        <v>55.25</v>
      </c>
      <c r="J880" s="65"/>
      <c r="K880" s="55"/>
      <c r="L880" s="58">
        <v>30.16</v>
      </c>
      <c r="M880" s="55"/>
      <c r="N880" s="60">
        <v>1349.76</v>
      </c>
      <c r="AI880" s="39"/>
      <c r="AJ880" s="40"/>
      <c r="AK880" s="40"/>
      <c r="AO880" s="3" t="s">
        <v>490</v>
      </c>
      <c r="AQ880" s="40"/>
      <c r="AT880" s="40"/>
      <c r="AV880" s="40"/>
    </row>
    <row r="881" spans="1:48" customFormat="1" ht="15" x14ac:dyDescent="0.25">
      <c r="A881" s="73"/>
      <c r="B881" s="74"/>
      <c r="C881" s="248" t="s">
        <v>84</v>
      </c>
      <c r="D881" s="248"/>
      <c r="E881" s="248"/>
      <c r="F881" s="43"/>
      <c r="G881" s="44"/>
      <c r="H881" s="44"/>
      <c r="I881" s="44"/>
      <c r="J881" s="47"/>
      <c r="K881" s="44"/>
      <c r="L881" s="75">
        <v>216.06</v>
      </c>
      <c r="M881" s="68"/>
      <c r="N881" s="76">
        <v>7208.86</v>
      </c>
      <c r="AI881" s="39"/>
      <c r="AJ881" s="40"/>
      <c r="AK881" s="40"/>
      <c r="AQ881" s="40" t="s">
        <v>84</v>
      </c>
      <c r="AT881" s="40"/>
      <c r="AV881" s="40"/>
    </row>
    <row r="882" spans="1:48" customFormat="1" ht="22.5" x14ac:dyDescent="0.25">
      <c r="A882" s="41" t="s">
        <v>491</v>
      </c>
      <c r="B882" s="42" t="s">
        <v>492</v>
      </c>
      <c r="C882" s="248" t="s">
        <v>493</v>
      </c>
      <c r="D882" s="248"/>
      <c r="E882" s="248"/>
      <c r="F882" s="43" t="s">
        <v>135</v>
      </c>
      <c r="G882" s="44">
        <v>2.7437999999999998</v>
      </c>
      <c r="H882" s="45">
        <v>1</v>
      </c>
      <c r="I882" s="83">
        <v>2.7437999999999998</v>
      </c>
      <c r="J882" s="75">
        <v>591.16</v>
      </c>
      <c r="K882" s="44"/>
      <c r="L882" s="82">
        <v>1622.02</v>
      </c>
      <c r="M882" s="80">
        <v>8.16</v>
      </c>
      <c r="N882" s="76">
        <v>13235.68</v>
      </c>
      <c r="AI882" s="39"/>
      <c r="AJ882" s="40"/>
      <c r="AK882" s="40" t="s">
        <v>493</v>
      </c>
      <c r="AQ882" s="40"/>
      <c r="AT882" s="40"/>
      <c r="AV882" s="40"/>
    </row>
    <row r="883" spans="1:48" customFormat="1" ht="15" x14ac:dyDescent="0.25">
      <c r="A883" s="73"/>
      <c r="B883" s="74"/>
      <c r="C883" s="235" t="s">
        <v>111</v>
      </c>
      <c r="D883" s="235"/>
      <c r="E883" s="235"/>
      <c r="F883" s="235"/>
      <c r="G883" s="235"/>
      <c r="H883" s="235"/>
      <c r="I883" s="235"/>
      <c r="J883" s="235"/>
      <c r="K883" s="235"/>
      <c r="L883" s="235"/>
      <c r="M883" s="235"/>
      <c r="N883" s="237"/>
      <c r="AI883" s="39"/>
      <c r="AJ883" s="40"/>
      <c r="AK883" s="40"/>
      <c r="AQ883" s="40"/>
      <c r="AR883" s="3" t="s">
        <v>111</v>
      </c>
      <c r="AT883" s="40"/>
      <c r="AV883" s="40"/>
    </row>
    <row r="884" spans="1:48" customFormat="1" ht="15" x14ac:dyDescent="0.25">
      <c r="A884" s="49"/>
      <c r="B884" s="50"/>
      <c r="C884" s="235" t="s">
        <v>494</v>
      </c>
      <c r="D884" s="235"/>
      <c r="E884" s="235"/>
      <c r="F884" s="235"/>
      <c r="G884" s="235"/>
      <c r="H884" s="235"/>
      <c r="I884" s="235"/>
      <c r="J884" s="235"/>
      <c r="K884" s="235"/>
      <c r="L884" s="235"/>
      <c r="M884" s="235"/>
      <c r="N884" s="237"/>
      <c r="AI884" s="39"/>
      <c r="AJ884" s="40"/>
      <c r="AK884" s="40"/>
      <c r="AQ884" s="40"/>
      <c r="AS884" s="3" t="s">
        <v>494</v>
      </c>
      <c r="AT884" s="40"/>
      <c r="AV884" s="40"/>
    </row>
    <row r="885" spans="1:48" customFormat="1" ht="15" x14ac:dyDescent="0.25">
      <c r="A885" s="73"/>
      <c r="B885" s="74"/>
      <c r="C885" s="248" t="s">
        <v>84</v>
      </c>
      <c r="D885" s="248"/>
      <c r="E885" s="248"/>
      <c r="F885" s="43"/>
      <c r="G885" s="44"/>
      <c r="H885" s="44"/>
      <c r="I885" s="44"/>
      <c r="J885" s="47"/>
      <c r="K885" s="44"/>
      <c r="L885" s="82">
        <v>1622.02</v>
      </c>
      <c r="M885" s="68"/>
      <c r="N885" s="76">
        <v>13235.68</v>
      </c>
      <c r="AI885" s="39"/>
      <c r="AJ885" s="40"/>
      <c r="AK885" s="40"/>
      <c r="AQ885" s="40" t="s">
        <v>84</v>
      </c>
      <c r="AT885" s="40"/>
      <c r="AV885" s="40"/>
    </row>
    <row r="886" spans="1:48" customFormat="1" ht="15" x14ac:dyDescent="0.25">
      <c r="A886" s="41" t="s">
        <v>495</v>
      </c>
      <c r="B886" s="42" t="s">
        <v>124</v>
      </c>
      <c r="C886" s="248" t="s">
        <v>125</v>
      </c>
      <c r="D886" s="248"/>
      <c r="E886" s="248"/>
      <c r="F886" s="43" t="s">
        <v>90</v>
      </c>
      <c r="G886" s="44">
        <v>2.7E-2</v>
      </c>
      <c r="H886" s="45">
        <v>1</v>
      </c>
      <c r="I886" s="46">
        <v>2.7E-2</v>
      </c>
      <c r="J886" s="47"/>
      <c r="K886" s="44"/>
      <c r="L886" s="47"/>
      <c r="M886" s="44"/>
      <c r="N886" s="48"/>
      <c r="AI886" s="39"/>
      <c r="AJ886" s="40"/>
      <c r="AK886" s="40" t="s">
        <v>125</v>
      </c>
      <c r="AQ886" s="40"/>
      <c r="AT886" s="40"/>
      <c r="AV886" s="40"/>
    </row>
    <row r="887" spans="1:48" customFormat="1" ht="15" x14ac:dyDescent="0.25">
      <c r="A887" s="49"/>
      <c r="B887" s="50"/>
      <c r="C887" s="235" t="s">
        <v>188</v>
      </c>
      <c r="D887" s="235"/>
      <c r="E887" s="235"/>
      <c r="F887" s="235"/>
      <c r="G887" s="235"/>
      <c r="H887" s="235"/>
      <c r="I887" s="235"/>
      <c r="J887" s="235"/>
      <c r="K887" s="235"/>
      <c r="L887" s="235"/>
      <c r="M887" s="235"/>
      <c r="N887" s="237"/>
      <c r="AI887" s="39"/>
      <c r="AJ887" s="40"/>
      <c r="AK887" s="40"/>
      <c r="AL887" s="3" t="s">
        <v>188</v>
      </c>
      <c r="AQ887" s="40"/>
      <c r="AT887" s="40"/>
      <c r="AV887" s="40"/>
    </row>
    <row r="888" spans="1:48" customFormat="1" ht="23.25" x14ac:dyDescent="0.25">
      <c r="A888" s="51"/>
      <c r="B888" s="52" t="s">
        <v>65</v>
      </c>
      <c r="C888" s="238" t="s">
        <v>66</v>
      </c>
      <c r="D888" s="238"/>
      <c r="E888" s="238"/>
      <c r="F888" s="238"/>
      <c r="G888" s="238"/>
      <c r="H888" s="238"/>
      <c r="I888" s="238"/>
      <c r="J888" s="238"/>
      <c r="K888" s="238"/>
      <c r="L888" s="238"/>
      <c r="M888" s="238"/>
      <c r="N888" s="239"/>
      <c r="AI888" s="39"/>
      <c r="AJ888" s="40"/>
      <c r="AK888" s="40"/>
      <c r="AM888" s="3" t="s">
        <v>66</v>
      </c>
      <c r="AQ888" s="40"/>
      <c r="AT888" s="40"/>
      <c r="AV888" s="40"/>
    </row>
    <row r="889" spans="1:48" customFormat="1" ht="68.25" x14ac:dyDescent="0.25">
      <c r="A889" s="51"/>
      <c r="B889" s="52" t="s">
        <v>67</v>
      </c>
      <c r="C889" s="238" t="s">
        <v>68</v>
      </c>
      <c r="D889" s="238"/>
      <c r="E889" s="238"/>
      <c r="F889" s="238"/>
      <c r="G889" s="238"/>
      <c r="H889" s="238"/>
      <c r="I889" s="238"/>
      <c r="J889" s="238"/>
      <c r="K889" s="238"/>
      <c r="L889" s="238"/>
      <c r="M889" s="238"/>
      <c r="N889" s="239"/>
      <c r="AI889" s="39"/>
      <c r="AJ889" s="40"/>
      <c r="AK889" s="40"/>
      <c r="AM889" s="3" t="s">
        <v>68</v>
      </c>
      <c r="AQ889" s="40"/>
      <c r="AT889" s="40"/>
      <c r="AV889" s="40"/>
    </row>
    <row r="890" spans="1:48" customFormat="1" ht="23.25" x14ac:dyDescent="0.25">
      <c r="A890" s="51"/>
      <c r="B890" s="52" t="s">
        <v>69</v>
      </c>
      <c r="C890" s="238" t="s">
        <v>70</v>
      </c>
      <c r="D890" s="238"/>
      <c r="E890" s="238"/>
      <c r="F890" s="238"/>
      <c r="G890" s="238"/>
      <c r="H890" s="238"/>
      <c r="I890" s="238"/>
      <c r="J890" s="238"/>
      <c r="K890" s="238"/>
      <c r="L890" s="238"/>
      <c r="M890" s="238"/>
      <c r="N890" s="239"/>
      <c r="AI890" s="39"/>
      <c r="AJ890" s="40"/>
      <c r="AK890" s="40"/>
      <c r="AM890" s="3" t="s">
        <v>70</v>
      </c>
      <c r="AQ890" s="40"/>
      <c r="AT890" s="40"/>
      <c r="AV890" s="40"/>
    </row>
    <row r="891" spans="1:48" customFormat="1" ht="15" x14ac:dyDescent="0.25">
      <c r="A891" s="53"/>
      <c r="B891" s="52" t="s">
        <v>60</v>
      </c>
      <c r="C891" s="235" t="s">
        <v>94</v>
      </c>
      <c r="D891" s="235"/>
      <c r="E891" s="235"/>
      <c r="F891" s="54"/>
      <c r="G891" s="55"/>
      <c r="H891" s="55"/>
      <c r="I891" s="55"/>
      <c r="J891" s="56">
        <v>1053</v>
      </c>
      <c r="K891" s="57">
        <v>1.520875</v>
      </c>
      <c r="L891" s="58">
        <v>43.24</v>
      </c>
      <c r="M891" s="59">
        <v>44.77</v>
      </c>
      <c r="N891" s="60">
        <v>1935.85</v>
      </c>
      <c r="AI891" s="39"/>
      <c r="AJ891" s="40"/>
      <c r="AK891" s="40"/>
      <c r="AN891" s="3" t="s">
        <v>94</v>
      </c>
      <c r="AQ891" s="40"/>
      <c r="AT891" s="40"/>
      <c r="AV891" s="40"/>
    </row>
    <row r="892" spans="1:48" customFormat="1" ht="15" x14ac:dyDescent="0.25">
      <c r="A892" s="53"/>
      <c r="B892" s="52" t="s">
        <v>71</v>
      </c>
      <c r="C892" s="235" t="s">
        <v>72</v>
      </c>
      <c r="D892" s="235"/>
      <c r="E892" s="235"/>
      <c r="F892" s="54"/>
      <c r="G892" s="55"/>
      <c r="H892" s="55"/>
      <c r="I892" s="55"/>
      <c r="J892" s="56">
        <v>1566.06</v>
      </c>
      <c r="K892" s="57">
        <v>1.653125</v>
      </c>
      <c r="L892" s="58">
        <v>69.900000000000006</v>
      </c>
      <c r="M892" s="59">
        <v>13.24</v>
      </c>
      <c r="N892" s="72">
        <v>925.48</v>
      </c>
      <c r="AI892" s="39"/>
      <c r="AJ892" s="40"/>
      <c r="AK892" s="40"/>
      <c r="AN892" s="3" t="s">
        <v>72</v>
      </c>
      <c r="AQ892" s="40"/>
      <c r="AT892" s="40"/>
      <c r="AV892" s="40"/>
    </row>
    <row r="893" spans="1:48" customFormat="1" ht="15" x14ac:dyDescent="0.25">
      <c r="A893" s="53"/>
      <c r="B893" s="52" t="s">
        <v>73</v>
      </c>
      <c r="C893" s="235" t="s">
        <v>74</v>
      </c>
      <c r="D893" s="235"/>
      <c r="E893" s="235"/>
      <c r="F893" s="54"/>
      <c r="G893" s="55"/>
      <c r="H893" s="55"/>
      <c r="I893" s="55"/>
      <c r="J893" s="58">
        <v>244.39</v>
      </c>
      <c r="K893" s="57">
        <v>1.653125</v>
      </c>
      <c r="L893" s="58">
        <v>10.91</v>
      </c>
      <c r="M893" s="61">
        <v>44.7</v>
      </c>
      <c r="N893" s="72">
        <v>487.68</v>
      </c>
      <c r="AI893" s="39"/>
      <c r="AJ893" s="40"/>
      <c r="AK893" s="40"/>
      <c r="AN893" s="3" t="s">
        <v>74</v>
      </c>
      <c r="AQ893" s="40"/>
      <c r="AT893" s="40"/>
      <c r="AV893" s="40"/>
    </row>
    <row r="894" spans="1:48" customFormat="1" ht="15" x14ac:dyDescent="0.25">
      <c r="A894" s="53"/>
      <c r="B894" s="52" t="s">
        <v>100</v>
      </c>
      <c r="C894" s="235" t="s">
        <v>127</v>
      </c>
      <c r="D894" s="235"/>
      <c r="E894" s="235"/>
      <c r="F894" s="54"/>
      <c r="G894" s="55"/>
      <c r="H894" s="55"/>
      <c r="I894" s="55"/>
      <c r="J894" s="58">
        <v>909.27</v>
      </c>
      <c r="K894" s="55"/>
      <c r="L894" s="58">
        <v>24.55</v>
      </c>
      <c r="M894" s="59">
        <v>8.16</v>
      </c>
      <c r="N894" s="72">
        <v>200.33</v>
      </c>
      <c r="AI894" s="39"/>
      <c r="AJ894" s="40"/>
      <c r="AK894" s="40"/>
      <c r="AN894" s="3" t="s">
        <v>127</v>
      </c>
      <c r="AQ894" s="40"/>
      <c r="AT894" s="40"/>
      <c r="AV894" s="40"/>
    </row>
    <row r="895" spans="1:48" customFormat="1" ht="15" x14ac:dyDescent="0.25">
      <c r="A895" s="62"/>
      <c r="B895" s="52"/>
      <c r="C895" s="235" t="s">
        <v>95</v>
      </c>
      <c r="D895" s="235"/>
      <c r="E895" s="235"/>
      <c r="F895" s="54" t="s">
        <v>76</v>
      </c>
      <c r="G895" s="63">
        <v>135</v>
      </c>
      <c r="H895" s="57">
        <v>1.520875</v>
      </c>
      <c r="I895" s="64">
        <v>5.5435894000000001</v>
      </c>
      <c r="J895" s="65"/>
      <c r="K895" s="55"/>
      <c r="L895" s="65"/>
      <c r="M895" s="55"/>
      <c r="N895" s="66"/>
      <c r="AI895" s="39"/>
      <c r="AJ895" s="40"/>
      <c r="AK895" s="40"/>
      <c r="AO895" s="3" t="s">
        <v>95</v>
      </c>
      <c r="AQ895" s="40"/>
      <c r="AT895" s="40"/>
      <c r="AV895" s="40"/>
    </row>
    <row r="896" spans="1:48" customFormat="1" ht="15" x14ac:dyDescent="0.25">
      <c r="A896" s="62"/>
      <c r="B896" s="52"/>
      <c r="C896" s="235" t="s">
        <v>75</v>
      </c>
      <c r="D896" s="235"/>
      <c r="E896" s="235"/>
      <c r="F896" s="54" t="s">
        <v>76</v>
      </c>
      <c r="G896" s="59">
        <v>18.12</v>
      </c>
      <c r="H896" s="57">
        <v>1.653125</v>
      </c>
      <c r="I896" s="64">
        <v>0.80877489999999996</v>
      </c>
      <c r="J896" s="65"/>
      <c r="K896" s="55"/>
      <c r="L896" s="65"/>
      <c r="M896" s="55"/>
      <c r="N896" s="66"/>
      <c r="AI896" s="39"/>
      <c r="AJ896" s="40"/>
      <c r="AK896" s="40"/>
      <c r="AO896" s="3" t="s">
        <v>75</v>
      </c>
      <c r="AQ896" s="40"/>
      <c r="AT896" s="40"/>
      <c r="AV896" s="40"/>
    </row>
    <row r="897" spans="1:48" customFormat="1" ht="15" x14ac:dyDescent="0.25">
      <c r="A897" s="49"/>
      <c r="B897" s="52"/>
      <c r="C897" s="236" t="s">
        <v>77</v>
      </c>
      <c r="D897" s="236"/>
      <c r="E897" s="236"/>
      <c r="F897" s="67"/>
      <c r="G897" s="68"/>
      <c r="H897" s="68"/>
      <c r="I897" s="68"/>
      <c r="J897" s="69">
        <v>3528.33</v>
      </c>
      <c r="K897" s="68"/>
      <c r="L897" s="70">
        <v>137.69</v>
      </c>
      <c r="M897" s="68"/>
      <c r="N897" s="71">
        <v>3061.66</v>
      </c>
      <c r="AI897" s="39"/>
      <c r="AJ897" s="40"/>
      <c r="AK897" s="40"/>
      <c r="AP897" s="3" t="s">
        <v>77</v>
      </c>
      <c r="AQ897" s="40"/>
      <c r="AT897" s="40"/>
      <c r="AV897" s="40"/>
    </row>
    <row r="898" spans="1:48" customFormat="1" ht="15" x14ac:dyDescent="0.25">
      <c r="A898" s="62"/>
      <c r="B898" s="52"/>
      <c r="C898" s="235" t="s">
        <v>78</v>
      </c>
      <c r="D898" s="235"/>
      <c r="E898" s="235"/>
      <c r="F898" s="54"/>
      <c r="G898" s="55"/>
      <c r="H898" s="55"/>
      <c r="I898" s="55"/>
      <c r="J898" s="65"/>
      <c r="K898" s="55"/>
      <c r="L898" s="58">
        <v>54.15</v>
      </c>
      <c r="M898" s="55"/>
      <c r="N898" s="60">
        <v>2423.5300000000002</v>
      </c>
      <c r="AI898" s="39"/>
      <c r="AJ898" s="40"/>
      <c r="AK898" s="40"/>
      <c r="AO898" s="3" t="s">
        <v>78</v>
      </c>
      <c r="AQ898" s="40"/>
      <c r="AT898" s="40"/>
      <c r="AV898" s="40"/>
    </row>
    <row r="899" spans="1:48" customFormat="1" ht="34.5" x14ac:dyDescent="0.25">
      <c r="A899" s="62"/>
      <c r="B899" s="52" t="s">
        <v>128</v>
      </c>
      <c r="C899" s="235" t="s">
        <v>129</v>
      </c>
      <c r="D899" s="235"/>
      <c r="E899" s="235"/>
      <c r="F899" s="54" t="s">
        <v>81</v>
      </c>
      <c r="G899" s="63">
        <v>102</v>
      </c>
      <c r="H899" s="55"/>
      <c r="I899" s="63">
        <v>102</v>
      </c>
      <c r="J899" s="65"/>
      <c r="K899" s="55"/>
      <c r="L899" s="58">
        <v>55.23</v>
      </c>
      <c r="M899" s="55"/>
      <c r="N899" s="60">
        <v>2472</v>
      </c>
      <c r="AI899" s="39"/>
      <c r="AJ899" s="40"/>
      <c r="AK899" s="40"/>
      <c r="AO899" s="3" t="s">
        <v>129</v>
      </c>
      <c r="AQ899" s="40"/>
      <c r="AT899" s="40"/>
      <c r="AV899" s="40"/>
    </row>
    <row r="900" spans="1:48" customFormat="1" ht="45" x14ac:dyDescent="0.25">
      <c r="A900" s="62"/>
      <c r="B900" s="52" t="s">
        <v>130</v>
      </c>
      <c r="C900" s="235" t="s">
        <v>131</v>
      </c>
      <c r="D900" s="235"/>
      <c r="E900" s="235"/>
      <c r="F900" s="54" t="s">
        <v>81</v>
      </c>
      <c r="G900" s="63">
        <v>58</v>
      </c>
      <c r="H900" s="59">
        <v>0.85</v>
      </c>
      <c r="I900" s="61">
        <v>49.3</v>
      </c>
      <c r="J900" s="65"/>
      <c r="K900" s="55"/>
      <c r="L900" s="58">
        <v>26.7</v>
      </c>
      <c r="M900" s="55"/>
      <c r="N900" s="60">
        <v>1194.8</v>
      </c>
      <c r="AI900" s="39"/>
      <c r="AJ900" s="40"/>
      <c r="AK900" s="40"/>
      <c r="AO900" s="3" t="s">
        <v>131</v>
      </c>
      <c r="AQ900" s="40"/>
      <c r="AT900" s="40"/>
      <c r="AV900" s="40"/>
    </row>
    <row r="901" spans="1:48" customFormat="1" ht="15" x14ac:dyDescent="0.25">
      <c r="A901" s="73"/>
      <c r="B901" s="74"/>
      <c r="C901" s="248" t="s">
        <v>84</v>
      </c>
      <c r="D901" s="248"/>
      <c r="E901" s="248"/>
      <c r="F901" s="43"/>
      <c r="G901" s="44"/>
      <c r="H901" s="44"/>
      <c r="I901" s="44"/>
      <c r="J901" s="47"/>
      <c r="K901" s="44"/>
      <c r="L901" s="75">
        <v>219.62</v>
      </c>
      <c r="M901" s="68"/>
      <c r="N901" s="76">
        <v>6728.46</v>
      </c>
      <c r="AI901" s="39"/>
      <c r="AJ901" s="40"/>
      <c r="AK901" s="40"/>
      <c r="AQ901" s="40" t="s">
        <v>84</v>
      </c>
      <c r="AT901" s="40"/>
      <c r="AV901" s="40"/>
    </row>
    <row r="902" spans="1:48" customFormat="1" ht="23.25" x14ac:dyDescent="0.25">
      <c r="A902" s="41" t="s">
        <v>496</v>
      </c>
      <c r="B902" s="42" t="s">
        <v>497</v>
      </c>
      <c r="C902" s="248" t="s">
        <v>498</v>
      </c>
      <c r="D902" s="248"/>
      <c r="E902" s="248"/>
      <c r="F902" s="43" t="s">
        <v>135</v>
      </c>
      <c r="G902" s="44">
        <v>2.754</v>
      </c>
      <c r="H902" s="45">
        <v>1</v>
      </c>
      <c r="I902" s="46">
        <v>2.754</v>
      </c>
      <c r="J902" s="75">
        <v>560</v>
      </c>
      <c r="K902" s="44"/>
      <c r="L902" s="82">
        <v>1542.24</v>
      </c>
      <c r="M902" s="80">
        <v>8.16</v>
      </c>
      <c r="N902" s="76">
        <v>12584.68</v>
      </c>
      <c r="AI902" s="39"/>
      <c r="AJ902" s="40"/>
      <c r="AK902" s="40" t="s">
        <v>498</v>
      </c>
      <c r="AQ902" s="40"/>
      <c r="AT902" s="40"/>
      <c r="AV902" s="40"/>
    </row>
    <row r="903" spans="1:48" customFormat="1" ht="15" x14ac:dyDescent="0.25">
      <c r="A903" s="73"/>
      <c r="B903" s="74"/>
      <c r="C903" s="235" t="s">
        <v>111</v>
      </c>
      <c r="D903" s="235"/>
      <c r="E903" s="235"/>
      <c r="F903" s="235"/>
      <c r="G903" s="235"/>
      <c r="H903" s="235"/>
      <c r="I903" s="235"/>
      <c r="J903" s="235"/>
      <c r="K903" s="235"/>
      <c r="L903" s="235"/>
      <c r="M903" s="235"/>
      <c r="N903" s="237"/>
      <c r="AI903" s="39"/>
      <c r="AJ903" s="40"/>
      <c r="AK903" s="40"/>
      <c r="AQ903" s="40"/>
      <c r="AR903" s="3" t="s">
        <v>111</v>
      </c>
      <c r="AT903" s="40"/>
      <c r="AV903" s="40"/>
    </row>
    <row r="904" spans="1:48" customFormat="1" ht="15" x14ac:dyDescent="0.25">
      <c r="A904" s="73"/>
      <c r="B904" s="74"/>
      <c r="C904" s="248" t="s">
        <v>84</v>
      </c>
      <c r="D904" s="248"/>
      <c r="E904" s="248"/>
      <c r="F904" s="43"/>
      <c r="G904" s="44"/>
      <c r="H904" s="44"/>
      <c r="I904" s="44"/>
      <c r="J904" s="47"/>
      <c r="K904" s="44"/>
      <c r="L904" s="82">
        <v>1542.24</v>
      </c>
      <c r="M904" s="68"/>
      <c r="N904" s="76">
        <v>12584.68</v>
      </c>
      <c r="AI904" s="39"/>
      <c r="AJ904" s="40"/>
      <c r="AK904" s="40"/>
      <c r="AQ904" s="40" t="s">
        <v>84</v>
      </c>
      <c r="AT904" s="40"/>
      <c r="AV904" s="40"/>
    </row>
    <row r="905" spans="1:48" customFormat="1" ht="15" x14ac:dyDescent="0.25">
      <c r="A905" s="41" t="s">
        <v>499</v>
      </c>
      <c r="B905" s="42" t="s">
        <v>500</v>
      </c>
      <c r="C905" s="248" t="s">
        <v>501</v>
      </c>
      <c r="D905" s="248"/>
      <c r="E905" s="248"/>
      <c r="F905" s="43" t="s">
        <v>204</v>
      </c>
      <c r="G905" s="44">
        <v>53.8</v>
      </c>
      <c r="H905" s="45">
        <v>1</v>
      </c>
      <c r="I905" s="79">
        <v>53.8</v>
      </c>
      <c r="J905" s="47"/>
      <c r="K905" s="44"/>
      <c r="L905" s="47"/>
      <c r="M905" s="44"/>
      <c r="N905" s="48"/>
      <c r="AI905" s="39"/>
      <c r="AJ905" s="40"/>
      <c r="AK905" s="40" t="s">
        <v>501</v>
      </c>
      <c r="AQ905" s="40"/>
      <c r="AT905" s="40"/>
      <c r="AV905" s="40"/>
    </row>
    <row r="906" spans="1:48" customFormat="1" ht="23.25" x14ac:dyDescent="0.25">
      <c r="A906" s="51"/>
      <c r="B906" s="52" t="s">
        <v>65</v>
      </c>
      <c r="C906" s="238" t="s">
        <v>66</v>
      </c>
      <c r="D906" s="238"/>
      <c r="E906" s="238"/>
      <c r="F906" s="238"/>
      <c r="G906" s="238"/>
      <c r="H906" s="238"/>
      <c r="I906" s="238"/>
      <c r="J906" s="238"/>
      <c r="K906" s="238"/>
      <c r="L906" s="238"/>
      <c r="M906" s="238"/>
      <c r="N906" s="239"/>
      <c r="AI906" s="39"/>
      <c r="AJ906" s="40"/>
      <c r="AK906" s="40"/>
      <c r="AM906" s="3" t="s">
        <v>66</v>
      </c>
      <c r="AQ906" s="40"/>
      <c r="AT906" s="40"/>
      <c r="AV906" s="40"/>
    </row>
    <row r="907" spans="1:48" customFormat="1" ht="68.25" x14ac:dyDescent="0.25">
      <c r="A907" s="51"/>
      <c r="B907" s="52" t="s">
        <v>67</v>
      </c>
      <c r="C907" s="238" t="s">
        <v>68</v>
      </c>
      <c r="D907" s="238"/>
      <c r="E907" s="238"/>
      <c r="F907" s="238"/>
      <c r="G907" s="238"/>
      <c r="H907" s="238"/>
      <c r="I907" s="238"/>
      <c r="J907" s="238"/>
      <c r="K907" s="238"/>
      <c r="L907" s="238"/>
      <c r="M907" s="238"/>
      <c r="N907" s="239"/>
      <c r="AI907" s="39"/>
      <c r="AJ907" s="40"/>
      <c r="AK907" s="40"/>
      <c r="AM907" s="3" t="s">
        <v>68</v>
      </c>
      <c r="AQ907" s="40"/>
      <c r="AT907" s="40"/>
      <c r="AV907" s="40"/>
    </row>
    <row r="908" spans="1:48" customFormat="1" ht="23.25" x14ac:dyDescent="0.25">
      <c r="A908" s="51"/>
      <c r="B908" s="52" t="s">
        <v>69</v>
      </c>
      <c r="C908" s="238" t="s">
        <v>70</v>
      </c>
      <c r="D908" s="238"/>
      <c r="E908" s="238"/>
      <c r="F908" s="238"/>
      <c r="G908" s="238"/>
      <c r="H908" s="238"/>
      <c r="I908" s="238"/>
      <c r="J908" s="238"/>
      <c r="K908" s="238"/>
      <c r="L908" s="238"/>
      <c r="M908" s="238"/>
      <c r="N908" s="239"/>
      <c r="AI908" s="39"/>
      <c r="AJ908" s="40"/>
      <c r="AK908" s="40"/>
      <c r="AM908" s="3" t="s">
        <v>70</v>
      </c>
      <c r="AQ908" s="40"/>
      <c r="AT908" s="40"/>
      <c r="AV908" s="40"/>
    </row>
    <row r="909" spans="1:48" customFormat="1" ht="15" x14ac:dyDescent="0.25">
      <c r="A909" s="53"/>
      <c r="B909" s="52" t="s">
        <v>60</v>
      </c>
      <c r="C909" s="235" t="s">
        <v>94</v>
      </c>
      <c r="D909" s="235"/>
      <c r="E909" s="235"/>
      <c r="F909" s="54"/>
      <c r="G909" s="55"/>
      <c r="H909" s="55"/>
      <c r="I909" s="55"/>
      <c r="J909" s="58">
        <v>0.6</v>
      </c>
      <c r="K909" s="57">
        <v>1.520875</v>
      </c>
      <c r="L909" s="58">
        <v>49.09</v>
      </c>
      <c r="M909" s="59">
        <v>44.77</v>
      </c>
      <c r="N909" s="60">
        <v>2197.7600000000002</v>
      </c>
      <c r="AI909" s="39"/>
      <c r="AJ909" s="40"/>
      <c r="AK909" s="40"/>
      <c r="AN909" s="3" t="s">
        <v>94</v>
      </c>
      <c r="AQ909" s="40"/>
      <c r="AT909" s="40"/>
      <c r="AV909" s="40"/>
    </row>
    <row r="910" spans="1:48" customFormat="1" ht="15" x14ac:dyDescent="0.25">
      <c r="A910" s="53"/>
      <c r="B910" s="52" t="s">
        <v>71</v>
      </c>
      <c r="C910" s="235" t="s">
        <v>72</v>
      </c>
      <c r="D910" s="235"/>
      <c r="E910" s="235"/>
      <c r="F910" s="54"/>
      <c r="G910" s="55"/>
      <c r="H910" s="55"/>
      <c r="I910" s="55"/>
      <c r="J910" s="58">
        <v>0.33</v>
      </c>
      <c r="K910" s="57">
        <v>1.653125</v>
      </c>
      <c r="L910" s="58">
        <v>29.35</v>
      </c>
      <c r="M910" s="59">
        <v>13.24</v>
      </c>
      <c r="N910" s="72">
        <v>388.59</v>
      </c>
      <c r="AI910" s="39"/>
      <c r="AJ910" s="40"/>
      <c r="AK910" s="40"/>
      <c r="AN910" s="3" t="s">
        <v>72</v>
      </c>
      <c r="AQ910" s="40"/>
      <c r="AT910" s="40"/>
      <c r="AV910" s="40"/>
    </row>
    <row r="911" spans="1:48" customFormat="1" ht="15" x14ac:dyDescent="0.25">
      <c r="A911" s="62"/>
      <c r="B911" s="52"/>
      <c r="C911" s="235" t="s">
        <v>95</v>
      </c>
      <c r="D911" s="235"/>
      <c r="E911" s="235"/>
      <c r="F911" s="54" t="s">
        <v>76</v>
      </c>
      <c r="G911" s="59">
        <v>7.0000000000000007E-2</v>
      </c>
      <c r="H911" s="57">
        <v>1.520875</v>
      </c>
      <c r="I911" s="64">
        <v>5.7276153000000001</v>
      </c>
      <c r="J911" s="65"/>
      <c r="K911" s="55"/>
      <c r="L911" s="65"/>
      <c r="M911" s="55"/>
      <c r="N911" s="66"/>
      <c r="AI911" s="39"/>
      <c r="AJ911" s="40"/>
      <c r="AK911" s="40"/>
      <c r="AO911" s="3" t="s">
        <v>95</v>
      </c>
      <c r="AQ911" s="40"/>
      <c r="AT911" s="40"/>
      <c r="AV911" s="40"/>
    </row>
    <row r="912" spans="1:48" customFormat="1" ht="15" x14ac:dyDescent="0.25">
      <c r="A912" s="49"/>
      <c r="B912" s="52"/>
      <c r="C912" s="236" t="s">
        <v>77</v>
      </c>
      <c r="D912" s="236"/>
      <c r="E912" s="236"/>
      <c r="F912" s="67"/>
      <c r="G912" s="68"/>
      <c r="H912" s="68"/>
      <c r="I912" s="68"/>
      <c r="J912" s="70">
        <v>0.93</v>
      </c>
      <c r="K912" s="68"/>
      <c r="L912" s="70">
        <v>78.44</v>
      </c>
      <c r="M912" s="68"/>
      <c r="N912" s="71">
        <v>2586.35</v>
      </c>
      <c r="AI912" s="39"/>
      <c r="AJ912" s="40"/>
      <c r="AK912" s="40"/>
      <c r="AP912" s="3" t="s">
        <v>77</v>
      </c>
      <c r="AQ912" s="40"/>
      <c r="AT912" s="40"/>
      <c r="AV912" s="40"/>
    </row>
    <row r="913" spans="1:48" customFormat="1" ht="15" x14ac:dyDescent="0.25">
      <c r="A913" s="62"/>
      <c r="B913" s="52"/>
      <c r="C913" s="235" t="s">
        <v>78</v>
      </c>
      <c r="D913" s="235"/>
      <c r="E913" s="235"/>
      <c r="F913" s="54"/>
      <c r="G913" s="55"/>
      <c r="H913" s="55"/>
      <c r="I913" s="55"/>
      <c r="J913" s="65"/>
      <c r="K913" s="55"/>
      <c r="L913" s="58">
        <v>49.09</v>
      </c>
      <c r="M913" s="55"/>
      <c r="N913" s="60">
        <v>2197.7600000000002</v>
      </c>
      <c r="AI913" s="39"/>
      <c r="AJ913" s="40"/>
      <c r="AK913" s="40"/>
      <c r="AO913" s="3" t="s">
        <v>78</v>
      </c>
      <c r="AQ913" s="40"/>
      <c r="AT913" s="40"/>
      <c r="AV913" s="40"/>
    </row>
    <row r="914" spans="1:48" customFormat="1" ht="23.25" x14ac:dyDescent="0.25">
      <c r="A914" s="62"/>
      <c r="B914" s="52" t="s">
        <v>331</v>
      </c>
      <c r="C914" s="235" t="s">
        <v>332</v>
      </c>
      <c r="D914" s="235"/>
      <c r="E914" s="235"/>
      <c r="F914" s="54" t="s">
        <v>81</v>
      </c>
      <c r="G914" s="63">
        <v>94</v>
      </c>
      <c r="H914" s="55"/>
      <c r="I914" s="63">
        <v>94</v>
      </c>
      <c r="J914" s="65"/>
      <c r="K914" s="55"/>
      <c r="L914" s="58">
        <v>46.14</v>
      </c>
      <c r="M914" s="55"/>
      <c r="N914" s="60">
        <v>2065.89</v>
      </c>
      <c r="AI914" s="39"/>
      <c r="AJ914" s="40"/>
      <c r="AK914" s="40"/>
      <c r="AO914" s="3" t="s">
        <v>332</v>
      </c>
      <c r="AQ914" s="40"/>
      <c r="AT914" s="40"/>
      <c r="AV914" s="40"/>
    </row>
    <row r="915" spans="1:48" customFormat="1" ht="45" x14ac:dyDescent="0.25">
      <c r="A915" s="62"/>
      <c r="B915" s="52" t="s">
        <v>333</v>
      </c>
      <c r="C915" s="235" t="s">
        <v>334</v>
      </c>
      <c r="D915" s="235"/>
      <c r="E915" s="235"/>
      <c r="F915" s="54" t="s">
        <v>81</v>
      </c>
      <c r="G915" s="63">
        <v>51</v>
      </c>
      <c r="H915" s="59">
        <v>0.85</v>
      </c>
      <c r="I915" s="59">
        <v>43.35</v>
      </c>
      <c r="J915" s="65"/>
      <c r="K915" s="55"/>
      <c r="L915" s="58">
        <v>21.28</v>
      </c>
      <c r="M915" s="55"/>
      <c r="N915" s="72">
        <v>952.73</v>
      </c>
      <c r="AI915" s="39"/>
      <c r="AJ915" s="40"/>
      <c r="AK915" s="40"/>
      <c r="AO915" s="3" t="s">
        <v>334</v>
      </c>
      <c r="AQ915" s="40"/>
      <c r="AT915" s="40"/>
      <c r="AV915" s="40"/>
    </row>
    <row r="916" spans="1:48" customFormat="1" ht="15" x14ac:dyDescent="0.25">
      <c r="A916" s="73"/>
      <c r="B916" s="74"/>
      <c r="C916" s="248" t="s">
        <v>84</v>
      </c>
      <c r="D916" s="248"/>
      <c r="E916" s="248"/>
      <c r="F916" s="43"/>
      <c r="G916" s="44"/>
      <c r="H916" s="44"/>
      <c r="I916" s="44"/>
      <c r="J916" s="47"/>
      <c r="K916" s="44"/>
      <c r="L916" s="75">
        <v>145.86000000000001</v>
      </c>
      <c r="M916" s="68"/>
      <c r="N916" s="76">
        <v>5604.97</v>
      </c>
      <c r="AI916" s="39"/>
      <c r="AJ916" s="40"/>
      <c r="AK916" s="40"/>
      <c r="AQ916" s="40" t="s">
        <v>84</v>
      </c>
      <c r="AT916" s="40"/>
      <c r="AV916" s="40"/>
    </row>
    <row r="917" spans="1:48" customFormat="1" ht="23.25" x14ac:dyDescent="0.25">
      <c r="A917" s="41" t="s">
        <v>502</v>
      </c>
      <c r="B917" s="42" t="s">
        <v>503</v>
      </c>
      <c r="C917" s="248" t="s">
        <v>504</v>
      </c>
      <c r="D917" s="248"/>
      <c r="E917" s="248"/>
      <c r="F917" s="43" t="s">
        <v>212</v>
      </c>
      <c r="G917" s="44">
        <v>0.53800000000000003</v>
      </c>
      <c r="H917" s="45">
        <v>1</v>
      </c>
      <c r="I917" s="46">
        <v>0.53800000000000003</v>
      </c>
      <c r="J917" s="47"/>
      <c r="K917" s="44"/>
      <c r="L917" s="47"/>
      <c r="M917" s="44"/>
      <c r="N917" s="48"/>
      <c r="AI917" s="39"/>
      <c r="AJ917" s="40"/>
      <c r="AK917" s="40" t="s">
        <v>504</v>
      </c>
      <c r="AQ917" s="40"/>
      <c r="AT917" s="40"/>
      <c r="AV917" s="40"/>
    </row>
    <row r="918" spans="1:48" customFormat="1" ht="15" x14ac:dyDescent="0.25">
      <c r="A918" s="49"/>
      <c r="B918" s="50"/>
      <c r="C918" s="235" t="s">
        <v>486</v>
      </c>
      <c r="D918" s="235"/>
      <c r="E918" s="235"/>
      <c r="F918" s="235"/>
      <c r="G918" s="235"/>
      <c r="H918" s="235"/>
      <c r="I918" s="235"/>
      <c r="J918" s="235"/>
      <c r="K918" s="235"/>
      <c r="L918" s="235"/>
      <c r="M918" s="235"/>
      <c r="N918" s="237"/>
      <c r="AI918" s="39"/>
      <c r="AJ918" s="40"/>
      <c r="AK918" s="40"/>
      <c r="AL918" s="3" t="s">
        <v>486</v>
      </c>
      <c r="AQ918" s="40"/>
      <c r="AT918" s="40"/>
      <c r="AV918" s="40"/>
    </row>
    <row r="919" spans="1:48" customFormat="1" ht="23.25" x14ac:dyDescent="0.25">
      <c r="A919" s="51"/>
      <c r="B919" s="52" t="s">
        <v>65</v>
      </c>
      <c r="C919" s="238" t="s">
        <v>66</v>
      </c>
      <c r="D919" s="238"/>
      <c r="E919" s="238"/>
      <c r="F919" s="238"/>
      <c r="G919" s="238"/>
      <c r="H919" s="238"/>
      <c r="I919" s="238"/>
      <c r="J919" s="238"/>
      <c r="K919" s="238"/>
      <c r="L919" s="238"/>
      <c r="M919" s="238"/>
      <c r="N919" s="239"/>
      <c r="AI919" s="39"/>
      <c r="AJ919" s="40"/>
      <c r="AK919" s="40"/>
      <c r="AM919" s="3" t="s">
        <v>66</v>
      </c>
      <c r="AQ919" s="40"/>
      <c r="AT919" s="40"/>
      <c r="AV919" s="40"/>
    </row>
    <row r="920" spans="1:48" customFormat="1" ht="68.25" x14ac:dyDescent="0.25">
      <c r="A920" s="51"/>
      <c r="B920" s="52" t="s">
        <v>67</v>
      </c>
      <c r="C920" s="238" t="s">
        <v>68</v>
      </c>
      <c r="D920" s="238"/>
      <c r="E920" s="238"/>
      <c r="F920" s="238"/>
      <c r="G920" s="238"/>
      <c r="H920" s="238"/>
      <c r="I920" s="238"/>
      <c r="J920" s="238"/>
      <c r="K920" s="238"/>
      <c r="L920" s="238"/>
      <c r="M920" s="238"/>
      <c r="N920" s="239"/>
      <c r="AI920" s="39"/>
      <c r="AJ920" s="40"/>
      <c r="AK920" s="40"/>
      <c r="AM920" s="3" t="s">
        <v>68</v>
      </c>
      <c r="AQ920" s="40"/>
      <c r="AT920" s="40"/>
      <c r="AV920" s="40"/>
    </row>
    <row r="921" spans="1:48" customFormat="1" ht="23.25" x14ac:dyDescent="0.25">
      <c r="A921" s="51"/>
      <c r="B921" s="52" t="s">
        <v>69</v>
      </c>
      <c r="C921" s="238" t="s">
        <v>70</v>
      </c>
      <c r="D921" s="238"/>
      <c r="E921" s="238"/>
      <c r="F921" s="238"/>
      <c r="G921" s="238"/>
      <c r="H921" s="238"/>
      <c r="I921" s="238"/>
      <c r="J921" s="238"/>
      <c r="K921" s="238"/>
      <c r="L921" s="238"/>
      <c r="M921" s="238"/>
      <c r="N921" s="239"/>
      <c r="AI921" s="39"/>
      <c r="AJ921" s="40"/>
      <c r="AK921" s="40"/>
      <c r="AM921" s="3" t="s">
        <v>70</v>
      </c>
      <c r="AQ921" s="40"/>
      <c r="AT921" s="40"/>
      <c r="AV921" s="40"/>
    </row>
    <row r="922" spans="1:48" customFormat="1" ht="15" x14ac:dyDescent="0.25">
      <c r="A922" s="53"/>
      <c r="B922" s="52" t="s">
        <v>60</v>
      </c>
      <c r="C922" s="235" t="s">
        <v>94</v>
      </c>
      <c r="D922" s="235"/>
      <c r="E922" s="235"/>
      <c r="F922" s="54"/>
      <c r="G922" s="55"/>
      <c r="H922" s="55"/>
      <c r="I922" s="55"/>
      <c r="J922" s="58">
        <v>376.14</v>
      </c>
      <c r="K922" s="57">
        <v>1.520875</v>
      </c>
      <c r="L922" s="58">
        <v>307.77</v>
      </c>
      <c r="M922" s="59">
        <v>44.77</v>
      </c>
      <c r="N922" s="60">
        <v>13778.86</v>
      </c>
      <c r="AI922" s="39"/>
      <c r="AJ922" s="40"/>
      <c r="AK922" s="40"/>
      <c r="AN922" s="3" t="s">
        <v>94</v>
      </c>
      <c r="AQ922" s="40"/>
      <c r="AT922" s="40"/>
      <c r="AV922" s="40"/>
    </row>
    <row r="923" spans="1:48" customFormat="1" ht="15" x14ac:dyDescent="0.25">
      <c r="A923" s="53"/>
      <c r="B923" s="52" t="s">
        <v>71</v>
      </c>
      <c r="C923" s="235" t="s">
        <v>72</v>
      </c>
      <c r="D923" s="235"/>
      <c r="E923" s="235"/>
      <c r="F923" s="54"/>
      <c r="G923" s="55"/>
      <c r="H923" s="55"/>
      <c r="I923" s="55"/>
      <c r="J923" s="58">
        <v>240.82</v>
      </c>
      <c r="K923" s="57">
        <v>1.653125</v>
      </c>
      <c r="L923" s="58">
        <v>214.18</v>
      </c>
      <c r="M923" s="59">
        <v>13.24</v>
      </c>
      <c r="N923" s="60">
        <v>2835.74</v>
      </c>
      <c r="AI923" s="39"/>
      <c r="AJ923" s="40"/>
      <c r="AK923" s="40"/>
      <c r="AN923" s="3" t="s">
        <v>72</v>
      </c>
      <c r="AQ923" s="40"/>
      <c r="AT923" s="40"/>
      <c r="AV923" s="40"/>
    </row>
    <row r="924" spans="1:48" customFormat="1" ht="15" x14ac:dyDescent="0.25">
      <c r="A924" s="53"/>
      <c r="B924" s="52" t="s">
        <v>73</v>
      </c>
      <c r="C924" s="235" t="s">
        <v>74</v>
      </c>
      <c r="D924" s="235"/>
      <c r="E924" s="235"/>
      <c r="F924" s="54"/>
      <c r="G924" s="55"/>
      <c r="H924" s="55"/>
      <c r="I924" s="55"/>
      <c r="J924" s="58">
        <v>161.47</v>
      </c>
      <c r="K924" s="57">
        <v>1.653125</v>
      </c>
      <c r="L924" s="58">
        <v>143.61000000000001</v>
      </c>
      <c r="M924" s="61">
        <v>44.7</v>
      </c>
      <c r="N924" s="60">
        <v>6419.37</v>
      </c>
      <c r="AI924" s="39"/>
      <c r="AJ924" s="40"/>
      <c r="AK924" s="40"/>
      <c r="AN924" s="3" t="s">
        <v>74</v>
      </c>
      <c r="AQ924" s="40"/>
      <c r="AT924" s="40"/>
      <c r="AV924" s="40"/>
    </row>
    <row r="925" spans="1:48" customFormat="1" ht="15" x14ac:dyDescent="0.25">
      <c r="A925" s="53"/>
      <c r="B925" s="52" t="s">
        <v>100</v>
      </c>
      <c r="C925" s="235" t="s">
        <v>127</v>
      </c>
      <c r="D925" s="235"/>
      <c r="E925" s="235"/>
      <c r="F925" s="54"/>
      <c r="G925" s="55"/>
      <c r="H925" s="55"/>
      <c r="I925" s="55"/>
      <c r="J925" s="58">
        <v>148.47</v>
      </c>
      <c r="K925" s="55"/>
      <c r="L925" s="58">
        <v>79.88</v>
      </c>
      <c r="M925" s="59">
        <v>8.16</v>
      </c>
      <c r="N925" s="72">
        <v>651.82000000000005</v>
      </c>
      <c r="AI925" s="39"/>
      <c r="AJ925" s="40"/>
      <c r="AK925" s="40"/>
      <c r="AN925" s="3" t="s">
        <v>127</v>
      </c>
      <c r="AQ925" s="40"/>
      <c r="AT925" s="40"/>
      <c r="AV925" s="40"/>
    </row>
    <row r="926" spans="1:48" customFormat="1" ht="15" x14ac:dyDescent="0.25">
      <c r="A926" s="62"/>
      <c r="B926" s="52"/>
      <c r="C926" s="235" t="s">
        <v>95</v>
      </c>
      <c r="D926" s="235"/>
      <c r="E926" s="235"/>
      <c r="F926" s="54" t="s">
        <v>76</v>
      </c>
      <c r="G926" s="61">
        <v>39.1</v>
      </c>
      <c r="H926" s="57">
        <v>1.520875</v>
      </c>
      <c r="I926" s="64">
        <v>31.9928223</v>
      </c>
      <c r="J926" s="65"/>
      <c r="K926" s="55"/>
      <c r="L926" s="65"/>
      <c r="M926" s="55"/>
      <c r="N926" s="66"/>
      <c r="AI926" s="39"/>
      <c r="AJ926" s="40"/>
      <c r="AK926" s="40"/>
      <c r="AO926" s="3" t="s">
        <v>95</v>
      </c>
      <c r="AQ926" s="40"/>
      <c r="AT926" s="40"/>
      <c r="AV926" s="40"/>
    </row>
    <row r="927" spans="1:48" customFormat="1" ht="15" x14ac:dyDescent="0.25">
      <c r="A927" s="62"/>
      <c r="B927" s="52"/>
      <c r="C927" s="235" t="s">
        <v>75</v>
      </c>
      <c r="D927" s="235"/>
      <c r="E927" s="235"/>
      <c r="F927" s="54" t="s">
        <v>76</v>
      </c>
      <c r="G927" s="59">
        <v>13.92</v>
      </c>
      <c r="H927" s="57">
        <v>1.653125</v>
      </c>
      <c r="I927" s="57">
        <v>12.380186999999999</v>
      </c>
      <c r="J927" s="65"/>
      <c r="K927" s="55"/>
      <c r="L927" s="65"/>
      <c r="M927" s="55"/>
      <c r="N927" s="66"/>
      <c r="AI927" s="39"/>
      <c r="AJ927" s="40"/>
      <c r="AK927" s="40"/>
      <c r="AO927" s="3" t="s">
        <v>75</v>
      </c>
      <c r="AQ927" s="40"/>
      <c r="AT927" s="40"/>
      <c r="AV927" s="40"/>
    </row>
    <row r="928" spans="1:48" customFormat="1" ht="15" x14ac:dyDescent="0.25">
      <c r="A928" s="49"/>
      <c r="B928" s="52"/>
      <c r="C928" s="236" t="s">
        <v>77</v>
      </c>
      <c r="D928" s="236"/>
      <c r="E928" s="236"/>
      <c r="F928" s="67"/>
      <c r="G928" s="68"/>
      <c r="H928" s="68"/>
      <c r="I928" s="68"/>
      <c r="J928" s="70">
        <v>765.43</v>
      </c>
      <c r="K928" s="68"/>
      <c r="L928" s="70">
        <v>601.83000000000004</v>
      </c>
      <c r="M928" s="68"/>
      <c r="N928" s="71">
        <v>17266.419999999998</v>
      </c>
      <c r="AI928" s="39"/>
      <c r="AJ928" s="40"/>
      <c r="AK928" s="40"/>
      <c r="AP928" s="3" t="s">
        <v>77</v>
      </c>
      <c r="AQ928" s="40"/>
      <c r="AT928" s="40"/>
      <c r="AV928" s="40"/>
    </row>
    <row r="929" spans="1:48" customFormat="1" ht="15" x14ac:dyDescent="0.25">
      <c r="A929" s="62"/>
      <c r="B929" s="52"/>
      <c r="C929" s="235" t="s">
        <v>78</v>
      </c>
      <c r="D929" s="235"/>
      <c r="E929" s="235"/>
      <c r="F929" s="54"/>
      <c r="G929" s="55"/>
      <c r="H929" s="55"/>
      <c r="I929" s="55"/>
      <c r="J929" s="65"/>
      <c r="K929" s="55"/>
      <c r="L929" s="58">
        <v>451.38</v>
      </c>
      <c r="M929" s="55"/>
      <c r="N929" s="60">
        <v>20198.23</v>
      </c>
      <c r="AI929" s="39"/>
      <c r="AJ929" s="40"/>
      <c r="AK929" s="40"/>
      <c r="AO929" s="3" t="s">
        <v>78</v>
      </c>
      <c r="AQ929" s="40"/>
      <c r="AT929" s="40"/>
      <c r="AV929" s="40"/>
    </row>
    <row r="930" spans="1:48" customFormat="1" ht="22.5" x14ac:dyDescent="0.25">
      <c r="A930" s="62"/>
      <c r="B930" s="52" t="s">
        <v>487</v>
      </c>
      <c r="C930" s="235" t="s">
        <v>488</v>
      </c>
      <c r="D930" s="235"/>
      <c r="E930" s="235"/>
      <c r="F930" s="54" t="s">
        <v>81</v>
      </c>
      <c r="G930" s="63">
        <v>112</v>
      </c>
      <c r="H930" s="55"/>
      <c r="I930" s="63">
        <v>112</v>
      </c>
      <c r="J930" s="65"/>
      <c r="K930" s="55"/>
      <c r="L930" s="58">
        <v>505.55</v>
      </c>
      <c r="M930" s="55"/>
      <c r="N930" s="60">
        <v>22622.02</v>
      </c>
      <c r="AI930" s="39"/>
      <c r="AJ930" s="40"/>
      <c r="AK930" s="40"/>
      <c r="AO930" s="3" t="s">
        <v>488</v>
      </c>
      <c r="AQ930" s="40"/>
      <c r="AT930" s="40"/>
      <c r="AV930" s="40"/>
    </row>
    <row r="931" spans="1:48" customFormat="1" ht="45" x14ac:dyDescent="0.25">
      <c r="A931" s="62"/>
      <c r="B931" s="52" t="s">
        <v>489</v>
      </c>
      <c r="C931" s="235" t="s">
        <v>490</v>
      </c>
      <c r="D931" s="235"/>
      <c r="E931" s="235"/>
      <c r="F931" s="54" t="s">
        <v>81</v>
      </c>
      <c r="G931" s="63">
        <v>65</v>
      </c>
      <c r="H931" s="59">
        <v>0.85</v>
      </c>
      <c r="I931" s="59">
        <v>55.25</v>
      </c>
      <c r="J931" s="65"/>
      <c r="K931" s="55"/>
      <c r="L931" s="58">
        <v>249.39</v>
      </c>
      <c r="M931" s="55"/>
      <c r="N931" s="60">
        <v>11159.52</v>
      </c>
      <c r="AI931" s="39"/>
      <c r="AJ931" s="40"/>
      <c r="AK931" s="40"/>
      <c r="AO931" s="3" t="s">
        <v>490</v>
      </c>
      <c r="AQ931" s="40"/>
      <c r="AT931" s="40"/>
      <c r="AV931" s="40"/>
    </row>
    <row r="932" spans="1:48" customFormat="1" ht="15" x14ac:dyDescent="0.25">
      <c r="A932" s="73"/>
      <c r="B932" s="74"/>
      <c r="C932" s="248" t="s">
        <v>84</v>
      </c>
      <c r="D932" s="248"/>
      <c r="E932" s="248"/>
      <c r="F932" s="43"/>
      <c r="G932" s="44"/>
      <c r="H932" s="44"/>
      <c r="I932" s="44"/>
      <c r="J932" s="47"/>
      <c r="K932" s="44"/>
      <c r="L932" s="82">
        <v>1356.77</v>
      </c>
      <c r="M932" s="68"/>
      <c r="N932" s="76">
        <v>51047.96</v>
      </c>
      <c r="AI932" s="39"/>
      <c r="AJ932" s="40"/>
      <c r="AK932" s="40"/>
      <c r="AQ932" s="40" t="s">
        <v>84</v>
      </c>
      <c r="AT932" s="40"/>
      <c r="AV932" s="40"/>
    </row>
    <row r="933" spans="1:48" customFormat="1" ht="23.25" x14ac:dyDescent="0.25">
      <c r="A933" s="41" t="s">
        <v>505</v>
      </c>
      <c r="B933" s="42" t="s">
        <v>506</v>
      </c>
      <c r="C933" s="248" t="s">
        <v>507</v>
      </c>
      <c r="D933" s="248"/>
      <c r="E933" s="248"/>
      <c r="F933" s="43" t="s">
        <v>135</v>
      </c>
      <c r="G933" s="44">
        <v>13.718999999999999</v>
      </c>
      <c r="H933" s="45">
        <v>1</v>
      </c>
      <c r="I933" s="46">
        <v>13.718999999999999</v>
      </c>
      <c r="J933" s="75">
        <v>700</v>
      </c>
      <c r="K933" s="44"/>
      <c r="L933" s="82">
        <v>9603.2999999999993</v>
      </c>
      <c r="M933" s="80">
        <v>8.16</v>
      </c>
      <c r="N933" s="76">
        <v>78362.929999999993</v>
      </c>
      <c r="AI933" s="39"/>
      <c r="AJ933" s="40"/>
      <c r="AK933" s="40" t="s">
        <v>507</v>
      </c>
      <c r="AQ933" s="40"/>
      <c r="AT933" s="40"/>
      <c r="AV933" s="40"/>
    </row>
    <row r="934" spans="1:48" customFormat="1" ht="15" x14ac:dyDescent="0.25">
      <c r="A934" s="73"/>
      <c r="B934" s="74"/>
      <c r="C934" s="235" t="s">
        <v>111</v>
      </c>
      <c r="D934" s="235"/>
      <c r="E934" s="235"/>
      <c r="F934" s="235"/>
      <c r="G934" s="235"/>
      <c r="H934" s="235"/>
      <c r="I934" s="235"/>
      <c r="J934" s="235"/>
      <c r="K934" s="235"/>
      <c r="L934" s="235"/>
      <c r="M934" s="235"/>
      <c r="N934" s="237"/>
      <c r="AI934" s="39"/>
      <c r="AJ934" s="40"/>
      <c r="AK934" s="40"/>
      <c r="AQ934" s="40"/>
      <c r="AR934" s="3" t="s">
        <v>111</v>
      </c>
      <c r="AT934" s="40"/>
      <c r="AV934" s="40"/>
    </row>
    <row r="935" spans="1:48" customFormat="1" ht="15" x14ac:dyDescent="0.25">
      <c r="A935" s="73"/>
      <c r="B935" s="74"/>
      <c r="C935" s="248" t="s">
        <v>84</v>
      </c>
      <c r="D935" s="248"/>
      <c r="E935" s="248"/>
      <c r="F935" s="43"/>
      <c r="G935" s="44"/>
      <c r="H935" s="44"/>
      <c r="I935" s="44"/>
      <c r="J935" s="47"/>
      <c r="K935" s="44"/>
      <c r="L935" s="82">
        <v>9603.2999999999993</v>
      </c>
      <c r="M935" s="68"/>
      <c r="N935" s="76">
        <v>78362.929999999993</v>
      </c>
      <c r="AI935" s="39"/>
      <c r="AJ935" s="40"/>
      <c r="AK935" s="40"/>
      <c r="AQ935" s="40" t="s">
        <v>84</v>
      </c>
      <c r="AT935" s="40"/>
      <c r="AV935" s="40"/>
    </row>
    <row r="936" spans="1:48" customFormat="1" ht="23.25" x14ac:dyDescent="0.25">
      <c r="A936" s="41" t="s">
        <v>508</v>
      </c>
      <c r="B936" s="42" t="s">
        <v>509</v>
      </c>
      <c r="C936" s="248" t="s">
        <v>510</v>
      </c>
      <c r="D936" s="248"/>
      <c r="E936" s="248"/>
      <c r="F936" s="43" t="s">
        <v>110</v>
      </c>
      <c r="G936" s="44">
        <v>0.68</v>
      </c>
      <c r="H936" s="45">
        <v>1</v>
      </c>
      <c r="I936" s="80">
        <v>0.68</v>
      </c>
      <c r="J936" s="47"/>
      <c r="K936" s="44"/>
      <c r="L936" s="47"/>
      <c r="M936" s="44"/>
      <c r="N936" s="48"/>
      <c r="AI936" s="39"/>
      <c r="AJ936" s="40"/>
      <c r="AK936" s="40" t="s">
        <v>510</v>
      </c>
      <c r="AQ936" s="40"/>
      <c r="AT936" s="40"/>
      <c r="AV936" s="40"/>
    </row>
    <row r="937" spans="1:48" customFormat="1" ht="23.25" x14ac:dyDescent="0.25">
      <c r="A937" s="51"/>
      <c r="B937" s="52" t="s">
        <v>65</v>
      </c>
      <c r="C937" s="238" t="s">
        <v>66</v>
      </c>
      <c r="D937" s="238"/>
      <c r="E937" s="238"/>
      <c r="F937" s="238"/>
      <c r="G937" s="238"/>
      <c r="H937" s="238"/>
      <c r="I937" s="238"/>
      <c r="J937" s="238"/>
      <c r="K937" s="238"/>
      <c r="L937" s="238"/>
      <c r="M937" s="238"/>
      <c r="N937" s="239"/>
      <c r="AI937" s="39"/>
      <c r="AJ937" s="40"/>
      <c r="AK937" s="40"/>
      <c r="AM937" s="3" t="s">
        <v>66</v>
      </c>
      <c r="AQ937" s="40"/>
      <c r="AT937" s="40"/>
      <c r="AV937" s="40"/>
    </row>
    <row r="938" spans="1:48" customFormat="1" ht="68.25" x14ac:dyDescent="0.25">
      <c r="A938" s="51"/>
      <c r="B938" s="52" t="s">
        <v>67</v>
      </c>
      <c r="C938" s="238" t="s">
        <v>68</v>
      </c>
      <c r="D938" s="238"/>
      <c r="E938" s="238"/>
      <c r="F938" s="238"/>
      <c r="G938" s="238"/>
      <c r="H938" s="238"/>
      <c r="I938" s="238"/>
      <c r="J938" s="238"/>
      <c r="K938" s="238"/>
      <c r="L938" s="238"/>
      <c r="M938" s="238"/>
      <c r="N938" s="239"/>
      <c r="AI938" s="39"/>
      <c r="AJ938" s="40"/>
      <c r="AK938" s="40"/>
      <c r="AM938" s="3" t="s">
        <v>68</v>
      </c>
      <c r="AQ938" s="40"/>
      <c r="AT938" s="40"/>
      <c r="AV938" s="40"/>
    </row>
    <row r="939" spans="1:48" customFormat="1" ht="23.25" x14ac:dyDescent="0.25">
      <c r="A939" s="51"/>
      <c r="B939" s="52" t="s">
        <v>69</v>
      </c>
      <c r="C939" s="238" t="s">
        <v>70</v>
      </c>
      <c r="D939" s="238"/>
      <c r="E939" s="238"/>
      <c r="F939" s="238"/>
      <c r="G939" s="238"/>
      <c r="H939" s="238"/>
      <c r="I939" s="238"/>
      <c r="J939" s="238"/>
      <c r="K939" s="238"/>
      <c r="L939" s="238"/>
      <c r="M939" s="238"/>
      <c r="N939" s="239"/>
      <c r="AI939" s="39"/>
      <c r="AJ939" s="40"/>
      <c r="AK939" s="40"/>
      <c r="AM939" s="3" t="s">
        <v>70</v>
      </c>
      <c r="AQ939" s="40"/>
      <c r="AT939" s="40"/>
      <c r="AV939" s="40"/>
    </row>
    <row r="940" spans="1:48" customFormat="1" ht="15" x14ac:dyDescent="0.25">
      <c r="A940" s="53"/>
      <c r="B940" s="52" t="s">
        <v>60</v>
      </c>
      <c r="C940" s="235" t="s">
        <v>94</v>
      </c>
      <c r="D940" s="235"/>
      <c r="E940" s="235"/>
      <c r="F940" s="54"/>
      <c r="G940" s="55"/>
      <c r="H940" s="55"/>
      <c r="I940" s="55"/>
      <c r="J940" s="58">
        <v>102.78</v>
      </c>
      <c r="K940" s="57">
        <v>1.520875</v>
      </c>
      <c r="L940" s="58">
        <v>106.29</v>
      </c>
      <c r="M940" s="59">
        <v>44.77</v>
      </c>
      <c r="N940" s="60">
        <v>4758.6000000000004</v>
      </c>
      <c r="AI940" s="39"/>
      <c r="AJ940" s="40"/>
      <c r="AK940" s="40"/>
      <c r="AN940" s="3" t="s">
        <v>94</v>
      </c>
      <c r="AQ940" s="40"/>
      <c r="AT940" s="40"/>
      <c r="AV940" s="40"/>
    </row>
    <row r="941" spans="1:48" customFormat="1" ht="15" x14ac:dyDescent="0.25">
      <c r="A941" s="53"/>
      <c r="B941" s="52" t="s">
        <v>71</v>
      </c>
      <c r="C941" s="235" t="s">
        <v>72</v>
      </c>
      <c r="D941" s="235"/>
      <c r="E941" s="235"/>
      <c r="F941" s="54"/>
      <c r="G941" s="55"/>
      <c r="H941" s="55"/>
      <c r="I941" s="55"/>
      <c r="J941" s="58">
        <v>30.45</v>
      </c>
      <c r="K941" s="57">
        <v>1.653125</v>
      </c>
      <c r="L941" s="58">
        <v>34.229999999999997</v>
      </c>
      <c r="M941" s="59">
        <v>13.24</v>
      </c>
      <c r="N941" s="72">
        <v>453.21</v>
      </c>
      <c r="AI941" s="39"/>
      <c r="AJ941" s="40"/>
      <c r="AK941" s="40"/>
      <c r="AN941" s="3" t="s">
        <v>72</v>
      </c>
      <c r="AQ941" s="40"/>
      <c r="AT941" s="40"/>
      <c r="AV941" s="40"/>
    </row>
    <row r="942" spans="1:48" customFormat="1" ht="15" x14ac:dyDescent="0.25">
      <c r="A942" s="53"/>
      <c r="B942" s="52" t="s">
        <v>73</v>
      </c>
      <c r="C942" s="235" t="s">
        <v>74</v>
      </c>
      <c r="D942" s="235"/>
      <c r="E942" s="235"/>
      <c r="F942" s="54"/>
      <c r="G942" s="55"/>
      <c r="H942" s="55"/>
      <c r="I942" s="55"/>
      <c r="J942" s="58">
        <v>4.3499999999999996</v>
      </c>
      <c r="K942" s="57">
        <v>1.653125</v>
      </c>
      <c r="L942" s="58">
        <v>4.8899999999999997</v>
      </c>
      <c r="M942" s="61">
        <v>44.7</v>
      </c>
      <c r="N942" s="72">
        <v>218.58</v>
      </c>
      <c r="AI942" s="39"/>
      <c r="AJ942" s="40"/>
      <c r="AK942" s="40"/>
      <c r="AN942" s="3" t="s">
        <v>74</v>
      </c>
      <c r="AQ942" s="40"/>
      <c r="AT942" s="40"/>
      <c r="AV942" s="40"/>
    </row>
    <row r="943" spans="1:48" customFormat="1" ht="15" x14ac:dyDescent="0.25">
      <c r="A943" s="53"/>
      <c r="B943" s="52" t="s">
        <v>100</v>
      </c>
      <c r="C943" s="235" t="s">
        <v>127</v>
      </c>
      <c r="D943" s="235"/>
      <c r="E943" s="235"/>
      <c r="F943" s="54"/>
      <c r="G943" s="55"/>
      <c r="H943" s="55"/>
      <c r="I943" s="55"/>
      <c r="J943" s="58">
        <v>285.60000000000002</v>
      </c>
      <c r="K943" s="55"/>
      <c r="L943" s="58">
        <v>194.21</v>
      </c>
      <c r="M943" s="59">
        <v>8.16</v>
      </c>
      <c r="N943" s="60">
        <v>1584.75</v>
      </c>
      <c r="AI943" s="39"/>
      <c r="AJ943" s="40"/>
      <c r="AK943" s="40"/>
      <c r="AN943" s="3" t="s">
        <v>127</v>
      </c>
      <c r="AQ943" s="40"/>
      <c r="AT943" s="40"/>
      <c r="AV943" s="40"/>
    </row>
    <row r="944" spans="1:48" customFormat="1" ht="15" x14ac:dyDescent="0.25">
      <c r="A944" s="62"/>
      <c r="B944" s="52"/>
      <c r="C944" s="235" t="s">
        <v>95</v>
      </c>
      <c r="D944" s="235"/>
      <c r="E944" s="235"/>
      <c r="F944" s="54" t="s">
        <v>76</v>
      </c>
      <c r="G944" s="61">
        <v>11.6</v>
      </c>
      <c r="H944" s="57">
        <v>1.520875</v>
      </c>
      <c r="I944" s="57">
        <v>11.996662000000001</v>
      </c>
      <c r="J944" s="65"/>
      <c r="K944" s="55"/>
      <c r="L944" s="65"/>
      <c r="M944" s="55"/>
      <c r="N944" s="66"/>
      <c r="AI944" s="39"/>
      <c r="AJ944" s="40"/>
      <c r="AK944" s="40"/>
      <c r="AO944" s="3" t="s">
        <v>95</v>
      </c>
      <c r="AQ944" s="40"/>
      <c r="AT944" s="40"/>
      <c r="AV944" s="40"/>
    </row>
    <row r="945" spans="1:48" customFormat="1" ht="15" x14ac:dyDescent="0.25">
      <c r="A945" s="62"/>
      <c r="B945" s="52"/>
      <c r="C945" s="235" t="s">
        <v>75</v>
      </c>
      <c r="D945" s="235"/>
      <c r="E945" s="235"/>
      <c r="F945" s="54" t="s">
        <v>76</v>
      </c>
      <c r="G945" s="59">
        <v>0.35</v>
      </c>
      <c r="H945" s="57">
        <v>1.653125</v>
      </c>
      <c r="I945" s="64">
        <v>0.39344380000000001</v>
      </c>
      <c r="J945" s="65"/>
      <c r="K945" s="55"/>
      <c r="L945" s="65"/>
      <c r="M945" s="55"/>
      <c r="N945" s="66"/>
      <c r="AI945" s="39"/>
      <c r="AJ945" s="40"/>
      <c r="AK945" s="40"/>
      <c r="AO945" s="3" t="s">
        <v>75</v>
      </c>
      <c r="AQ945" s="40"/>
      <c r="AT945" s="40"/>
      <c r="AV945" s="40"/>
    </row>
    <row r="946" spans="1:48" customFormat="1" ht="15" x14ac:dyDescent="0.25">
      <c r="A946" s="49"/>
      <c r="B946" s="52"/>
      <c r="C946" s="236" t="s">
        <v>77</v>
      </c>
      <c r="D946" s="236"/>
      <c r="E946" s="236"/>
      <c r="F946" s="67"/>
      <c r="G946" s="68"/>
      <c r="H946" s="68"/>
      <c r="I946" s="68"/>
      <c r="J946" s="70">
        <v>418.83</v>
      </c>
      <c r="K946" s="68"/>
      <c r="L946" s="70">
        <v>334.73</v>
      </c>
      <c r="M946" s="68"/>
      <c r="N946" s="71">
        <v>6796.56</v>
      </c>
      <c r="AI946" s="39"/>
      <c r="AJ946" s="40"/>
      <c r="AK946" s="40"/>
      <c r="AP946" s="3" t="s">
        <v>77</v>
      </c>
      <c r="AQ946" s="40"/>
      <c r="AT946" s="40"/>
      <c r="AV946" s="40"/>
    </row>
    <row r="947" spans="1:48" customFormat="1" ht="15" x14ac:dyDescent="0.25">
      <c r="A947" s="62"/>
      <c r="B947" s="52"/>
      <c r="C947" s="235" t="s">
        <v>78</v>
      </c>
      <c r="D947" s="235"/>
      <c r="E947" s="235"/>
      <c r="F947" s="54"/>
      <c r="G947" s="55"/>
      <c r="H947" s="55"/>
      <c r="I947" s="55"/>
      <c r="J947" s="65"/>
      <c r="K947" s="55"/>
      <c r="L947" s="58">
        <v>111.18</v>
      </c>
      <c r="M947" s="55"/>
      <c r="N947" s="60">
        <v>4977.18</v>
      </c>
      <c r="AI947" s="39"/>
      <c r="AJ947" s="40"/>
      <c r="AK947" s="40"/>
      <c r="AO947" s="3" t="s">
        <v>78</v>
      </c>
      <c r="AQ947" s="40"/>
      <c r="AT947" s="40"/>
      <c r="AV947" s="40"/>
    </row>
    <row r="948" spans="1:48" customFormat="1" ht="34.5" x14ac:dyDescent="0.25">
      <c r="A948" s="62"/>
      <c r="B948" s="52" t="s">
        <v>128</v>
      </c>
      <c r="C948" s="235" t="s">
        <v>129</v>
      </c>
      <c r="D948" s="235"/>
      <c r="E948" s="235"/>
      <c r="F948" s="54" t="s">
        <v>81</v>
      </c>
      <c r="G948" s="63">
        <v>102</v>
      </c>
      <c r="H948" s="55"/>
      <c r="I948" s="63">
        <v>102</v>
      </c>
      <c r="J948" s="65"/>
      <c r="K948" s="55"/>
      <c r="L948" s="58">
        <v>113.4</v>
      </c>
      <c r="M948" s="55"/>
      <c r="N948" s="60">
        <v>5076.72</v>
      </c>
      <c r="AI948" s="39"/>
      <c r="AJ948" s="40"/>
      <c r="AK948" s="40"/>
      <c r="AO948" s="3" t="s">
        <v>129</v>
      </c>
      <c r="AQ948" s="40"/>
      <c r="AT948" s="40"/>
      <c r="AV948" s="40"/>
    </row>
    <row r="949" spans="1:48" customFormat="1" ht="45" x14ac:dyDescent="0.25">
      <c r="A949" s="62"/>
      <c r="B949" s="52" t="s">
        <v>130</v>
      </c>
      <c r="C949" s="235" t="s">
        <v>131</v>
      </c>
      <c r="D949" s="235"/>
      <c r="E949" s="235"/>
      <c r="F949" s="54" t="s">
        <v>81</v>
      </c>
      <c r="G949" s="63">
        <v>58</v>
      </c>
      <c r="H949" s="59">
        <v>0.85</v>
      </c>
      <c r="I949" s="61">
        <v>49.3</v>
      </c>
      <c r="J949" s="65"/>
      <c r="K949" s="55"/>
      <c r="L949" s="58">
        <v>54.81</v>
      </c>
      <c r="M949" s="55"/>
      <c r="N949" s="60">
        <v>2453.75</v>
      </c>
      <c r="AI949" s="39"/>
      <c r="AJ949" s="40"/>
      <c r="AK949" s="40"/>
      <c r="AO949" s="3" t="s">
        <v>131</v>
      </c>
      <c r="AQ949" s="40"/>
      <c r="AT949" s="40"/>
      <c r="AV949" s="40"/>
    </row>
    <row r="950" spans="1:48" customFormat="1" ht="15" x14ac:dyDescent="0.25">
      <c r="A950" s="73"/>
      <c r="B950" s="74"/>
      <c r="C950" s="248" t="s">
        <v>84</v>
      </c>
      <c r="D950" s="248"/>
      <c r="E950" s="248"/>
      <c r="F950" s="43"/>
      <c r="G950" s="44"/>
      <c r="H950" s="44"/>
      <c r="I950" s="44"/>
      <c r="J950" s="47"/>
      <c r="K950" s="44"/>
      <c r="L950" s="75">
        <v>502.94</v>
      </c>
      <c r="M950" s="68"/>
      <c r="N950" s="76">
        <v>14327.03</v>
      </c>
      <c r="AI950" s="39"/>
      <c r="AJ950" s="40"/>
      <c r="AK950" s="40"/>
      <c r="AQ950" s="40" t="s">
        <v>84</v>
      </c>
      <c r="AT950" s="40"/>
      <c r="AV950" s="40"/>
    </row>
    <row r="951" spans="1:48" customFormat="1" ht="34.5" x14ac:dyDescent="0.25">
      <c r="A951" s="41" t="s">
        <v>511</v>
      </c>
      <c r="B951" s="42" t="s">
        <v>512</v>
      </c>
      <c r="C951" s="248" t="s">
        <v>513</v>
      </c>
      <c r="D951" s="248"/>
      <c r="E951" s="248"/>
      <c r="F951" s="43" t="s">
        <v>110</v>
      </c>
      <c r="G951" s="44">
        <v>0.68</v>
      </c>
      <c r="H951" s="45">
        <v>1</v>
      </c>
      <c r="I951" s="80">
        <v>0.68</v>
      </c>
      <c r="J951" s="82">
        <v>6266.99</v>
      </c>
      <c r="K951" s="44"/>
      <c r="L951" s="82">
        <v>4261.55</v>
      </c>
      <c r="M951" s="80">
        <v>8.16</v>
      </c>
      <c r="N951" s="76">
        <v>34774.25</v>
      </c>
      <c r="AI951" s="39"/>
      <c r="AJ951" s="40"/>
      <c r="AK951" s="40" t="s">
        <v>513</v>
      </c>
      <c r="AQ951" s="40"/>
      <c r="AT951" s="40"/>
      <c r="AV951" s="40"/>
    </row>
    <row r="952" spans="1:48" customFormat="1" ht="15" x14ac:dyDescent="0.25">
      <c r="A952" s="73"/>
      <c r="B952" s="74"/>
      <c r="C952" s="235" t="s">
        <v>111</v>
      </c>
      <c r="D952" s="235"/>
      <c r="E952" s="235"/>
      <c r="F952" s="235"/>
      <c r="G952" s="235"/>
      <c r="H952" s="235"/>
      <c r="I952" s="235"/>
      <c r="J952" s="235"/>
      <c r="K952" s="235"/>
      <c r="L952" s="235"/>
      <c r="M952" s="235"/>
      <c r="N952" s="237"/>
      <c r="AI952" s="39"/>
      <c r="AJ952" s="40"/>
      <c r="AK952" s="40"/>
      <c r="AQ952" s="40"/>
      <c r="AR952" s="3" t="s">
        <v>111</v>
      </c>
      <c r="AT952" s="40"/>
      <c r="AV952" s="40"/>
    </row>
    <row r="953" spans="1:48" customFormat="1" ht="15" x14ac:dyDescent="0.25">
      <c r="A953" s="49"/>
      <c r="B953" s="50"/>
      <c r="C953" s="235" t="s">
        <v>514</v>
      </c>
      <c r="D953" s="235"/>
      <c r="E953" s="235"/>
      <c r="F953" s="235"/>
      <c r="G953" s="235"/>
      <c r="H953" s="235"/>
      <c r="I953" s="235"/>
      <c r="J953" s="235"/>
      <c r="K953" s="235"/>
      <c r="L953" s="235"/>
      <c r="M953" s="235"/>
      <c r="N953" s="237"/>
      <c r="AI953" s="39"/>
      <c r="AJ953" s="40"/>
      <c r="AK953" s="40"/>
      <c r="AQ953" s="40"/>
      <c r="AS953" s="3" t="s">
        <v>514</v>
      </c>
      <c r="AT953" s="40"/>
      <c r="AV953" s="40"/>
    </row>
    <row r="954" spans="1:48" customFormat="1" ht="15" x14ac:dyDescent="0.25">
      <c r="A954" s="73"/>
      <c r="B954" s="74"/>
      <c r="C954" s="248" t="s">
        <v>84</v>
      </c>
      <c r="D954" s="248"/>
      <c r="E954" s="248"/>
      <c r="F954" s="43"/>
      <c r="G954" s="44"/>
      <c r="H954" s="44"/>
      <c r="I954" s="44"/>
      <c r="J954" s="47"/>
      <c r="K954" s="44"/>
      <c r="L954" s="82">
        <v>4261.55</v>
      </c>
      <c r="M954" s="68"/>
      <c r="N954" s="76">
        <v>34774.25</v>
      </c>
      <c r="AI954" s="39"/>
      <c r="AJ954" s="40"/>
      <c r="AK954" s="40"/>
      <c r="AQ954" s="40" t="s">
        <v>84</v>
      </c>
      <c r="AT954" s="40"/>
      <c r="AV954" s="40"/>
    </row>
    <row r="955" spans="1:48" customFormat="1" ht="15" x14ac:dyDescent="0.25">
      <c r="A955" s="87"/>
      <c r="B955" s="88"/>
      <c r="C955" s="88"/>
      <c r="D955" s="88"/>
      <c r="E955" s="88"/>
      <c r="F955" s="89"/>
      <c r="G955" s="89"/>
      <c r="H955" s="89"/>
      <c r="I955" s="89"/>
      <c r="J955" s="90"/>
      <c r="K955" s="89"/>
      <c r="L955" s="90"/>
      <c r="M955" s="55"/>
      <c r="N955" s="90"/>
      <c r="AI955" s="39"/>
      <c r="AJ955" s="40"/>
      <c r="AK955" s="40"/>
      <c r="AQ955" s="40"/>
      <c r="AT955" s="40"/>
      <c r="AV955" s="40"/>
    </row>
    <row r="956" spans="1:48" customFormat="1" ht="15" x14ac:dyDescent="0.25">
      <c r="A956" s="91"/>
      <c r="B956" s="92"/>
      <c r="C956" s="248" t="s">
        <v>515</v>
      </c>
      <c r="D956" s="248"/>
      <c r="E956" s="248"/>
      <c r="F956" s="248"/>
      <c r="G956" s="248"/>
      <c r="H956" s="248"/>
      <c r="I956" s="248"/>
      <c r="J956" s="248"/>
      <c r="K956" s="248"/>
      <c r="L956" s="93"/>
      <c r="M956" s="94"/>
      <c r="N956" s="95"/>
      <c r="AI956" s="39"/>
      <c r="AJ956" s="40"/>
      <c r="AK956" s="40"/>
      <c r="AQ956" s="40"/>
      <c r="AT956" s="40" t="s">
        <v>515</v>
      </c>
      <c r="AV956" s="40"/>
    </row>
    <row r="957" spans="1:48" customFormat="1" ht="15" x14ac:dyDescent="0.25">
      <c r="A957" s="96"/>
      <c r="B957" s="52"/>
      <c r="C957" s="235" t="s">
        <v>255</v>
      </c>
      <c r="D957" s="235"/>
      <c r="E957" s="235"/>
      <c r="F957" s="235"/>
      <c r="G957" s="235"/>
      <c r="H957" s="235"/>
      <c r="I957" s="235"/>
      <c r="J957" s="235"/>
      <c r="K957" s="235"/>
      <c r="L957" s="97">
        <v>18306.57</v>
      </c>
      <c r="M957" s="98"/>
      <c r="N957" s="99">
        <v>171791.47</v>
      </c>
      <c r="AI957" s="39"/>
      <c r="AJ957" s="40"/>
      <c r="AK957" s="40"/>
      <c r="AQ957" s="40"/>
      <c r="AT957" s="40"/>
      <c r="AU957" s="3" t="s">
        <v>255</v>
      </c>
      <c r="AV957" s="40"/>
    </row>
    <row r="958" spans="1:48" customFormat="1" ht="15" x14ac:dyDescent="0.25">
      <c r="A958" s="96"/>
      <c r="B958" s="52"/>
      <c r="C958" s="235" t="s">
        <v>256</v>
      </c>
      <c r="D958" s="235"/>
      <c r="E958" s="235"/>
      <c r="F958" s="235"/>
      <c r="G958" s="235"/>
      <c r="H958" s="235"/>
      <c r="I958" s="235"/>
      <c r="J958" s="235"/>
      <c r="K958" s="235"/>
      <c r="L958" s="100"/>
      <c r="M958" s="98"/>
      <c r="N958" s="101"/>
      <c r="AI958" s="39"/>
      <c r="AJ958" s="40"/>
      <c r="AK958" s="40"/>
      <c r="AQ958" s="40"/>
      <c r="AT958" s="40"/>
      <c r="AU958" s="3" t="s">
        <v>256</v>
      </c>
      <c r="AV958" s="40"/>
    </row>
    <row r="959" spans="1:48" customFormat="1" ht="15" x14ac:dyDescent="0.25">
      <c r="A959" s="96"/>
      <c r="B959" s="52"/>
      <c r="C959" s="235" t="s">
        <v>257</v>
      </c>
      <c r="D959" s="235"/>
      <c r="E959" s="235"/>
      <c r="F959" s="235"/>
      <c r="G959" s="235"/>
      <c r="H959" s="235"/>
      <c r="I959" s="235"/>
      <c r="J959" s="235"/>
      <c r="K959" s="235"/>
      <c r="L959" s="102">
        <v>553.09</v>
      </c>
      <c r="M959" s="98"/>
      <c r="N959" s="99">
        <v>24761.83</v>
      </c>
      <c r="AI959" s="39"/>
      <c r="AJ959" s="40"/>
      <c r="AK959" s="40"/>
      <c r="AQ959" s="40"/>
      <c r="AT959" s="40"/>
      <c r="AU959" s="3" t="s">
        <v>257</v>
      </c>
      <c r="AV959" s="40"/>
    </row>
    <row r="960" spans="1:48" customFormat="1" ht="15" x14ac:dyDescent="0.25">
      <c r="A960" s="96"/>
      <c r="B960" s="52"/>
      <c r="C960" s="235" t="s">
        <v>258</v>
      </c>
      <c r="D960" s="235"/>
      <c r="E960" s="235"/>
      <c r="F960" s="235"/>
      <c r="G960" s="235"/>
      <c r="H960" s="235"/>
      <c r="I960" s="235"/>
      <c r="J960" s="235"/>
      <c r="K960" s="235"/>
      <c r="L960" s="102">
        <v>425.44</v>
      </c>
      <c r="M960" s="98"/>
      <c r="N960" s="99">
        <v>5632.83</v>
      </c>
      <c r="AI960" s="39"/>
      <c r="AJ960" s="40"/>
      <c r="AK960" s="40"/>
      <c r="AQ960" s="40"/>
      <c r="AT960" s="40"/>
      <c r="AU960" s="3" t="s">
        <v>258</v>
      </c>
      <c r="AV960" s="40"/>
    </row>
    <row r="961" spans="1:48" customFormat="1" ht="15" x14ac:dyDescent="0.25">
      <c r="A961" s="96"/>
      <c r="B961" s="52"/>
      <c r="C961" s="235" t="s">
        <v>259</v>
      </c>
      <c r="D961" s="235"/>
      <c r="E961" s="235"/>
      <c r="F961" s="235"/>
      <c r="G961" s="235"/>
      <c r="H961" s="235"/>
      <c r="I961" s="235"/>
      <c r="J961" s="235"/>
      <c r="K961" s="235"/>
      <c r="L961" s="102">
        <v>167.29</v>
      </c>
      <c r="M961" s="98"/>
      <c r="N961" s="99">
        <v>7477.87</v>
      </c>
      <c r="AI961" s="39"/>
      <c r="AJ961" s="40"/>
      <c r="AK961" s="40"/>
      <c r="AQ961" s="40"/>
      <c r="AT961" s="40"/>
      <c r="AU961" s="3" t="s">
        <v>259</v>
      </c>
      <c r="AV961" s="40"/>
    </row>
    <row r="962" spans="1:48" customFormat="1" ht="15" x14ac:dyDescent="0.25">
      <c r="A962" s="96"/>
      <c r="B962" s="52"/>
      <c r="C962" s="235" t="s">
        <v>260</v>
      </c>
      <c r="D962" s="235"/>
      <c r="E962" s="235"/>
      <c r="F962" s="235"/>
      <c r="G962" s="235"/>
      <c r="H962" s="235"/>
      <c r="I962" s="235"/>
      <c r="J962" s="235"/>
      <c r="K962" s="235"/>
      <c r="L962" s="97">
        <v>17328.04</v>
      </c>
      <c r="M962" s="98"/>
      <c r="N962" s="99">
        <v>141396.81</v>
      </c>
      <c r="AI962" s="39"/>
      <c r="AJ962" s="40"/>
      <c r="AK962" s="40"/>
      <c r="AQ962" s="40"/>
      <c r="AT962" s="40"/>
      <c r="AU962" s="3" t="s">
        <v>260</v>
      </c>
      <c r="AV962" s="40"/>
    </row>
    <row r="963" spans="1:48" customFormat="1" ht="15" x14ac:dyDescent="0.25">
      <c r="A963" s="96"/>
      <c r="B963" s="52"/>
      <c r="C963" s="235" t="s">
        <v>261</v>
      </c>
      <c r="D963" s="235"/>
      <c r="E963" s="235"/>
      <c r="F963" s="235"/>
      <c r="G963" s="235"/>
      <c r="H963" s="235"/>
      <c r="I963" s="235"/>
      <c r="J963" s="235"/>
      <c r="K963" s="235"/>
      <c r="L963" s="97">
        <v>19470.36</v>
      </c>
      <c r="M963" s="98"/>
      <c r="N963" s="99">
        <v>223874.82</v>
      </c>
      <c r="AI963" s="39"/>
      <c r="AJ963" s="40"/>
      <c r="AK963" s="40"/>
      <c r="AQ963" s="40"/>
      <c r="AT963" s="40"/>
      <c r="AU963" s="3" t="s">
        <v>261</v>
      </c>
      <c r="AV963" s="40"/>
    </row>
    <row r="964" spans="1:48" customFormat="1" ht="15" x14ac:dyDescent="0.25">
      <c r="A964" s="96"/>
      <c r="B964" s="52"/>
      <c r="C964" s="235" t="s">
        <v>256</v>
      </c>
      <c r="D964" s="235"/>
      <c r="E964" s="235"/>
      <c r="F964" s="235"/>
      <c r="G964" s="235"/>
      <c r="H964" s="235"/>
      <c r="I964" s="235"/>
      <c r="J964" s="235"/>
      <c r="K964" s="235"/>
      <c r="L964" s="100"/>
      <c r="M964" s="98"/>
      <c r="N964" s="101"/>
      <c r="AI964" s="39"/>
      <c r="AJ964" s="40"/>
      <c r="AK964" s="40"/>
      <c r="AQ964" s="40"/>
      <c r="AT964" s="40"/>
      <c r="AU964" s="3" t="s">
        <v>256</v>
      </c>
      <c r="AV964" s="40"/>
    </row>
    <row r="965" spans="1:48" customFormat="1" ht="15" x14ac:dyDescent="0.25">
      <c r="A965" s="96"/>
      <c r="B965" s="52"/>
      <c r="C965" s="235" t="s">
        <v>352</v>
      </c>
      <c r="D965" s="235"/>
      <c r="E965" s="235"/>
      <c r="F965" s="235"/>
      <c r="G965" s="235"/>
      <c r="H965" s="235"/>
      <c r="I965" s="235"/>
      <c r="J965" s="235"/>
      <c r="K965" s="235"/>
      <c r="L965" s="102">
        <v>553.09</v>
      </c>
      <c r="M965" s="98"/>
      <c r="N965" s="99">
        <v>24761.83</v>
      </c>
      <c r="AI965" s="39"/>
      <c r="AJ965" s="40"/>
      <c r="AK965" s="40"/>
      <c r="AQ965" s="40"/>
      <c r="AT965" s="40"/>
      <c r="AU965" s="3" t="s">
        <v>352</v>
      </c>
      <c r="AV965" s="40"/>
    </row>
    <row r="966" spans="1:48" customFormat="1" ht="15" x14ac:dyDescent="0.25">
      <c r="A966" s="96"/>
      <c r="B966" s="52"/>
      <c r="C966" s="235" t="s">
        <v>353</v>
      </c>
      <c r="D966" s="235"/>
      <c r="E966" s="235"/>
      <c r="F966" s="235"/>
      <c r="G966" s="235"/>
      <c r="H966" s="235"/>
      <c r="I966" s="235"/>
      <c r="J966" s="235"/>
      <c r="K966" s="235"/>
      <c r="L966" s="102">
        <v>425.44</v>
      </c>
      <c r="M966" s="98"/>
      <c r="N966" s="99">
        <v>5632.83</v>
      </c>
      <c r="AI966" s="39"/>
      <c r="AJ966" s="40"/>
      <c r="AK966" s="40"/>
      <c r="AQ966" s="40"/>
      <c r="AT966" s="40"/>
      <c r="AU966" s="3" t="s">
        <v>353</v>
      </c>
      <c r="AV966" s="40"/>
    </row>
    <row r="967" spans="1:48" customFormat="1" ht="15" x14ac:dyDescent="0.25">
      <c r="A967" s="96"/>
      <c r="B967" s="52"/>
      <c r="C967" s="235" t="s">
        <v>354</v>
      </c>
      <c r="D967" s="235"/>
      <c r="E967" s="235"/>
      <c r="F967" s="235"/>
      <c r="G967" s="235"/>
      <c r="H967" s="235"/>
      <c r="I967" s="235"/>
      <c r="J967" s="235"/>
      <c r="K967" s="235"/>
      <c r="L967" s="102">
        <v>167.29</v>
      </c>
      <c r="M967" s="98"/>
      <c r="N967" s="99">
        <v>7477.87</v>
      </c>
      <c r="AI967" s="39"/>
      <c r="AJ967" s="40"/>
      <c r="AK967" s="40"/>
      <c r="AQ967" s="40"/>
      <c r="AT967" s="40"/>
      <c r="AU967" s="3" t="s">
        <v>354</v>
      </c>
      <c r="AV967" s="40"/>
    </row>
    <row r="968" spans="1:48" customFormat="1" ht="15" x14ac:dyDescent="0.25">
      <c r="A968" s="96"/>
      <c r="B968" s="52"/>
      <c r="C968" s="235" t="s">
        <v>355</v>
      </c>
      <c r="D968" s="235"/>
      <c r="E968" s="235"/>
      <c r="F968" s="235"/>
      <c r="G968" s="235"/>
      <c r="H968" s="235"/>
      <c r="I968" s="235"/>
      <c r="J968" s="235"/>
      <c r="K968" s="235"/>
      <c r="L968" s="97">
        <v>17328.04</v>
      </c>
      <c r="M968" s="98"/>
      <c r="N968" s="99">
        <v>141396.81</v>
      </c>
      <c r="AI968" s="39"/>
      <c r="AJ968" s="40"/>
      <c r="AK968" s="40"/>
      <c r="AQ968" s="40"/>
      <c r="AT968" s="40"/>
      <c r="AU968" s="3" t="s">
        <v>355</v>
      </c>
      <c r="AV968" s="40"/>
    </row>
    <row r="969" spans="1:48" customFormat="1" ht="15" x14ac:dyDescent="0.25">
      <c r="A969" s="96"/>
      <c r="B969" s="52"/>
      <c r="C969" s="235" t="s">
        <v>356</v>
      </c>
      <c r="D969" s="235"/>
      <c r="E969" s="235"/>
      <c r="F969" s="235"/>
      <c r="G969" s="235"/>
      <c r="H969" s="235"/>
      <c r="I969" s="235"/>
      <c r="J969" s="235"/>
      <c r="K969" s="235"/>
      <c r="L969" s="102">
        <v>781.45</v>
      </c>
      <c r="M969" s="98"/>
      <c r="N969" s="99">
        <v>34972.79</v>
      </c>
      <c r="AI969" s="39"/>
      <c r="AJ969" s="40"/>
      <c r="AK969" s="40"/>
      <c r="AQ969" s="40"/>
      <c r="AT969" s="40"/>
      <c r="AU969" s="3" t="s">
        <v>356</v>
      </c>
      <c r="AV969" s="40"/>
    </row>
    <row r="970" spans="1:48" customFormat="1" ht="15" x14ac:dyDescent="0.25">
      <c r="A970" s="96"/>
      <c r="B970" s="52"/>
      <c r="C970" s="235" t="s">
        <v>357</v>
      </c>
      <c r="D970" s="235"/>
      <c r="E970" s="235"/>
      <c r="F970" s="235"/>
      <c r="G970" s="235"/>
      <c r="H970" s="235"/>
      <c r="I970" s="235"/>
      <c r="J970" s="235"/>
      <c r="K970" s="235"/>
      <c r="L970" s="102">
        <v>382.34</v>
      </c>
      <c r="M970" s="98"/>
      <c r="N970" s="99">
        <v>17110.560000000001</v>
      </c>
      <c r="AI970" s="39"/>
      <c r="AJ970" s="40"/>
      <c r="AK970" s="40"/>
      <c r="AQ970" s="40"/>
      <c r="AT970" s="40"/>
      <c r="AU970" s="3" t="s">
        <v>357</v>
      </c>
      <c r="AV970" s="40"/>
    </row>
    <row r="971" spans="1:48" customFormat="1" ht="15" x14ac:dyDescent="0.25">
      <c r="A971" s="96"/>
      <c r="B971" s="52"/>
      <c r="C971" s="235" t="s">
        <v>272</v>
      </c>
      <c r="D971" s="235"/>
      <c r="E971" s="235"/>
      <c r="F971" s="235"/>
      <c r="G971" s="235"/>
      <c r="H971" s="235"/>
      <c r="I971" s="235"/>
      <c r="J971" s="235"/>
      <c r="K971" s="235"/>
      <c r="L971" s="102">
        <v>720.38</v>
      </c>
      <c r="M971" s="98"/>
      <c r="N971" s="99">
        <v>32239.7</v>
      </c>
      <c r="AI971" s="39"/>
      <c r="AJ971" s="40"/>
      <c r="AK971" s="40"/>
      <c r="AQ971" s="40"/>
      <c r="AT971" s="40"/>
      <c r="AU971" s="3" t="s">
        <v>272</v>
      </c>
      <c r="AV971" s="40"/>
    </row>
    <row r="972" spans="1:48" customFormat="1" ht="15" x14ac:dyDescent="0.25">
      <c r="A972" s="96"/>
      <c r="B972" s="52"/>
      <c r="C972" s="235" t="s">
        <v>273</v>
      </c>
      <c r="D972" s="235"/>
      <c r="E972" s="235"/>
      <c r="F972" s="235"/>
      <c r="G972" s="235"/>
      <c r="H972" s="235"/>
      <c r="I972" s="235"/>
      <c r="J972" s="235"/>
      <c r="K972" s="235"/>
      <c r="L972" s="102">
        <v>781.45</v>
      </c>
      <c r="M972" s="98"/>
      <c r="N972" s="99">
        <v>34972.79</v>
      </c>
      <c r="AI972" s="39"/>
      <c r="AJ972" s="40"/>
      <c r="AK972" s="40"/>
      <c r="AQ972" s="40"/>
      <c r="AT972" s="40"/>
      <c r="AU972" s="3" t="s">
        <v>273</v>
      </c>
      <c r="AV972" s="40"/>
    </row>
    <row r="973" spans="1:48" customFormat="1" ht="15" x14ac:dyDescent="0.25">
      <c r="A973" s="96"/>
      <c r="B973" s="52"/>
      <c r="C973" s="235" t="s">
        <v>274</v>
      </c>
      <c r="D973" s="235"/>
      <c r="E973" s="235"/>
      <c r="F973" s="235"/>
      <c r="G973" s="235"/>
      <c r="H973" s="235"/>
      <c r="I973" s="235"/>
      <c r="J973" s="235"/>
      <c r="K973" s="235"/>
      <c r="L973" s="102">
        <v>382.34</v>
      </c>
      <c r="M973" s="98"/>
      <c r="N973" s="99">
        <v>17110.560000000001</v>
      </c>
      <c r="AI973" s="39"/>
      <c r="AJ973" s="40"/>
      <c r="AK973" s="40"/>
      <c r="AQ973" s="40"/>
      <c r="AT973" s="40"/>
      <c r="AU973" s="3" t="s">
        <v>274</v>
      </c>
      <c r="AV973" s="40"/>
    </row>
    <row r="974" spans="1:48" customFormat="1" ht="15" x14ac:dyDescent="0.25">
      <c r="A974" s="96"/>
      <c r="B974" s="104"/>
      <c r="C974" s="252" t="s">
        <v>516</v>
      </c>
      <c r="D974" s="252"/>
      <c r="E974" s="252"/>
      <c r="F974" s="252"/>
      <c r="G974" s="252"/>
      <c r="H974" s="252"/>
      <c r="I974" s="252"/>
      <c r="J974" s="252"/>
      <c r="K974" s="252"/>
      <c r="L974" s="105">
        <v>19470.36</v>
      </c>
      <c r="M974" s="106"/>
      <c r="N974" s="107">
        <v>223874.82</v>
      </c>
      <c r="AI974" s="39"/>
      <c r="AJ974" s="40"/>
      <c r="AK974" s="40"/>
      <c r="AQ974" s="40"/>
      <c r="AT974" s="40"/>
      <c r="AV974" s="40" t="s">
        <v>516</v>
      </c>
    </row>
    <row r="975" spans="1:48" customFormat="1" ht="15" x14ac:dyDescent="0.25">
      <c r="A975" s="242" t="s">
        <v>517</v>
      </c>
      <c r="B975" s="243"/>
      <c r="C975" s="243"/>
      <c r="D975" s="243"/>
      <c r="E975" s="243"/>
      <c r="F975" s="243"/>
      <c r="G975" s="243"/>
      <c r="H975" s="243"/>
      <c r="I975" s="243"/>
      <c r="J975" s="243"/>
      <c r="K975" s="243"/>
      <c r="L975" s="243"/>
      <c r="M975" s="243"/>
      <c r="N975" s="244"/>
      <c r="AI975" s="39" t="s">
        <v>517</v>
      </c>
      <c r="AJ975" s="40"/>
      <c r="AK975" s="40"/>
      <c r="AQ975" s="40"/>
      <c r="AT975" s="40"/>
      <c r="AV975" s="40"/>
    </row>
    <row r="976" spans="1:48" customFormat="1" ht="23.25" x14ac:dyDescent="0.25">
      <c r="A976" s="41" t="s">
        <v>518</v>
      </c>
      <c r="B976" s="42" t="s">
        <v>519</v>
      </c>
      <c r="C976" s="248" t="s">
        <v>520</v>
      </c>
      <c r="D976" s="248"/>
      <c r="E976" s="248"/>
      <c r="F976" s="43" t="s">
        <v>90</v>
      </c>
      <c r="G976" s="44">
        <v>6.4500000000000002E-2</v>
      </c>
      <c r="H976" s="45">
        <v>1</v>
      </c>
      <c r="I976" s="83">
        <v>6.4500000000000002E-2</v>
      </c>
      <c r="J976" s="47"/>
      <c r="K976" s="44"/>
      <c r="L976" s="47"/>
      <c r="M976" s="44"/>
      <c r="N976" s="48"/>
      <c r="AI976" s="39"/>
      <c r="AJ976" s="40"/>
      <c r="AK976" s="40" t="s">
        <v>520</v>
      </c>
      <c r="AQ976" s="40"/>
      <c r="AT976" s="40"/>
      <c r="AV976" s="40"/>
    </row>
    <row r="977" spans="1:48" customFormat="1" ht="15" x14ac:dyDescent="0.25">
      <c r="A977" s="49"/>
      <c r="B977" s="50"/>
      <c r="C977" s="235" t="s">
        <v>521</v>
      </c>
      <c r="D977" s="235"/>
      <c r="E977" s="235"/>
      <c r="F977" s="235"/>
      <c r="G977" s="235"/>
      <c r="H977" s="235"/>
      <c r="I977" s="235"/>
      <c r="J977" s="235"/>
      <c r="K977" s="235"/>
      <c r="L977" s="235"/>
      <c r="M977" s="235"/>
      <c r="N977" s="237"/>
      <c r="AI977" s="39"/>
      <c r="AJ977" s="40"/>
      <c r="AK977" s="40"/>
      <c r="AL977" s="3" t="s">
        <v>521</v>
      </c>
      <c r="AQ977" s="40"/>
      <c r="AT977" s="40"/>
      <c r="AV977" s="40"/>
    </row>
    <row r="978" spans="1:48" customFormat="1" ht="23.25" x14ac:dyDescent="0.25">
      <c r="A978" s="51"/>
      <c r="B978" s="52" t="s">
        <v>65</v>
      </c>
      <c r="C978" s="238" t="s">
        <v>66</v>
      </c>
      <c r="D978" s="238"/>
      <c r="E978" s="238"/>
      <c r="F978" s="238"/>
      <c r="G978" s="238"/>
      <c r="H978" s="238"/>
      <c r="I978" s="238"/>
      <c r="J978" s="238"/>
      <c r="K978" s="238"/>
      <c r="L978" s="238"/>
      <c r="M978" s="238"/>
      <c r="N978" s="239"/>
      <c r="AI978" s="39"/>
      <c r="AJ978" s="40"/>
      <c r="AK978" s="40"/>
      <c r="AM978" s="3" t="s">
        <v>66</v>
      </c>
      <c r="AQ978" s="40"/>
      <c r="AT978" s="40"/>
      <c r="AV978" s="40"/>
    </row>
    <row r="979" spans="1:48" customFormat="1" ht="68.25" x14ac:dyDescent="0.25">
      <c r="A979" s="51"/>
      <c r="B979" s="52" t="s">
        <v>67</v>
      </c>
      <c r="C979" s="238" t="s">
        <v>68</v>
      </c>
      <c r="D979" s="238"/>
      <c r="E979" s="238"/>
      <c r="F979" s="238"/>
      <c r="G979" s="238"/>
      <c r="H979" s="238"/>
      <c r="I979" s="238"/>
      <c r="J979" s="238"/>
      <c r="K979" s="238"/>
      <c r="L979" s="238"/>
      <c r="M979" s="238"/>
      <c r="N979" s="239"/>
      <c r="AI979" s="39"/>
      <c r="AJ979" s="40"/>
      <c r="AK979" s="40"/>
      <c r="AM979" s="3" t="s">
        <v>68</v>
      </c>
      <c r="AQ979" s="40"/>
      <c r="AT979" s="40"/>
      <c r="AV979" s="40"/>
    </row>
    <row r="980" spans="1:48" customFormat="1" ht="23.25" x14ac:dyDescent="0.25">
      <c r="A980" s="51"/>
      <c r="B980" s="52" t="s">
        <v>69</v>
      </c>
      <c r="C980" s="238" t="s">
        <v>70</v>
      </c>
      <c r="D980" s="238"/>
      <c r="E980" s="238"/>
      <c r="F980" s="238"/>
      <c r="G980" s="238"/>
      <c r="H980" s="238"/>
      <c r="I980" s="238"/>
      <c r="J980" s="238"/>
      <c r="K980" s="238"/>
      <c r="L980" s="238"/>
      <c r="M980" s="238"/>
      <c r="N980" s="239"/>
      <c r="AI980" s="39"/>
      <c r="AJ980" s="40"/>
      <c r="AK980" s="40"/>
      <c r="AM980" s="3" t="s">
        <v>70</v>
      </c>
      <c r="AQ980" s="40"/>
      <c r="AT980" s="40"/>
      <c r="AV980" s="40"/>
    </row>
    <row r="981" spans="1:48" customFormat="1" ht="15" x14ac:dyDescent="0.25">
      <c r="A981" s="53"/>
      <c r="B981" s="52" t="s">
        <v>60</v>
      </c>
      <c r="C981" s="235" t="s">
        <v>94</v>
      </c>
      <c r="D981" s="235"/>
      <c r="E981" s="235"/>
      <c r="F981" s="54"/>
      <c r="G981" s="55"/>
      <c r="H981" s="55"/>
      <c r="I981" s="55"/>
      <c r="J981" s="58">
        <v>106.88</v>
      </c>
      <c r="K981" s="57">
        <v>1.520875</v>
      </c>
      <c r="L981" s="58">
        <v>10.48</v>
      </c>
      <c r="M981" s="59">
        <v>44.77</v>
      </c>
      <c r="N981" s="72">
        <v>469.19</v>
      </c>
      <c r="AI981" s="39"/>
      <c r="AJ981" s="40"/>
      <c r="AK981" s="40"/>
      <c r="AN981" s="3" t="s">
        <v>94</v>
      </c>
      <c r="AQ981" s="40"/>
      <c r="AT981" s="40"/>
      <c r="AV981" s="40"/>
    </row>
    <row r="982" spans="1:48" customFormat="1" ht="15" x14ac:dyDescent="0.25">
      <c r="A982" s="53"/>
      <c r="B982" s="52" t="s">
        <v>71</v>
      </c>
      <c r="C982" s="235" t="s">
        <v>72</v>
      </c>
      <c r="D982" s="235"/>
      <c r="E982" s="235"/>
      <c r="F982" s="54"/>
      <c r="G982" s="55"/>
      <c r="H982" s="55"/>
      <c r="I982" s="55"/>
      <c r="J982" s="58">
        <v>241.58</v>
      </c>
      <c r="K982" s="57">
        <v>1.653125</v>
      </c>
      <c r="L982" s="58">
        <v>25.76</v>
      </c>
      <c r="M982" s="59">
        <v>13.24</v>
      </c>
      <c r="N982" s="72">
        <v>341.06</v>
      </c>
      <c r="AI982" s="39"/>
      <c r="AJ982" s="40"/>
      <c r="AK982" s="40"/>
      <c r="AN982" s="3" t="s">
        <v>72</v>
      </c>
      <c r="AQ982" s="40"/>
      <c r="AT982" s="40"/>
      <c r="AV982" s="40"/>
    </row>
    <row r="983" spans="1:48" customFormat="1" ht="15" x14ac:dyDescent="0.25">
      <c r="A983" s="53"/>
      <c r="B983" s="52" t="s">
        <v>73</v>
      </c>
      <c r="C983" s="235" t="s">
        <v>74</v>
      </c>
      <c r="D983" s="235"/>
      <c r="E983" s="235"/>
      <c r="F983" s="54"/>
      <c r="G983" s="55"/>
      <c r="H983" s="55"/>
      <c r="I983" s="55"/>
      <c r="J983" s="58">
        <v>26.36</v>
      </c>
      <c r="K983" s="57">
        <v>1.653125</v>
      </c>
      <c r="L983" s="58">
        <v>2.81</v>
      </c>
      <c r="M983" s="61">
        <v>44.7</v>
      </c>
      <c r="N983" s="72">
        <v>125.61</v>
      </c>
      <c r="AI983" s="39"/>
      <c r="AJ983" s="40"/>
      <c r="AK983" s="40"/>
      <c r="AN983" s="3" t="s">
        <v>74</v>
      </c>
      <c r="AQ983" s="40"/>
      <c r="AT983" s="40"/>
      <c r="AV983" s="40"/>
    </row>
    <row r="984" spans="1:48" customFormat="1" ht="15" x14ac:dyDescent="0.25">
      <c r="A984" s="62"/>
      <c r="B984" s="52"/>
      <c r="C984" s="235" t="s">
        <v>95</v>
      </c>
      <c r="D984" s="235"/>
      <c r="E984" s="235"/>
      <c r="F984" s="54" t="s">
        <v>76</v>
      </c>
      <c r="G984" s="59">
        <v>12.53</v>
      </c>
      <c r="H984" s="57">
        <v>1.520875</v>
      </c>
      <c r="I984" s="64">
        <v>1.2291483999999999</v>
      </c>
      <c r="J984" s="65"/>
      <c r="K984" s="55"/>
      <c r="L984" s="65"/>
      <c r="M984" s="55"/>
      <c r="N984" s="66"/>
      <c r="AI984" s="39"/>
      <c r="AJ984" s="40"/>
      <c r="AK984" s="40"/>
      <c r="AO984" s="3" t="s">
        <v>95</v>
      </c>
      <c r="AQ984" s="40"/>
      <c r="AT984" s="40"/>
      <c r="AV984" s="40"/>
    </row>
    <row r="985" spans="1:48" customFormat="1" ht="15" x14ac:dyDescent="0.25">
      <c r="A985" s="62"/>
      <c r="B985" s="52"/>
      <c r="C985" s="235" t="s">
        <v>75</v>
      </c>
      <c r="D985" s="235"/>
      <c r="E985" s="235"/>
      <c r="F985" s="54" t="s">
        <v>76</v>
      </c>
      <c r="G985" s="59">
        <v>2.62</v>
      </c>
      <c r="H985" s="57">
        <v>1.653125</v>
      </c>
      <c r="I985" s="64">
        <v>0.27936159999999999</v>
      </c>
      <c r="J985" s="65"/>
      <c r="K985" s="55"/>
      <c r="L985" s="65"/>
      <c r="M985" s="55"/>
      <c r="N985" s="66"/>
      <c r="AI985" s="39"/>
      <c r="AJ985" s="40"/>
      <c r="AK985" s="40"/>
      <c r="AO985" s="3" t="s">
        <v>75</v>
      </c>
      <c r="AQ985" s="40"/>
      <c r="AT985" s="40"/>
      <c r="AV985" s="40"/>
    </row>
    <row r="986" spans="1:48" customFormat="1" ht="15" x14ac:dyDescent="0.25">
      <c r="A986" s="49"/>
      <c r="B986" s="52"/>
      <c r="C986" s="236" t="s">
        <v>77</v>
      </c>
      <c r="D986" s="236"/>
      <c r="E986" s="236"/>
      <c r="F986" s="67"/>
      <c r="G986" s="68"/>
      <c r="H986" s="68"/>
      <c r="I986" s="68"/>
      <c r="J986" s="70">
        <v>348.46</v>
      </c>
      <c r="K986" s="68"/>
      <c r="L986" s="70">
        <v>36.24</v>
      </c>
      <c r="M986" s="68"/>
      <c r="N986" s="77">
        <v>810.25</v>
      </c>
      <c r="AI986" s="39"/>
      <c r="AJ986" s="40"/>
      <c r="AK986" s="40"/>
      <c r="AP986" s="3" t="s">
        <v>77</v>
      </c>
      <c r="AQ986" s="40"/>
      <c r="AT986" s="40"/>
      <c r="AV986" s="40"/>
    </row>
    <row r="987" spans="1:48" customFormat="1" ht="15" x14ac:dyDescent="0.25">
      <c r="A987" s="62"/>
      <c r="B987" s="52"/>
      <c r="C987" s="235" t="s">
        <v>78</v>
      </c>
      <c r="D987" s="235"/>
      <c r="E987" s="235"/>
      <c r="F987" s="54"/>
      <c r="G987" s="55"/>
      <c r="H987" s="55"/>
      <c r="I987" s="55"/>
      <c r="J987" s="65"/>
      <c r="K987" s="55"/>
      <c r="L987" s="58">
        <v>13.29</v>
      </c>
      <c r="M987" s="55"/>
      <c r="N987" s="72">
        <v>594.79999999999995</v>
      </c>
      <c r="AI987" s="39"/>
      <c r="AJ987" s="40"/>
      <c r="AK987" s="40"/>
      <c r="AO987" s="3" t="s">
        <v>78</v>
      </c>
      <c r="AQ987" s="40"/>
      <c r="AT987" s="40"/>
      <c r="AV987" s="40"/>
    </row>
    <row r="988" spans="1:48" customFormat="1" ht="23.25" x14ac:dyDescent="0.25">
      <c r="A988" s="62"/>
      <c r="B988" s="52" t="s">
        <v>79</v>
      </c>
      <c r="C988" s="235" t="s">
        <v>80</v>
      </c>
      <c r="D988" s="235"/>
      <c r="E988" s="235"/>
      <c r="F988" s="54" t="s">
        <v>81</v>
      </c>
      <c r="G988" s="63">
        <v>92</v>
      </c>
      <c r="H988" s="55"/>
      <c r="I988" s="63">
        <v>92</v>
      </c>
      <c r="J988" s="65"/>
      <c r="K988" s="55"/>
      <c r="L988" s="58">
        <v>12.23</v>
      </c>
      <c r="M988" s="55"/>
      <c r="N988" s="72">
        <v>547.22</v>
      </c>
      <c r="AI988" s="39"/>
      <c r="AJ988" s="40"/>
      <c r="AK988" s="40"/>
      <c r="AO988" s="3" t="s">
        <v>80</v>
      </c>
      <c r="AQ988" s="40"/>
      <c r="AT988" s="40"/>
      <c r="AV988" s="40"/>
    </row>
    <row r="989" spans="1:48" customFormat="1" ht="45" x14ac:dyDescent="0.25">
      <c r="A989" s="62"/>
      <c r="B989" s="52" t="s">
        <v>82</v>
      </c>
      <c r="C989" s="235" t="s">
        <v>83</v>
      </c>
      <c r="D989" s="235"/>
      <c r="E989" s="235"/>
      <c r="F989" s="54" t="s">
        <v>81</v>
      </c>
      <c r="G989" s="63">
        <v>46</v>
      </c>
      <c r="H989" s="59">
        <v>0.85</v>
      </c>
      <c r="I989" s="61">
        <v>39.1</v>
      </c>
      <c r="J989" s="65"/>
      <c r="K989" s="55"/>
      <c r="L989" s="58">
        <v>5.2</v>
      </c>
      <c r="M989" s="55"/>
      <c r="N989" s="72">
        <v>232.57</v>
      </c>
      <c r="AI989" s="39"/>
      <c r="AJ989" s="40"/>
      <c r="AK989" s="40"/>
      <c r="AO989" s="3" t="s">
        <v>83</v>
      </c>
      <c r="AQ989" s="40"/>
      <c r="AT989" s="40"/>
      <c r="AV989" s="40"/>
    </row>
    <row r="990" spans="1:48" customFormat="1" ht="15" x14ac:dyDescent="0.25">
      <c r="A990" s="73"/>
      <c r="B990" s="74"/>
      <c r="C990" s="248" t="s">
        <v>84</v>
      </c>
      <c r="D990" s="248"/>
      <c r="E990" s="248"/>
      <c r="F990" s="43"/>
      <c r="G990" s="44"/>
      <c r="H990" s="44"/>
      <c r="I990" s="44"/>
      <c r="J990" s="47"/>
      <c r="K990" s="44"/>
      <c r="L990" s="75">
        <v>53.67</v>
      </c>
      <c r="M990" s="68"/>
      <c r="N990" s="76">
        <v>1590.04</v>
      </c>
      <c r="AI990" s="39"/>
      <c r="AJ990" s="40"/>
      <c r="AK990" s="40"/>
      <c r="AQ990" s="40" t="s">
        <v>84</v>
      </c>
      <c r="AT990" s="40"/>
      <c r="AV990" s="40"/>
    </row>
    <row r="991" spans="1:48" customFormat="1" ht="45.75" x14ac:dyDescent="0.25">
      <c r="A991" s="41" t="s">
        <v>522</v>
      </c>
      <c r="B991" s="42" t="s">
        <v>523</v>
      </c>
      <c r="C991" s="248" t="s">
        <v>524</v>
      </c>
      <c r="D991" s="248"/>
      <c r="E991" s="248"/>
      <c r="F991" s="43" t="s">
        <v>212</v>
      </c>
      <c r="G991" s="44">
        <v>0.1721</v>
      </c>
      <c r="H991" s="45">
        <v>1</v>
      </c>
      <c r="I991" s="83">
        <v>0.1721</v>
      </c>
      <c r="J991" s="47"/>
      <c r="K991" s="44"/>
      <c r="L991" s="47"/>
      <c r="M991" s="44"/>
      <c r="N991" s="48"/>
      <c r="AI991" s="39"/>
      <c r="AJ991" s="40"/>
      <c r="AK991" s="40" t="s">
        <v>524</v>
      </c>
      <c r="AQ991" s="40"/>
      <c r="AT991" s="40"/>
      <c r="AV991" s="40"/>
    </row>
    <row r="992" spans="1:48" customFormat="1" ht="15" x14ac:dyDescent="0.25">
      <c r="A992" s="49"/>
      <c r="B992" s="50"/>
      <c r="C992" s="235" t="s">
        <v>525</v>
      </c>
      <c r="D992" s="235"/>
      <c r="E992" s="235"/>
      <c r="F992" s="235"/>
      <c r="G992" s="235"/>
      <c r="H992" s="235"/>
      <c r="I992" s="235"/>
      <c r="J992" s="235"/>
      <c r="K992" s="235"/>
      <c r="L992" s="235"/>
      <c r="M992" s="235"/>
      <c r="N992" s="237"/>
      <c r="AI992" s="39"/>
      <c r="AJ992" s="40"/>
      <c r="AK992" s="40"/>
      <c r="AL992" s="3" t="s">
        <v>525</v>
      </c>
      <c r="AQ992" s="40"/>
      <c r="AT992" s="40"/>
      <c r="AV992" s="40"/>
    </row>
    <row r="993" spans="1:48" customFormat="1" ht="23.25" x14ac:dyDescent="0.25">
      <c r="A993" s="51"/>
      <c r="B993" s="52" t="s">
        <v>65</v>
      </c>
      <c r="C993" s="238" t="s">
        <v>66</v>
      </c>
      <c r="D993" s="238"/>
      <c r="E993" s="238"/>
      <c r="F993" s="238"/>
      <c r="G993" s="238"/>
      <c r="H993" s="238"/>
      <c r="I993" s="238"/>
      <c r="J993" s="238"/>
      <c r="K993" s="238"/>
      <c r="L993" s="238"/>
      <c r="M993" s="238"/>
      <c r="N993" s="239"/>
      <c r="AI993" s="39"/>
      <c r="AJ993" s="40"/>
      <c r="AK993" s="40"/>
      <c r="AM993" s="3" t="s">
        <v>66</v>
      </c>
      <c r="AQ993" s="40"/>
      <c r="AT993" s="40"/>
      <c r="AV993" s="40"/>
    </row>
    <row r="994" spans="1:48" customFormat="1" ht="68.25" x14ac:dyDescent="0.25">
      <c r="A994" s="51"/>
      <c r="B994" s="52" t="s">
        <v>67</v>
      </c>
      <c r="C994" s="238" t="s">
        <v>68</v>
      </c>
      <c r="D994" s="238"/>
      <c r="E994" s="238"/>
      <c r="F994" s="238"/>
      <c r="G994" s="238"/>
      <c r="H994" s="238"/>
      <c r="I994" s="238"/>
      <c r="J994" s="238"/>
      <c r="K994" s="238"/>
      <c r="L994" s="238"/>
      <c r="M994" s="238"/>
      <c r="N994" s="239"/>
      <c r="AI994" s="39"/>
      <c r="AJ994" s="40"/>
      <c r="AK994" s="40"/>
      <c r="AM994" s="3" t="s">
        <v>68</v>
      </c>
      <c r="AQ994" s="40"/>
      <c r="AT994" s="40"/>
      <c r="AV994" s="40"/>
    </row>
    <row r="995" spans="1:48" customFormat="1" ht="23.25" x14ac:dyDescent="0.25">
      <c r="A995" s="51"/>
      <c r="B995" s="52" t="s">
        <v>69</v>
      </c>
      <c r="C995" s="238" t="s">
        <v>70</v>
      </c>
      <c r="D995" s="238"/>
      <c r="E995" s="238"/>
      <c r="F995" s="238"/>
      <c r="G995" s="238"/>
      <c r="H995" s="238"/>
      <c r="I995" s="238"/>
      <c r="J995" s="238"/>
      <c r="K995" s="238"/>
      <c r="L995" s="238"/>
      <c r="M995" s="238"/>
      <c r="N995" s="239"/>
      <c r="AI995" s="39"/>
      <c r="AJ995" s="40"/>
      <c r="AK995" s="40"/>
      <c r="AM995" s="3" t="s">
        <v>70</v>
      </c>
      <c r="AQ995" s="40"/>
      <c r="AT995" s="40"/>
      <c r="AV995" s="40"/>
    </row>
    <row r="996" spans="1:48" customFormat="1" ht="15" x14ac:dyDescent="0.25">
      <c r="A996" s="53"/>
      <c r="B996" s="52" t="s">
        <v>60</v>
      </c>
      <c r="C996" s="235" t="s">
        <v>94</v>
      </c>
      <c r="D996" s="235"/>
      <c r="E996" s="235"/>
      <c r="F996" s="54"/>
      <c r="G996" s="55"/>
      <c r="H996" s="55"/>
      <c r="I996" s="55"/>
      <c r="J996" s="58">
        <v>231.43</v>
      </c>
      <c r="K996" s="57">
        <v>1.520875</v>
      </c>
      <c r="L996" s="58">
        <v>60.58</v>
      </c>
      <c r="M996" s="59">
        <v>44.77</v>
      </c>
      <c r="N996" s="60">
        <v>2712.17</v>
      </c>
      <c r="AI996" s="39"/>
      <c r="AJ996" s="40"/>
      <c r="AK996" s="40"/>
      <c r="AN996" s="3" t="s">
        <v>94</v>
      </c>
      <c r="AQ996" s="40"/>
      <c r="AT996" s="40"/>
      <c r="AV996" s="40"/>
    </row>
    <row r="997" spans="1:48" customFormat="1" ht="15" x14ac:dyDescent="0.25">
      <c r="A997" s="53"/>
      <c r="B997" s="52" t="s">
        <v>71</v>
      </c>
      <c r="C997" s="235" t="s">
        <v>72</v>
      </c>
      <c r="D997" s="235"/>
      <c r="E997" s="235"/>
      <c r="F997" s="54"/>
      <c r="G997" s="55"/>
      <c r="H997" s="55"/>
      <c r="I997" s="55"/>
      <c r="J997" s="58">
        <v>64.77</v>
      </c>
      <c r="K997" s="57">
        <v>1.653125</v>
      </c>
      <c r="L997" s="58">
        <v>18.43</v>
      </c>
      <c r="M997" s="59">
        <v>13.24</v>
      </c>
      <c r="N997" s="72">
        <v>244.01</v>
      </c>
      <c r="AI997" s="39"/>
      <c r="AJ997" s="40"/>
      <c r="AK997" s="40"/>
      <c r="AN997" s="3" t="s">
        <v>72</v>
      </c>
      <c r="AQ997" s="40"/>
      <c r="AT997" s="40"/>
      <c r="AV997" s="40"/>
    </row>
    <row r="998" spans="1:48" customFormat="1" ht="15" x14ac:dyDescent="0.25">
      <c r="A998" s="53"/>
      <c r="B998" s="52" t="s">
        <v>73</v>
      </c>
      <c r="C998" s="235" t="s">
        <v>74</v>
      </c>
      <c r="D998" s="235"/>
      <c r="E998" s="235"/>
      <c r="F998" s="54"/>
      <c r="G998" s="55"/>
      <c r="H998" s="55"/>
      <c r="I998" s="55"/>
      <c r="J998" s="58">
        <v>12.87</v>
      </c>
      <c r="K998" s="57">
        <v>1.653125</v>
      </c>
      <c r="L998" s="58">
        <v>3.66</v>
      </c>
      <c r="M998" s="61">
        <v>44.7</v>
      </c>
      <c r="N998" s="72">
        <v>163.6</v>
      </c>
      <c r="AI998" s="39"/>
      <c r="AJ998" s="40"/>
      <c r="AK998" s="40"/>
      <c r="AN998" s="3" t="s">
        <v>74</v>
      </c>
      <c r="AQ998" s="40"/>
      <c r="AT998" s="40"/>
      <c r="AV998" s="40"/>
    </row>
    <row r="999" spans="1:48" customFormat="1" ht="15" x14ac:dyDescent="0.25">
      <c r="A999" s="62"/>
      <c r="B999" s="52"/>
      <c r="C999" s="235" t="s">
        <v>95</v>
      </c>
      <c r="D999" s="235"/>
      <c r="E999" s="235"/>
      <c r="F999" s="54" t="s">
        <v>76</v>
      </c>
      <c r="G999" s="61">
        <v>25.8</v>
      </c>
      <c r="H999" s="57">
        <v>1.520875</v>
      </c>
      <c r="I999" s="64">
        <v>6.7529588</v>
      </c>
      <c r="J999" s="65"/>
      <c r="K999" s="55"/>
      <c r="L999" s="65"/>
      <c r="M999" s="55"/>
      <c r="N999" s="66"/>
      <c r="AI999" s="39"/>
      <c r="AJ999" s="40"/>
      <c r="AK999" s="40"/>
      <c r="AO999" s="3" t="s">
        <v>95</v>
      </c>
      <c r="AQ999" s="40"/>
      <c r="AT999" s="40"/>
      <c r="AV999" s="40"/>
    </row>
    <row r="1000" spans="1:48" customFormat="1" ht="15" x14ac:dyDescent="0.25">
      <c r="A1000" s="62"/>
      <c r="B1000" s="52"/>
      <c r="C1000" s="235" t="s">
        <v>75</v>
      </c>
      <c r="D1000" s="235"/>
      <c r="E1000" s="235"/>
      <c r="F1000" s="54" t="s">
        <v>76</v>
      </c>
      <c r="G1000" s="59">
        <v>1.08</v>
      </c>
      <c r="H1000" s="57">
        <v>1.653125</v>
      </c>
      <c r="I1000" s="57">
        <v>0.30726300000000001</v>
      </c>
      <c r="J1000" s="65"/>
      <c r="K1000" s="55"/>
      <c r="L1000" s="65"/>
      <c r="M1000" s="55"/>
      <c r="N1000" s="66"/>
      <c r="AI1000" s="39"/>
      <c r="AJ1000" s="40"/>
      <c r="AK1000" s="40"/>
      <c r="AO1000" s="3" t="s">
        <v>75</v>
      </c>
      <c r="AQ1000" s="40"/>
      <c r="AT1000" s="40"/>
      <c r="AV1000" s="40"/>
    </row>
    <row r="1001" spans="1:48" customFormat="1" ht="15" x14ac:dyDescent="0.25">
      <c r="A1001" s="49"/>
      <c r="B1001" s="52"/>
      <c r="C1001" s="236" t="s">
        <v>77</v>
      </c>
      <c r="D1001" s="236"/>
      <c r="E1001" s="236"/>
      <c r="F1001" s="67"/>
      <c r="G1001" s="68"/>
      <c r="H1001" s="68"/>
      <c r="I1001" s="68"/>
      <c r="J1001" s="70">
        <v>296.2</v>
      </c>
      <c r="K1001" s="68"/>
      <c r="L1001" s="70">
        <v>79.010000000000005</v>
      </c>
      <c r="M1001" s="68"/>
      <c r="N1001" s="71">
        <v>2956.18</v>
      </c>
      <c r="AI1001" s="39"/>
      <c r="AJ1001" s="40"/>
      <c r="AK1001" s="40"/>
      <c r="AP1001" s="3" t="s">
        <v>77</v>
      </c>
      <c r="AQ1001" s="40"/>
      <c r="AT1001" s="40"/>
      <c r="AV1001" s="40"/>
    </row>
    <row r="1002" spans="1:48" customFormat="1" ht="15" x14ac:dyDescent="0.25">
      <c r="A1002" s="62"/>
      <c r="B1002" s="52"/>
      <c r="C1002" s="235" t="s">
        <v>78</v>
      </c>
      <c r="D1002" s="235"/>
      <c r="E1002" s="235"/>
      <c r="F1002" s="54"/>
      <c r="G1002" s="55"/>
      <c r="H1002" s="55"/>
      <c r="I1002" s="55"/>
      <c r="J1002" s="65"/>
      <c r="K1002" s="55"/>
      <c r="L1002" s="58">
        <v>64.239999999999995</v>
      </c>
      <c r="M1002" s="55"/>
      <c r="N1002" s="60">
        <v>2875.77</v>
      </c>
      <c r="AI1002" s="39"/>
      <c r="AJ1002" s="40"/>
      <c r="AK1002" s="40"/>
      <c r="AO1002" s="3" t="s">
        <v>78</v>
      </c>
      <c r="AQ1002" s="40"/>
      <c r="AT1002" s="40"/>
      <c r="AV1002" s="40"/>
    </row>
    <row r="1003" spans="1:48" customFormat="1" ht="22.5" x14ac:dyDescent="0.25">
      <c r="A1003" s="62"/>
      <c r="B1003" s="52" t="s">
        <v>487</v>
      </c>
      <c r="C1003" s="235" t="s">
        <v>488</v>
      </c>
      <c r="D1003" s="235"/>
      <c r="E1003" s="235"/>
      <c r="F1003" s="54" t="s">
        <v>81</v>
      </c>
      <c r="G1003" s="63">
        <v>112</v>
      </c>
      <c r="H1003" s="55"/>
      <c r="I1003" s="63">
        <v>112</v>
      </c>
      <c r="J1003" s="65"/>
      <c r="K1003" s="55"/>
      <c r="L1003" s="58">
        <v>71.95</v>
      </c>
      <c r="M1003" s="55"/>
      <c r="N1003" s="60">
        <v>3220.86</v>
      </c>
      <c r="AI1003" s="39"/>
      <c r="AJ1003" s="40"/>
      <c r="AK1003" s="40"/>
      <c r="AO1003" s="3" t="s">
        <v>488</v>
      </c>
      <c r="AQ1003" s="40"/>
      <c r="AT1003" s="40"/>
      <c r="AV1003" s="40"/>
    </row>
    <row r="1004" spans="1:48" customFormat="1" ht="45" x14ac:dyDescent="0.25">
      <c r="A1004" s="62"/>
      <c r="B1004" s="52" t="s">
        <v>489</v>
      </c>
      <c r="C1004" s="235" t="s">
        <v>490</v>
      </c>
      <c r="D1004" s="235"/>
      <c r="E1004" s="235"/>
      <c r="F1004" s="54" t="s">
        <v>81</v>
      </c>
      <c r="G1004" s="63">
        <v>65</v>
      </c>
      <c r="H1004" s="59">
        <v>0.85</v>
      </c>
      <c r="I1004" s="59">
        <v>55.25</v>
      </c>
      <c r="J1004" s="65"/>
      <c r="K1004" s="55"/>
      <c r="L1004" s="58">
        <v>35.49</v>
      </c>
      <c r="M1004" s="55"/>
      <c r="N1004" s="60">
        <v>1588.86</v>
      </c>
      <c r="AI1004" s="39"/>
      <c r="AJ1004" s="40"/>
      <c r="AK1004" s="40"/>
      <c r="AO1004" s="3" t="s">
        <v>490</v>
      </c>
      <c r="AQ1004" s="40"/>
      <c r="AT1004" s="40"/>
      <c r="AV1004" s="40"/>
    </row>
    <row r="1005" spans="1:48" customFormat="1" ht="15" x14ac:dyDescent="0.25">
      <c r="A1005" s="73"/>
      <c r="B1005" s="74"/>
      <c r="C1005" s="248" t="s">
        <v>84</v>
      </c>
      <c r="D1005" s="248"/>
      <c r="E1005" s="248"/>
      <c r="F1005" s="43"/>
      <c r="G1005" s="44"/>
      <c r="H1005" s="44"/>
      <c r="I1005" s="44"/>
      <c r="J1005" s="47"/>
      <c r="K1005" s="44"/>
      <c r="L1005" s="75">
        <v>186.45</v>
      </c>
      <c r="M1005" s="68"/>
      <c r="N1005" s="76">
        <v>7765.9</v>
      </c>
      <c r="AI1005" s="39"/>
      <c r="AJ1005" s="40"/>
      <c r="AK1005" s="40"/>
      <c r="AQ1005" s="40" t="s">
        <v>84</v>
      </c>
      <c r="AT1005" s="40"/>
      <c r="AV1005" s="40"/>
    </row>
    <row r="1006" spans="1:48" customFormat="1" ht="23.25" x14ac:dyDescent="0.25">
      <c r="A1006" s="41" t="s">
        <v>526</v>
      </c>
      <c r="B1006" s="42" t="s">
        <v>527</v>
      </c>
      <c r="C1006" s="248" t="s">
        <v>528</v>
      </c>
      <c r="D1006" s="248"/>
      <c r="E1006" s="248"/>
      <c r="F1006" s="43" t="s">
        <v>135</v>
      </c>
      <c r="G1006" s="44">
        <v>0.86</v>
      </c>
      <c r="H1006" s="45">
        <v>1</v>
      </c>
      <c r="I1006" s="80">
        <v>0.86</v>
      </c>
      <c r="J1006" s="82">
        <v>1545.81</v>
      </c>
      <c r="K1006" s="44"/>
      <c r="L1006" s="82">
        <v>1329.4</v>
      </c>
      <c r="M1006" s="80">
        <v>8.16</v>
      </c>
      <c r="N1006" s="76">
        <v>10847.9</v>
      </c>
      <c r="AI1006" s="39"/>
      <c r="AJ1006" s="40"/>
      <c r="AK1006" s="40" t="s">
        <v>528</v>
      </c>
      <c r="AQ1006" s="40"/>
      <c r="AT1006" s="40"/>
      <c r="AV1006" s="40"/>
    </row>
    <row r="1007" spans="1:48" customFormat="1" ht="15" x14ac:dyDescent="0.25">
      <c r="A1007" s="73"/>
      <c r="B1007" s="74"/>
      <c r="C1007" s="235" t="s">
        <v>111</v>
      </c>
      <c r="D1007" s="235"/>
      <c r="E1007" s="235"/>
      <c r="F1007" s="235"/>
      <c r="G1007" s="235"/>
      <c r="H1007" s="235"/>
      <c r="I1007" s="235"/>
      <c r="J1007" s="235"/>
      <c r="K1007" s="235"/>
      <c r="L1007" s="235"/>
      <c r="M1007" s="235"/>
      <c r="N1007" s="237"/>
      <c r="AI1007" s="39"/>
      <c r="AJ1007" s="40"/>
      <c r="AK1007" s="40"/>
      <c r="AQ1007" s="40"/>
      <c r="AR1007" s="3" t="s">
        <v>111</v>
      </c>
      <c r="AT1007" s="40"/>
      <c r="AV1007" s="40"/>
    </row>
    <row r="1008" spans="1:48" customFormat="1" ht="15" x14ac:dyDescent="0.25">
      <c r="A1008" s="73"/>
      <c r="B1008" s="74"/>
      <c r="C1008" s="248" t="s">
        <v>84</v>
      </c>
      <c r="D1008" s="248"/>
      <c r="E1008" s="248"/>
      <c r="F1008" s="43"/>
      <c r="G1008" s="44"/>
      <c r="H1008" s="44"/>
      <c r="I1008" s="44"/>
      <c r="J1008" s="47"/>
      <c r="K1008" s="44"/>
      <c r="L1008" s="82">
        <v>1329.4</v>
      </c>
      <c r="M1008" s="68"/>
      <c r="N1008" s="76">
        <v>10847.9</v>
      </c>
      <c r="AI1008" s="39"/>
      <c r="AJ1008" s="40"/>
      <c r="AK1008" s="40"/>
      <c r="AQ1008" s="40" t="s">
        <v>84</v>
      </c>
      <c r="AT1008" s="40"/>
      <c r="AV1008" s="40"/>
    </row>
    <row r="1009" spans="1:48" customFormat="1" ht="15" x14ac:dyDescent="0.25">
      <c r="A1009" s="87"/>
      <c r="B1009" s="88"/>
      <c r="C1009" s="88"/>
      <c r="D1009" s="88"/>
      <c r="E1009" s="88"/>
      <c r="F1009" s="89"/>
      <c r="G1009" s="89"/>
      <c r="H1009" s="89"/>
      <c r="I1009" s="89"/>
      <c r="J1009" s="90"/>
      <c r="K1009" s="89"/>
      <c r="L1009" s="90"/>
      <c r="M1009" s="55"/>
      <c r="N1009" s="90"/>
      <c r="AI1009" s="39"/>
      <c r="AJ1009" s="40"/>
      <c r="AK1009" s="40"/>
      <c r="AQ1009" s="40"/>
      <c r="AT1009" s="40"/>
      <c r="AV1009" s="40"/>
    </row>
    <row r="1010" spans="1:48" customFormat="1" ht="15" x14ac:dyDescent="0.25">
      <c r="A1010" s="91"/>
      <c r="B1010" s="92"/>
      <c r="C1010" s="248" t="s">
        <v>529</v>
      </c>
      <c r="D1010" s="248"/>
      <c r="E1010" s="248"/>
      <c r="F1010" s="248"/>
      <c r="G1010" s="248"/>
      <c r="H1010" s="248"/>
      <c r="I1010" s="248"/>
      <c r="J1010" s="248"/>
      <c r="K1010" s="248"/>
      <c r="L1010" s="93"/>
      <c r="M1010" s="94"/>
      <c r="N1010" s="95"/>
      <c r="AI1010" s="39"/>
      <c r="AJ1010" s="40"/>
      <c r="AK1010" s="40"/>
      <c r="AQ1010" s="40"/>
      <c r="AT1010" s="40" t="s">
        <v>529</v>
      </c>
      <c r="AV1010" s="40"/>
    </row>
    <row r="1011" spans="1:48" customFormat="1" ht="15" x14ac:dyDescent="0.25">
      <c r="A1011" s="96"/>
      <c r="B1011" s="52"/>
      <c r="C1011" s="235" t="s">
        <v>255</v>
      </c>
      <c r="D1011" s="235"/>
      <c r="E1011" s="235"/>
      <c r="F1011" s="235"/>
      <c r="G1011" s="235"/>
      <c r="H1011" s="235"/>
      <c r="I1011" s="235"/>
      <c r="J1011" s="235"/>
      <c r="K1011" s="235"/>
      <c r="L1011" s="97">
        <v>1444.65</v>
      </c>
      <c r="M1011" s="98"/>
      <c r="N1011" s="99">
        <v>14614.33</v>
      </c>
      <c r="AI1011" s="39"/>
      <c r="AJ1011" s="40"/>
      <c r="AK1011" s="40"/>
      <c r="AQ1011" s="40"/>
      <c r="AT1011" s="40"/>
      <c r="AU1011" s="3" t="s">
        <v>255</v>
      </c>
      <c r="AV1011" s="40"/>
    </row>
    <row r="1012" spans="1:48" customFormat="1" ht="15" x14ac:dyDescent="0.25">
      <c r="A1012" s="96"/>
      <c r="B1012" s="52"/>
      <c r="C1012" s="235" t="s">
        <v>256</v>
      </c>
      <c r="D1012" s="235"/>
      <c r="E1012" s="235"/>
      <c r="F1012" s="235"/>
      <c r="G1012" s="235"/>
      <c r="H1012" s="235"/>
      <c r="I1012" s="235"/>
      <c r="J1012" s="235"/>
      <c r="K1012" s="235"/>
      <c r="L1012" s="100"/>
      <c r="M1012" s="98"/>
      <c r="N1012" s="101"/>
      <c r="AI1012" s="39"/>
      <c r="AJ1012" s="40"/>
      <c r="AK1012" s="40"/>
      <c r="AQ1012" s="40"/>
      <c r="AT1012" s="40"/>
      <c r="AU1012" s="3" t="s">
        <v>256</v>
      </c>
      <c r="AV1012" s="40"/>
    </row>
    <row r="1013" spans="1:48" customFormat="1" ht="15" x14ac:dyDescent="0.25">
      <c r="A1013" s="96"/>
      <c r="B1013" s="52"/>
      <c r="C1013" s="235" t="s">
        <v>257</v>
      </c>
      <c r="D1013" s="235"/>
      <c r="E1013" s="235"/>
      <c r="F1013" s="235"/>
      <c r="G1013" s="235"/>
      <c r="H1013" s="235"/>
      <c r="I1013" s="235"/>
      <c r="J1013" s="235"/>
      <c r="K1013" s="235"/>
      <c r="L1013" s="102">
        <v>71.06</v>
      </c>
      <c r="M1013" s="98"/>
      <c r="N1013" s="99">
        <v>3181.36</v>
      </c>
      <c r="AI1013" s="39"/>
      <c r="AJ1013" s="40"/>
      <c r="AK1013" s="40"/>
      <c r="AQ1013" s="40"/>
      <c r="AT1013" s="40"/>
      <c r="AU1013" s="3" t="s">
        <v>257</v>
      </c>
      <c r="AV1013" s="40"/>
    </row>
    <row r="1014" spans="1:48" customFormat="1" ht="15" x14ac:dyDescent="0.25">
      <c r="A1014" s="96"/>
      <c r="B1014" s="52"/>
      <c r="C1014" s="235" t="s">
        <v>258</v>
      </c>
      <c r="D1014" s="235"/>
      <c r="E1014" s="235"/>
      <c r="F1014" s="235"/>
      <c r="G1014" s="235"/>
      <c r="H1014" s="235"/>
      <c r="I1014" s="235"/>
      <c r="J1014" s="235"/>
      <c r="K1014" s="235"/>
      <c r="L1014" s="102">
        <v>44.19</v>
      </c>
      <c r="M1014" s="98"/>
      <c r="N1014" s="103">
        <v>585.07000000000005</v>
      </c>
      <c r="AI1014" s="39"/>
      <c r="AJ1014" s="40"/>
      <c r="AK1014" s="40"/>
      <c r="AQ1014" s="40"/>
      <c r="AT1014" s="40"/>
      <c r="AU1014" s="3" t="s">
        <v>258</v>
      </c>
      <c r="AV1014" s="40"/>
    </row>
    <row r="1015" spans="1:48" customFormat="1" ht="15" x14ac:dyDescent="0.25">
      <c r="A1015" s="96"/>
      <c r="B1015" s="52"/>
      <c r="C1015" s="235" t="s">
        <v>259</v>
      </c>
      <c r="D1015" s="235"/>
      <c r="E1015" s="235"/>
      <c r="F1015" s="235"/>
      <c r="G1015" s="235"/>
      <c r="H1015" s="235"/>
      <c r="I1015" s="235"/>
      <c r="J1015" s="235"/>
      <c r="K1015" s="235"/>
      <c r="L1015" s="102">
        <v>6.47</v>
      </c>
      <c r="M1015" s="98"/>
      <c r="N1015" s="103">
        <v>289.20999999999998</v>
      </c>
      <c r="AI1015" s="39"/>
      <c r="AJ1015" s="40"/>
      <c r="AK1015" s="40"/>
      <c r="AQ1015" s="40"/>
      <c r="AT1015" s="40"/>
      <c r="AU1015" s="3" t="s">
        <v>259</v>
      </c>
      <c r="AV1015" s="40"/>
    </row>
    <row r="1016" spans="1:48" customFormat="1" ht="15" x14ac:dyDescent="0.25">
      <c r="A1016" s="96"/>
      <c r="B1016" s="52"/>
      <c r="C1016" s="235" t="s">
        <v>260</v>
      </c>
      <c r="D1016" s="235"/>
      <c r="E1016" s="235"/>
      <c r="F1016" s="235"/>
      <c r="G1016" s="235"/>
      <c r="H1016" s="235"/>
      <c r="I1016" s="235"/>
      <c r="J1016" s="235"/>
      <c r="K1016" s="235"/>
      <c r="L1016" s="97">
        <v>1329.4</v>
      </c>
      <c r="M1016" s="98"/>
      <c r="N1016" s="99">
        <v>10847.9</v>
      </c>
      <c r="AI1016" s="39"/>
      <c r="AJ1016" s="40"/>
      <c r="AK1016" s="40"/>
      <c r="AQ1016" s="40"/>
      <c r="AT1016" s="40"/>
      <c r="AU1016" s="3" t="s">
        <v>260</v>
      </c>
      <c r="AV1016" s="40"/>
    </row>
    <row r="1017" spans="1:48" customFormat="1" ht="15" x14ac:dyDescent="0.25">
      <c r="A1017" s="96"/>
      <c r="B1017" s="52"/>
      <c r="C1017" s="235" t="s">
        <v>261</v>
      </c>
      <c r="D1017" s="235"/>
      <c r="E1017" s="235"/>
      <c r="F1017" s="235"/>
      <c r="G1017" s="235"/>
      <c r="H1017" s="235"/>
      <c r="I1017" s="235"/>
      <c r="J1017" s="235"/>
      <c r="K1017" s="235"/>
      <c r="L1017" s="97">
        <v>1569.52</v>
      </c>
      <c r="M1017" s="98"/>
      <c r="N1017" s="99">
        <v>20203.84</v>
      </c>
      <c r="AI1017" s="39"/>
      <c r="AJ1017" s="40"/>
      <c r="AK1017" s="40"/>
      <c r="AQ1017" s="40"/>
      <c r="AT1017" s="40"/>
      <c r="AU1017" s="3" t="s">
        <v>261</v>
      </c>
      <c r="AV1017" s="40"/>
    </row>
    <row r="1018" spans="1:48" customFormat="1" ht="15" x14ac:dyDescent="0.25">
      <c r="A1018" s="96"/>
      <c r="B1018" s="52"/>
      <c r="C1018" s="235" t="s">
        <v>256</v>
      </c>
      <c r="D1018" s="235"/>
      <c r="E1018" s="235"/>
      <c r="F1018" s="235"/>
      <c r="G1018" s="235"/>
      <c r="H1018" s="235"/>
      <c r="I1018" s="235"/>
      <c r="J1018" s="235"/>
      <c r="K1018" s="235"/>
      <c r="L1018" s="100"/>
      <c r="M1018" s="98"/>
      <c r="N1018" s="101"/>
      <c r="AI1018" s="39"/>
      <c r="AJ1018" s="40"/>
      <c r="AK1018" s="40"/>
      <c r="AQ1018" s="40"/>
      <c r="AT1018" s="40"/>
      <c r="AU1018" s="3" t="s">
        <v>256</v>
      </c>
      <c r="AV1018" s="40"/>
    </row>
    <row r="1019" spans="1:48" customFormat="1" ht="15" x14ac:dyDescent="0.25">
      <c r="A1019" s="96"/>
      <c r="B1019" s="52"/>
      <c r="C1019" s="235" t="s">
        <v>352</v>
      </c>
      <c r="D1019" s="235"/>
      <c r="E1019" s="235"/>
      <c r="F1019" s="235"/>
      <c r="G1019" s="235"/>
      <c r="H1019" s="235"/>
      <c r="I1019" s="235"/>
      <c r="J1019" s="235"/>
      <c r="K1019" s="235"/>
      <c r="L1019" s="102">
        <v>71.06</v>
      </c>
      <c r="M1019" s="98"/>
      <c r="N1019" s="99">
        <v>3181.36</v>
      </c>
      <c r="AI1019" s="39"/>
      <c r="AJ1019" s="40"/>
      <c r="AK1019" s="40"/>
      <c r="AQ1019" s="40"/>
      <c r="AT1019" s="40"/>
      <c r="AU1019" s="3" t="s">
        <v>352</v>
      </c>
      <c r="AV1019" s="40"/>
    </row>
    <row r="1020" spans="1:48" customFormat="1" ht="15" x14ac:dyDescent="0.25">
      <c r="A1020" s="96"/>
      <c r="B1020" s="52"/>
      <c r="C1020" s="235" t="s">
        <v>353</v>
      </c>
      <c r="D1020" s="235"/>
      <c r="E1020" s="235"/>
      <c r="F1020" s="235"/>
      <c r="G1020" s="235"/>
      <c r="H1020" s="235"/>
      <c r="I1020" s="235"/>
      <c r="J1020" s="235"/>
      <c r="K1020" s="235"/>
      <c r="L1020" s="102">
        <v>44.19</v>
      </c>
      <c r="M1020" s="98"/>
      <c r="N1020" s="103">
        <v>585.07000000000005</v>
      </c>
      <c r="AI1020" s="39"/>
      <c r="AJ1020" s="40"/>
      <c r="AK1020" s="40"/>
      <c r="AQ1020" s="40"/>
      <c r="AT1020" s="40"/>
      <c r="AU1020" s="3" t="s">
        <v>353</v>
      </c>
      <c r="AV1020" s="40"/>
    </row>
    <row r="1021" spans="1:48" customFormat="1" ht="15" x14ac:dyDescent="0.25">
      <c r="A1021" s="96"/>
      <c r="B1021" s="52"/>
      <c r="C1021" s="235" t="s">
        <v>354</v>
      </c>
      <c r="D1021" s="235"/>
      <c r="E1021" s="235"/>
      <c r="F1021" s="235"/>
      <c r="G1021" s="235"/>
      <c r="H1021" s="235"/>
      <c r="I1021" s="235"/>
      <c r="J1021" s="235"/>
      <c r="K1021" s="235"/>
      <c r="L1021" s="102">
        <v>6.47</v>
      </c>
      <c r="M1021" s="98"/>
      <c r="N1021" s="103">
        <v>289.20999999999998</v>
      </c>
      <c r="AI1021" s="39"/>
      <c r="AJ1021" s="40"/>
      <c r="AK1021" s="40"/>
      <c r="AQ1021" s="40"/>
      <c r="AT1021" s="40"/>
      <c r="AU1021" s="3" t="s">
        <v>354</v>
      </c>
      <c r="AV1021" s="40"/>
    </row>
    <row r="1022" spans="1:48" customFormat="1" ht="15" x14ac:dyDescent="0.25">
      <c r="A1022" s="96"/>
      <c r="B1022" s="52"/>
      <c r="C1022" s="235" t="s">
        <v>355</v>
      </c>
      <c r="D1022" s="235"/>
      <c r="E1022" s="235"/>
      <c r="F1022" s="235"/>
      <c r="G1022" s="235"/>
      <c r="H1022" s="235"/>
      <c r="I1022" s="235"/>
      <c r="J1022" s="235"/>
      <c r="K1022" s="235"/>
      <c r="L1022" s="97">
        <v>1329.4</v>
      </c>
      <c r="M1022" s="98"/>
      <c r="N1022" s="99">
        <v>10847.9</v>
      </c>
      <c r="AI1022" s="39"/>
      <c r="AJ1022" s="40"/>
      <c r="AK1022" s="40"/>
      <c r="AQ1022" s="40"/>
      <c r="AT1022" s="40"/>
      <c r="AU1022" s="3" t="s">
        <v>355</v>
      </c>
      <c r="AV1022" s="40"/>
    </row>
    <row r="1023" spans="1:48" customFormat="1" ht="15" x14ac:dyDescent="0.25">
      <c r="A1023" s="96"/>
      <c r="B1023" s="52"/>
      <c r="C1023" s="235" t="s">
        <v>356</v>
      </c>
      <c r="D1023" s="235"/>
      <c r="E1023" s="235"/>
      <c r="F1023" s="235"/>
      <c r="G1023" s="235"/>
      <c r="H1023" s="235"/>
      <c r="I1023" s="235"/>
      <c r="J1023" s="235"/>
      <c r="K1023" s="235"/>
      <c r="L1023" s="102">
        <v>84.18</v>
      </c>
      <c r="M1023" s="98"/>
      <c r="N1023" s="99">
        <v>3768.08</v>
      </c>
      <c r="AI1023" s="39"/>
      <c r="AJ1023" s="40"/>
      <c r="AK1023" s="40"/>
      <c r="AQ1023" s="40"/>
      <c r="AT1023" s="40"/>
      <c r="AU1023" s="3" t="s">
        <v>356</v>
      </c>
      <c r="AV1023" s="40"/>
    </row>
    <row r="1024" spans="1:48" customFormat="1" ht="15" x14ac:dyDescent="0.25">
      <c r="A1024" s="96"/>
      <c r="B1024" s="52"/>
      <c r="C1024" s="235" t="s">
        <v>357</v>
      </c>
      <c r="D1024" s="235"/>
      <c r="E1024" s="235"/>
      <c r="F1024" s="235"/>
      <c r="G1024" s="235"/>
      <c r="H1024" s="235"/>
      <c r="I1024" s="235"/>
      <c r="J1024" s="235"/>
      <c r="K1024" s="235"/>
      <c r="L1024" s="102">
        <v>40.69</v>
      </c>
      <c r="M1024" s="98"/>
      <c r="N1024" s="99">
        <v>1821.43</v>
      </c>
      <c r="AI1024" s="39"/>
      <c r="AJ1024" s="40"/>
      <c r="AK1024" s="40"/>
      <c r="AQ1024" s="40"/>
      <c r="AT1024" s="40"/>
      <c r="AU1024" s="3" t="s">
        <v>357</v>
      </c>
      <c r="AV1024" s="40"/>
    </row>
    <row r="1025" spans="1:48" customFormat="1" ht="15" x14ac:dyDescent="0.25">
      <c r="A1025" s="96"/>
      <c r="B1025" s="52"/>
      <c r="C1025" s="235" t="s">
        <v>272</v>
      </c>
      <c r="D1025" s="235"/>
      <c r="E1025" s="235"/>
      <c r="F1025" s="235"/>
      <c r="G1025" s="235"/>
      <c r="H1025" s="235"/>
      <c r="I1025" s="235"/>
      <c r="J1025" s="235"/>
      <c r="K1025" s="235"/>
      <c r="L1025" s="102">
        <v>77.53</v>
      </c>
      <c r="M1025" s="98"/>
      <c r="N1025" s="99">
        <v>3470.57</v>
      </c>
      <c r="AI1025" s="39"/>
      <c r="AJ1025" s="40"/>
      <c r="AK1025" s="40"/>
      <c r="AQ1025" s="40"/>
      <c r="AT1025" s="40"/>
      <c r="AU1025" s="3" t="s">
        <v>272</v>
      </c>
      <c r="AV1025" s="40"/>
    </row>
    <row r="1026" spans="1:48" customFormat="1" ht="15" x14ac:dyDescent="0.25">
      <c r="A1026" s="96"/>
      <c r="B1026" s="52"/>
      <c r="C1026" s="235" t="s">
        <v>273</v>
      </c>
      <c r="D1026" s="235"/>
      <c r="E1026" s="235"/>
      <c r="F1026" s="235"/>
      <c r="G1026" s="235"/>
      <c r="H1026" s="235"/>
      <c r="I1026" s="235"/>
      <c r="J1026" s="235"/>
      <c r="K1026" s="235"/>
      <c r="L1026" s="102">
        <v>84.18</v>
      </c>
      <c r="M1026" s="98"/>
      <c r="N1026" s="99">
        <v>3768.08</v>
      </c>
      <c r="AI1026" s="39"/>
      <c r="AJ1026" s="40"/>
      <c r="AK1026" s="40"/>
      <c r="AQ1026" s="40"/>
      <c r="AT1026" s="40"/>
      <c r="AU1026" s="3" t="s">
        <v>273</v>
      </c>
      <c r="AV1026" s="40"/>
    </row>
    <row r="1027" spans="1:48" customFormat="1" ht="15" x14ac:dyDescent="0.25">
      <c r="A1027" s="96"/>
      <c r="B1027" s="52"/>
      <c r="C1027" s="235" t="s">
        <v>274</v>
      </c>
      <c r="D1027" s="235"/>
      <c r="E1027" s="235"/>
      <c r="F1027" s="235"/>
      <c r="G1027" s="235"/>
      <c r="H1027" s="235"/>
      <c r="I1027" s="235"/>
      <c r="J1027" s="235"/>
      <c r="K1027" s="235"/>
      <c r="L1027" s="102">
        <v>40.69</v>
      </c>
      <c r="M1027" s="98"/>
      <c r="N1027" s="99">
        <v>1821.43</v>
      </c>
      <c r="AI1027" s="39"/>
      <c r="AJ1027" s="40"/>
      <c r="AK1027" s="40"/>
      <c r="AQ1027" s="40"/>
      <c r="AT1027" s="40"/>
      <c r="AU1027" s="3" t="s">
        <v>274</v>
      </c>
      <c r="AV1027" s="40"/>
    </row>
    <row r="1028" spans="1:48" customFormat="1" ht="15" x14ac:dyDescent="0.25">
      <c r="A1028" s="96"/>
      <c r="B1028" s="104"/>
      <c r="C1028" s="252" t="s">
        <v>530</v>
      </c>
      <c r="D1028" s="252"/>
      <c r="E1028" s="252"/>
      <c r="F1028" s="252"/>
      <c r="G1028" s="252"/>
      <c r="H1028" s="252"/>
      <c r="I1028" s="252"/>
      <c r="J1028" s="252"/>
      <c r="K1028" s="252"/>
      <c r="L1028" s="105">
        <v>1569.52</v>
      </c>
      <c r="M1028" s="106"/>
      <c r="N1028" s="107">
        <v>20203.84</v>
      </c>
      <c r="AI1028" s="39"/>
      <c r="AJ1028" s="40"/>
      <c r="AK1028" s="40"/>
      <c r="AQ1028" s="40"/>
      <c r="AT1028" s="40"/>
      <c r="AV1028" s="40" t="s">
        <v>530</v>
      </c>
    </row>
    <row r="1029" spans="1:48" customFormat="1" ht="15" x14ac:dyDescent="0.25">
      <c r="A1029" s="242" t="s">
        <v>531</v>
      </c>
      <c r="B1029" s="243"/>
      <c r="C1029" s="243"/>
      <c r="D1029" s="243"/>
      <c r="E1029" s="243"/>
      <c r="F1029" s="243"/>
      <c r="G1029" s="243"/>
      <c r="H1029" s="243"/>
      <c r="I1029" s="243"/>
      <c r="J1029" s="243"/>
      <c r="K1029" s="243"/>
      <c r="L1029" s="243"/>
      <c r="M1029" s="243"/>
      <c r="N1029" s="244"/>
      <c r="AI1029" s="39" t="s">
        <v>531</v>
      </c>
      <c r="AJ1029" s="40"/>
      <c r="AK1029" s="40"/>
      <c r="AQ1029" s="40"/>
      <c r="AT1029" s="40"/>
      <c r="AV1029" s="40"/>
    </row>
    <row r="1030" spans="1:48" customFormat="1" ht="15" x14ac:dyDescent="0.25">
      <c r="A1030" s="41" t="s">
        <v>532</v>
      </c>
      <c r="B1030" s="42" t="s">
        <v>414</v>
      </c>
      <c r="C1030" s="248" t="s">
        <v>415</v>
      </c>
      <c r="D1030" s="248"/>
      <c r="E1030" s="248"/>
      <c r="F1030" s="43" t="s">
        <v>204</v>
      </c>
      <c r="G1030" s="44">
        <v>4.95</v>
      </c>
      <c r="H1030" s="45">
        <v>1</v>
      </c>
      <c r="I1030" s="80">
        <v>4.95</v>
      </c>
      <c r="J1030" s="47"/>
      <c r="K1030" s="44"/>
      <c r="L1030" s="47"/>
      <c r="M1030" s="44"/>
      <c r="N1030" s="48"/>
      <c r="AI1030" s="39"/>
      <c r="AJ1030" s="40"/>
      <c r="AK1030" s="40" t="s">
        <v>415</v>
      </c>
      <c r="AQ1030" s="40"/>
      <c r="AT1030" s="40"/>
      <c r="AV1030" s="40"/>
    </row>
    <row r="1031" spans="1:48" customFormat="1" ht="23.25" x14ac:dyDescent="0.25">
      <c r="A1031" s="51"/>
      <c r="B1031" s="52" t="s">
        <v>65</v>
      </c>
      <c r="C1031" s="238" t="s">
        <v>66</v>
      </c>
      <c r="D1031" s="238"/>
      <c r="E1031" s="238"/>
      <c r="F1031" s="238"/>
      <c r="G1031" s="238"/>
      <c r="H1031" s="238"/>
      <c r="I1031" s="238"/>
      <c r="J1031" s="238"/>
      <c r="K1031" s="238"/>
      <c r="L1031" s="238"/>
      <c r="M1031" s="238"/>
      <c r="N1031" s="239"/>
      <c r="AI1031" s="39"/>
      <c r="AJ1031" s="40"/>
      <c r="AK1031" s="40"/>
      <c r="AM1031" s="3" t="s">
        <v>66</v>
      </c>
      <c r="AQ1031" s="40"/>
      <c r="AT1031" s="40"/>
      <c r="AV1031" s="40"/>
    </row>
    <row r="1032" spans="1:48" customFormat="1" ht="68.25" x14ac:dyDescent="0.25">
      <c r="A1032" s="51"/>
      <c r="B1032" s="52" t="s">
        <v>67</v>
      </c>
      <c r="C1032" s="238" t="s">
        <v>68</v>
      </c>
      <c r="D1032" s="238"/>
      <c r="E1032" s="238"/>
      <c r="F1032" s="238"/>
      <c r="G1032" s="238"/>
      <c r="H1032" s="238"/>
      <c r="I1032" s="238"/>
      <c r="J1032" s="238"/>
      <c r="K1032" s="238"/>
      <c r="L1032" s="238"/>
      <c r="M1032" s="238"/>
      <c r="N1032" s="239"/>
      <c r="AI1032" s="39"/>
      <c r="AJ1032" s="40"/>
      <c r="AK1032" s="40"/>
      <c r="AM1032" s="3" t="s">
        <v>68</v>
      </c>
      <c r="AQ1032" s="40"/>
      <c r="AT1032" s="40"/>
      <c r="AV1032" s="40"/>
    </row>
    <row r="1033" spans="1:48" customFormat="1" ht="23.25" x14ac:dyDescent="0.25">
      <c r="A1033" s="51"/>
      <c r="B1033" s="52" t="s">
        <v>69</v>
      </c>
      <c r="C1033" s="238" t="s">
        <v>70</v>
      </c>
      <c r="D1033" s="238"/>
      <c r="E1033" s="238"/>
      <c r="F1033" s="238"/>
      <c r="G1033" s="238"/>
      <c r="H1033" s="238"/>
      <c r="I1033" s="238"/>
      <c r="J1033" s="238"/>
      <c r="K1033" s="238"/>
      <c r="L1033" s="238"/>
      <c r="M1033" s="238"/>
      <c r="N1033" s="239"/>
      <c r="AI1033" s="39"/>
      <c r="AJ1033" s="40"/>
      <c r="AK1033" s="40"/>
      <c r="AM1033" s="3" t="s">
        <v>70</v>
      </c>
      <c r="AQ1033" s="40"/>
      <c r="AT1033" s="40"/>
      <c r="AV1033" s="40"/>
    </row>
    <row r="1034" spans="1:48" customFormat="1" ht="15" x14ac:dyDescent="0.25">
      <c r="A1034" s="53"/>
      <c r="B1034" s="52" t="s">
        <v>60</v>
      </c>
      <c r="C1034" s="235" t="s">
        <v>94</v>
      </c>
      <c r="D1034" s="235"/>
      <c r="E1034" s="235"/>
      <c r="F1034" s="54"/>
      <c r="G1034" s="55"/>
      <c r="H1034" s="55"/>
      <c r="I1034" s="55"/>
      <c r="J1034" s="58">
        <v>7.68</v>
      </c>
      <c r="K1034" s="57">
        <v>1.520875</v>
      </c>
      <c r="L1034" s="58">
        <v>57.82</v>
      </c>
      <c r="M1034" s="59">
        <v>44.77</v>
      </c>
      <c r="N1034" s="60">
        <v>2588.6</v>
      </c>
      <c r="AI1034" s="39"/>
      <c r="AJ1034" s="40"/>
      <c r="AK1034" s="40"/>
      <c r="AN1034" s="3" t="s">
        <v>94</v>
      </c>
      <c r="AQ1034" s="40"/>
      <c r="AT1034" s="40"/>
      <c r="AV1034" s="40"/>
    </row>
    <row r="1035" spans="1:48" customFormat="1" ht="15" x14ac:dyDescent="0.25">
      <c r="A1035" s="62"/>
      <c r="B1035" s="52"/>
      <c r="C1035" s="235" t="s">
        <v>95</v>
      </c>
      <c r="D1035" s="235"/>
      <c r="E1035" s="235"/>
      <c r="F1035" s="54" t="s">
        <v>76</v>
      </c>
      <c r="G1035" s="61">
        <v>0.9</v>
      </c>
      <c r="H1035" s="57">
        <v>1.520875</v>
      </c>
      <c r="I1035" s="64">
        <v>6.7754981000000001</v>
      </c>
      <c r="J1035" s="65"/>
      <c r="K1035" s="55"/>
      <c r="L1035" s="65"/>
      <c r="M1035" s="55"/>
      <c r="N1035" s="66"/>
      <c r="AI1035" s="39"/>
      <c r="AJ1035" s="40"/>
      <c r="AK1035" s="40"/>
      <c r="AO1035" s="3" t="s">
        <v>95</v>
      </c>
      <c r="AQ1035" s="40"/>
      <c r="AT1035" s="40"/>
      <c r="AV1035" s="40"/>
    </row>
    <row r="1036" spans="1:48" customFormat="1" ht="15" x14ac:dyDescent="0.25">
      <c r="A1036" s="49"/>
      <c r="B1036" s="52"/>
      <c r="C1036" s="236" t="s">
        <v>77</v>
      </c>
      <c r="D1036" s="236"/>
      <c r="E1036" s="236"/>
      <c r="F1036" s="67"/>
      <c r="G1036" s="68"/>
      <c r="H1036" s="68"/>
      <c r="I1036" s="68"/>
      <c r="J1036" s="70">
        <v>7.68</v>
      </c>
      <c r="K1036" s="68"/>
      <c r="L1036" s="70">
        <v>57.82</v>
      </c>
      <c r="M1036" s="68"/>
      <c r="N1036" s="71">
        <v>2588.6</v>
      </c>
      <c r="AI1036" s="39"/>
      <c r="AJ1036" s="40"/>
      <c r="AK1036" s="40"/>
      <c r="AP1036" s="3" t="s">
        <v>77</v>
      </c>
      <c r="AQ1036" s="40"/>
      <c r="AT1036" s="40"/>
      <c r="AV1036" s="40"/>
    </row>
    <row r="1037" spans="1:48" customFormat="1" ht="15" x14ac:dyDescent="0.25">
      <c r="A1037" s="62"/>
      <c r="B1037" s="52"/>
      <c r="C1037" s="235" t="s">
        <v>78</v>
      </c>
      <c r="D1037" s="235"/>
      <c r="E1037" s="235"/>
      <c r="F1037" s="54"/>
      <c r="G1037" s="55"/>
      <c r="H1037" s="55"/>
      <c r="I1037" s="55"/>
      <c r="J1037" s="65"/>
      <c r="K1037" s="55"/>
      <c r="L1037" s="58">
        <v>57.82</v>
      </c>
      <c r="M1037" s="55"/>
      <c r="N1037" s="60">
        <v>2588.6</v>
      </c>
      <c r="AI1037" s="39"/>
      <c r="AJ1037" s="40"/>
      <c r="AK1037" s="40"/>
      <c r="AO1037" s="3" t="s">
        <v>78</v>
      </c>
      <c r="AQ1037" s="40"/>
      <c r="AT1037" s="40"/>
      <c r="AV1037" s="40"/>
    </row>
    <row r="1038" spans="1:48" customFormat="1" ht="23.25" x14ac:dyDescent="0.25">
      <c r="A1038" s="62"/>
      <c r="B1038" s="52" t="s">
        <v>331</v>
      </c>
      <c r="C1038" s="235" t="s">
        <v>332</v>
      </c>
      <c r="D1038" s="235"/>
      <c r="E1038" s="235"/>
      <c r="F1038" s="54" t="s">
        <v>81</v>
      </c>
      <c r="G1038" s="63">
        <v>94</v>
      </c>
      <c r="H1038" s="55"/>
      <c r="I1038" s="63">
        <v>94</v>
      </c>
      <c r="J1038" s="65"/>
      <c r="K1038" s="55"/>
      <c r="L1038" s="58">
        <v>54.35</v>
      </c>
      <c r="M1038" s="55"/>
      <c r="N1038" s="60">
        <v>2433.2800000000002</v>
      </c>
      <c r="AI1038" s="39"/>
      <c r="AJ1038" s="40"/>
      <c r="AK1038" s="40"/>
      <c r="AO1038" s="3" t="s">
        <v>332</v>
      </c>
      <c r="AQ1038" s="40"/>
      <c r="AT1038" s="40"/>
      <c r="AV1038" s="40"/>
    </row>
    <row r="1039" spans="1:48" customFormat="1" ht="45" x14ac:dyDescent="0.25">
      <c r="A1039" s="62"/>
      <c r="B1039" s="52" t="s">
        <v>333</v>
      </c>
      <c r="C1039" s="235" t="s">
        <v>334</v>
      </c>
      <c r="D1039" s="235"/>
      <c r="E1039" s="235"/>
      <c r="F1039" s="54" t="s">
        <v>81</v>
      </c>
      <c r="G1039" s="63">
        <v>51</v>
      </c>
      <c r="H1039" s="59">
        <v>0.85</v>
      </c>
      <c r="I1039" s="59">
        <v>43.35</v>
      </c>
      <c r="J1039" s="65"/>
      <c r="K1039" s="55"/>
      <c r="L1039" s="58">
        <v>25.06</v>
      </c>
      <c r="M1039" s="55"/>
      <c r="N1039" s="60">
        <v>1122.1600000000001</v>
      </c>
      <c r="AI1039" s="39"/>
      <c r="AJ1039" s="40"/>
      <c r="AK1039" s="40"/>
      <c r="AO1039" s="3" t="s">
        <v>334</v>
      </c>
      <c r="AQ1039" s="40"/>
      <c r="AT1039" s="40"/>
      <c r="AV1039" s="40"/>
    </row>
    <row r="1040" spans="1:48" customFormat="1" ht="15" x14ac:dyDescent="0.25">
      <c r="A1040" s="73"/>
      <c r="B1040" s="74"/>
      <c r="C1040" s="248" t="s">
        <v>84</v>
      </c>
      <c r="D1040" s="248"/>
      <c r="E1040" s="248"/>
      <c r="F1040" s="43"/>
      <c r="G1040" s="44"/>
      <c r="H1040" s="44"/>
      <c r="I1040" s="44"/>
      <c r="J1040" s="47"/>
      <c r="K1040" s="44"/>
      <c r="L1040" s="75">
        <v>137.22999999999999</v>
      </c>
      <c r="M1040" s="68"/>
      <c r="N1040" s="76">
        <v>6144.04</v>
      </c>
      <c r="AI1040" s="39"/>
      <c r="AJ1040" s="40"/>
      <c r="AK1040" s="40"/>
      <c r="AQ1040" s="40" t="s">
        <v>84</v>
      </c>
      <c r="AT1040" s="40"/>
      <c r="AV1040" s="40"/>
    </row>
    <row r="1041" spans="1:48" customFormat="1" ht="15" x14ac:dyDescent="0.25">
      <c r="A1041" s="41" t="s">
        <v>533</v>
      </c>
      <c r="B1041" s="42" t="s">
        <v>500</v>
      </c>
      <c r="C1041" s="248" t="s">
        <v>501</v>
      </c>
      <c r="D1041" s="248"/>
      <c r="E1041" s="248"/>
      <c r="F1041" s="43" t="s">
        <v>204</v>
      </c>
      <c r="G1041" s="44">
        <v>4.95</v>
      </c>
      <c r="H1041" s="45">
        <v>1</v>
      </c>
      <c r="I1041" s="80">
        <v>4.95</v>
      </c>
      <c r="J1041" s="47"/>
      <c r="K1041" s="44"/>
      <c r="L1041" s="47"/>
      <c r="M1041" s="44"/>
      <c r="N1041" s="48"/>
      <c r="AI1041" s="39"/>
      <c r="AJ1041" s="40"/>
      <c r="AK1041" s="40" t="s">
        <v>501</v>
      </c>
      <c r="AQ1041" s="40"/>
      <c r="AT1041" s="40"/>
      <c r="AV1041" s="40"/>
    </row>
    <row r="1042" spans="1:48" customFormat="1" ht="23.25" x14ac:dyDescent="0.25">
      <c r="A1042" s="51"/>
      <c r="B1042" s="52" t="s">
        <v>65</v>
      </c>
      <c r="C1042" s="238" t="s">
        <v>66</v>
      </c>
      <c r="D1042" s="238"/>
      <c r="E1042" s="238"/>
      <c r="F1042" s="238"/>
      <c r="G1042" s="238"/>
      <c r="H1042" s="238"/>
      <c r="I1042" s="238"/>
      <c r="J1042" s="238"/>
      <c r="K1042" s="238"/>
      <c r="L1042" s="238"/>
      <c r="M1042" s="238"/>
      <c r="N1042" s="239"/>
      <c r="AI1042" s="39"/>
      <c r="AJ1042" s="40"/>
      <c r="AK1042" s="40"/>
      <c r="AM1042" s="3" t="s">
        <v>66</v>
      </c>
      <c r="AQ1042" s="40"/>
      <c r="AT1042" s="40"/>
      <c r="AV1042" s="40"/>
    </row>
    <row r="1043" spans="1:48" customFormat="1" ht="68.25" x14ac:dyDescent="0.25">
      <c r="A1043" s="51"/>
      <c r="B1043" s="52" t="s">
        <v>67</v>
      </c>
      <c r="C1043" s="238" t="s">
        <v>68</v>
      </c>
      <c r="D1043" s="238"/>
      <c r="E1043" s="238"/>
      <c r="F1043" s="238"/>
      <c r="G1043" s="238"/>
      <c r="H1043" s="238"/>
      <c r="I1043" s="238"/>
      <c r="J1043" s="238"/>
      <c r="K1043" s="238"/>
      <c r="L1043" s="238"/>
      <c r="M1043" s="238"/>
      <c r="N1043" s="239"/>
      <c r="AI1043" s="39"/>
      <c r="AJ1043" s="40"/>
      <c r="AK1043" s="40"/>
      <c r="AM1043" s="3" t="s">
        <v>68</v>
      </c>
      <c r="AQ1043" s="40"/>
      <c r="AT1043" s="40"/>
      <c r="AV1043" s="40"/>
    </row>
    <row r="1044" spans="1:48" customFormat="1" ht="23.25" x14ac:dyDescent="0.25">
      <c r="A1044" s="51"/>
      <c r="B1044" s="52" t="s">
        <v>69</v>
      </c>
      <c r="C1044" s="238" t="s">
        <v>70</v>
      </c>
      <c r="D1044" s="238"/>
      <c r="E1044" s="238"/>
      <c r="F1044" s="238"/>
      <c r="G1044" s="238"/>
      <c r="H1044" s="238"/>
      <c r="I1044" s="238"/>
      <c r="J1044" s="238"/>
      <c r="K1044" s="238"/>
      <c r="L1044" s="238"/>
      <c r="M1044" s="238"/>
      <c r="N1044" s="239"/>
      <c r="AI1044" s="39"/>
      <c r="AJ1044" s="40"/>
      <c r="AK1044" s="40"/>
      <c r="AM1044" s="3" t="s">
        <v>70</v>
      </c>
      <c r="AQ1044" s="40"/>
      <c r="AT1044" s="40"/>
      <c r="AV1044" s="40"/>
    </row>
    <row r="1045" spans="1:48" customFormat="1" ht="15" x14ac:dyDescent="0.25">
      <c r="A1045" s="53"/>
      <c r="B1045" s="52" t="s">
        <v>60</v>
      </c>
      <c r="C1045" s="235" t="s">
        <v>94</v>
      </c>
      <c r="D1045" s="235"/>
      <c r="E1045" s="235"/>
      <c r="F1045" s="54"/>
      <c r="G1045" s="55"/>
      <c r="H1045" s="55"/>
      <c r="I1045" s="55"/>
      <c r="J1045" s="58">
        <v>0.6</v>
      </c>
      <c r="K1045" s="57">
        <v>1.520875</v>
      </c>
      <c r="L1045" s="58">
        <v>4.5199999999999996</v>
      </c>
      <c r="M1045" s="59">
        <v>44.77</v>
      </c>
      <c r="N1045" s="72">
        <v>202.36</v>
      </c>
      <c r="AI1045" s="39"/>
      <c r="AJ1045" s="40"/>
      <c r="AK1045" s="40"/>
      <c r="AN1045" s="3" t="s">
        <v>94</v>
      </c>
      <c r="AQ1045" s="40"/>
      <c r="AT1045" s="40"/>
      <c r="AV1045" s="40"/>
    </row>
    <row r="1046" spans="1:48" customFormat="1" ht="15" x14ac:dyDescent="0.25">
      <c r="A1046" s="53"/>
      <c r="B1046" s="52" t="s">
        <v>71</v>
      </c>
      <c r="C1046" s="235" t="s">
        <v>72</v>
      </c>
      <c r="D1046" s="235"/>
      <c r="E1046" s="235"/>
      <c r="F1046" s="54"/>
      <c r="G1046" s="55"/>
      <c r="H1046" s="55"/>
      <c r="I1046" s="55"/>
      <c r="J1046" s="58">
        <v>0.33</v>
      </c>
      <c r="K1046" s="57">
        <v>1.653125</v>
      </c>
      <c r="L1046" s="58">
        <v>2.7</v>
      </c>
      <c r="M1046" s="59">
        <v>13.24</v>
      </c>
      <c r="N1046" s="72">
        <v>35.75</v>
      </c>
      <c r="AI1046" s="39"/>
      <c r="AJ1046" s="40"/>
      <c r="AK1046" s="40"/>
      <c r="AN1046" s="3" t="s">
        <v>72</v>
      </c>
      <c r="AQ1046" s="40"/>
      <c r="AT1046" s="40"/>
      <c r="AV1046" s="40"/>
    </row>
    <row r="1047" spans="1:48" customFormat="1" ht="15" x14ac:dyDescent="0.25">
      <c r="A1047" s="62"/>
      <c r="B1047" s="52"/>
      <c r="C1047" s="235" t="s">
        <v>95</v>
      </c>
      <c r="D1047" s="235"/>
      <c r="E1047" s="235"/>
      <c r="F1047" s="54" t="s">
        <v>76</v>
      </c>
      <c r="G1047" s="59">
        <v>7.0000000000000007E-2</v>
      </c>
      <c r="H1047" s="57">
        <v>1.520875</v>
      </c>
      <c r="I1047" s="64">
        <v>0.52698319999999998</v>
      </c>
      <c r="J1047" s="65"/>
      <c r="K1047" s="55"/>
      <c r="L1047" s="65"/>
      <c r="M1047" s="55"/>
      <c r="N1047" s="66"/>
      <c r="AI1047" s="39"/>
      <c r="AJ1047" s="40"/>
      <c r="AK1047" s="40"/>
      <c r="AO1047" s="3" t="s">
        <v>95</v>
      </c>
      <c r="AQ1047" s="40"/>
      <c r="AT1047" s="40"/>
      <c r="AV1047" s="40"/>
    </row>
    <row r="1048" spans="1:48" customFormat="1" ht="15" x14ac:dyDescent="0.25">
      <c r="A1048" s="49"/>
      <c r="B1048" s="52"/>
      <c r="C1048" s="236" t="s">
        <v>77</v>
      </c>
      <c r="D1048" s="236"/>
      <c r="E1048" s="236"/>
      <c r="F1048" s="67"/>
      <c r="G1048" s="68"/>
      <c r="H1048" s="68"/>
      <c r="I1048" s="68"/>
      <c r="J1048" s="70">
        <v>0.93</v>
      </c>
      <c r="K1048" s="68"/>
      <c r="L1048" s="70">
        <v>7.22</v>
      </c>
      <c r="M1048" s="68"/>
      <c r="N1048" s="77">
        <v>238.11</v>
      </c>
      <c r="AI1048" s="39"/>
      <c r="AJ1048" s="40"/>
      <c r="AK1048" s="40"/>
      <c r="AP1048" s="3" t="s">
        <v>77</v>
      </c>
      <c r="AQ1048" s="40"/>
      <c r="AT1048" s="40"/>
      <c r="AV1048" s="40"/>
    </row>
    <row r="1049" spans="1:48" customFormat="1" ht="15" x14ac:dyDescent="0.25">
      <c r="A1049" s="62"/>
      <c r="B1049" s="52"/>
      <c r="C1049" s="235" t="s">
        <v>78</v>
      </c>
      <c r="D1049" s="235"/>
      <c r="E1049" s="235"/>
      <c r="F1049" s="54"/>
      <c r="G1049" s="55"/>
      <c r="H1049" s="55"/>
      <c r="I1049" s="55"/>
      <c r="J1049" s="65"/>
      <c r="K1049" s="55"/>
      <c r="L1049" s="58">
        <v>4.5199999999999996</v>
      </c>
      <c r="M1049" s="55"/>
      <c r="N1049" s="72">
        <v>202.36</v>
      </c>
      <c r="AI1049" s="39"/>
      <c r="AJ1049" s="40"/>
      <c r="AK1049" s="40"/>
      <c r="AO1049" s="3" t="s">
        <v>78</v>
      </c>
      <c r="AQ1049" s="40"/>
      <c r="AT1049" s="40"/>
      <c r="AV1049" s="40"/>
    </row>
    <row r="1050" spans="1:48" customFormat="1" ht="23.25" x14ac:dyDescent="0.25">
      <c r="A1050" s="62"/>
      <c r="B1050" s="52" t="s">
        <v>331</v>
      </c>
      <c r="C1050" s="235" t="s">
        <v>332</v>
      </c>
      <c r="D1050" s="235"/>
      <c r="E1050" s="235"/>
      <c r="F1050" s="54" t="s">
        <v>81</v>
      </c>
      <c r="G1050" s="63">
        <v>94</v>
      </c>
      <c r="H1050" s="55"/>
      <c r="I1050" s="63">
        <v>94</v>
      </c>
      <c r="J1050" s="65"/>
      <c r="K1050" s="55"/>
      <c r="L1050" s="58">
        <v>4.25</v>
      </c>
      <c r="M1050" s="55"/>
      <c r="N1050" s="72">
        <v>190.22</v>
      </c>
      <c r="AI1050" s="39"/>
      <c r="AJ1050" s="40"/>
      <c r="AK1050" s="40"/>
      <c r="AO1050" s="3" t="s">
        <v>332</v>
      </c>
      <c r="AQ1050" s="40"/>
      <c r="AT1050" s="40"/>
      <c r="AV1050" s="40"/>
    </row>
    <row r="1051" spans="1:48" customFormat="1" ht="45" x14ac:dyDescent="0.25">
      <c r="A1051" s="62"/>
      <c r="B1051" s="52" t="s">
        <v>333</v>
      </c>
      <c r="C1051" s="235" t="s">
        <v>334</v>
      </c>
      <c r="D1051" s="235"/>
      <c r="E1051" s="235"/>
      <c r="F1051" s="54" t="s">
        <v>81</v>
      </c>
      <c r="G1051" s="63">
        <v>51</v>
      </c>
      <c r="H1051" s="59">
        <v>0.85</v>
      </c>
      <c r="I1051" s="59">
        <v>43.35</v>
      </c>
      <c r="J1051" s="65"/>
      <c r="K1051" s="55"/>
      <c r="L1051" s="58">
        <v>1.96</v>
      </c>
      <c r="M1051" s="55"/>
      <c r="N1051" s="72">
        <v>87.72</v>
      </c>
      <c r="AI1051" s="39"/>
      <c r="AJ1051" s="40"/>
      <c r="AK1051" s="40"/>
      <c r="AO1051" s="3" t="s">
        <v>334</v>
      </c>
      <c r="AQ1051" s="40"/>
      <c r="AT1051" s="40"/>
      <c r="AV1051" s="40"/>
    </row>
    <row r="1052" spans="1:48" customFormat="1" ht="15" x14ac:dyDescent="0.25">
      <c r="A1052" s="73"/>
      <c r="B1052" s="74"/>
      <c r="C1052" s="248" t="s">
        <v>84</v>
      </c>
      <c r="D1052" s="248"/>
      <c r="E1052" s="248"/>
      <c r="F1052" s="43"/>
      <c r="G1052" s="44"/>
      <c r="H1052" s="44"/>
      <c r="I1052" s="44"/>
      <c r="J1052" s="47"/>
      <c r="K1052" s="44"/>
      <c r="L1052" s="75">
        <v>13.43</v>
      </c>
      <c r="M1052" s="68"/>
      <c r="N1052" s="81">
        <v>516.04999999999995</v>
      </c>
      <c r="AI1052" s="39"/>
      <c r="AJ1052" s="40"/>
      <c r="AK1052" s="40"/>
      <c r="AQ1052" s="40" t="s">
        <v>84</v>
      </c>
      <c r="AT1052" s="40"/>
      <c r="AV1052" s="40"/>
    </row>
    <row r="1053" spans="1:48" customFormat="1" ht="34.5" x14ac:dyDescent="0.25">
      <c r="A1053" s="41" t="s">
        <v>534</v>
      </c>
      <c r="B1053" s="42" t="s">
        <v>535</v>
      </c>
      <c r="C1053" s="248" t="s">
        <v>536</v>
      </c>
      <c r="D1053" s="248"/>
      <c r="E1053" s="248"/>
      <c r="F1053" s="43" t="s">
        <v>135</v>
      </c>
      <c r="G1053" s="44">
        <v>0.15</v>
      </c>
      <c r="H1053" s="45">
        <v>1</v>
      </c>
      <c r="I1053" s="80">
        <v>0.15</v>
      </c>
      <c r="J1053" s="47"/>
      <c r="K1053" s="44"/>
      <c r="L1053" s="47"/>
      <c r="M1053" s="44"/>
      <c r="N1053" s="48"/>
      <c r="AI1053" s="39"/>
      <c r="AJ1053" s="40"/>
      <c r="AK1053" s="40" t="s">
        <v>536</v>
      </c>
      <c r="AQ1053" s="40"/>
      <c r="AT1053" s="40"/>
      <c r="AV1053" s="40"/>
    </row>
    <row r="1054" spans="1:48" customFormat="1" ht="23.25" x14ac:dyDescent="0.25">
      <c r="A1054" s="51"/>
      <c r="B1054" s="52" t="s">
        <v>65</v>
      </c>
      <c r="C1054" s="238" t="s">
        <v>66</v>
      </c>
      <c r="D1054" s="238"/>
      <c r="E1054" s="238"/>
      <c r="F1054" s="238"/>
      <c r="G1054" s="238"/>
      <c r="H1054" s="238"/>
      <c r="I1054" s="238"/>
      <c r="J1054" s="238"/>
      <c r="K1054" s="238"/>
      <c r="L1054" s="238"/>
      <c r="M1054" s="238"/>
      <c r="N1054" s="239"/>
      <c r="AI1054" s="39"/>
      <c r="AJ1054" s="40"/>
      <c r="AK1054" s="40"/>
      <c r="AM1054" s="3" t="s">
        <v>66</v>
      </c>
      <c r="AQ1054" s="40"/>
      <c r="AT1054" s="40"/>
      <c r="AV1054" s="40"/>
    </row>
    <row r="1055" spans="1:48" customFormat="1" ht="68.25" x14ac:dyDescent="0.25">
      <c r="A1055" s="51"/>
      <c r="B1055" s="52" t="s">
        <v>67</v>
      </c>
      <c r="C1055" s="238" t="s">
        <v>68</v>
      </c>
      <c r="D1055" s="238"/>
      <c r="E1055" s="238"/>
      <c r="F1055" s="238"/>
      <c r="G1055" s="238"/>
      <c r="H1055" s="238"/>
      <c r="I1055" s="238"/>
      <c r="J1055" s="238"/>
      <c r="K1055" s="238"/>
      <c r="L1055" s="238"/>
      <c r="M1055" s="238"/>
      <c r="N1055" s="239"/>
      <c r="AI1055" s="39"/>
      <c r="AJ1055" s="40"/>
      <c r="AK1055" s="40"/>
      <c r="AM1055" s="3" t="s">
        <v>68</v>
      </c>
      <c r="AQ1055" s="40"/>
      <c r="AT1055" s="40"/>
      <c r="AV1055" s="40"/>
    </row>
    <row r="1056" spans="1:48" customFormat="1" ht="23.25" x14ac:dyDescent="0.25">
      <c r="A1056" s="51"/>
      <c r="B1056" s="52" t="s">
        <v>69</v>
      </c>
      <c r="C1056" s="238" t="s">
        <v>70</v>
      </c>
      <c r="D1056" s="238"/>
      <c r="E1056" s="238"/>
      <c r="F1056" s="238"/>
      <c r="G1056" s="238"/>
      <c r="H1056" s="238"/>
      <c r="I1056" s="238"/>
      <c r="J1056" s="238"/>
      <c r="K1056" s="238"/>
      <c r="L1056" s="238"/>
      <c r="M1056" s="238"/>
      <c r="N1056" s="239"/>
      <c r="AI1056" s="39"/>
      <c r="AJ1056" s="40"/>
      <c r="AK1056" s="40"/>
      <c r="AM1056" s="3" t="s">
        <v>70</v>
      </c>
      <c r="AQ1056" s="40"/>
      <c r="AT1056" s="40"/>
      <c r="AV1056" s="40"/>
    </row>
    <row r="1057" spans="1:48" customFormat="1" ht="15" x14ac:dyDescent="0.25">
      <c r="A1057" s="53"/>
      <c r="B1057" s="52" t="s">
        <v>60</v>
      </c>
      <c r="C1057" s="235" t="s">
        <v>94</v>
      </c>
      <c r="D1057" s="235"/>
      <c r="E1057" s="235"/>
      <c r="F1057" s="54"/>
      <c r="G1057" s="55"/>
      <c r="H1057" s="55"/>
      <c r="I1057" s="55"/>
      <c r="J1057" s="58">
        <v>89.02</v>
      </c>
      <c r="K1057" s="57">
        <v>1.520875</v>
      </c>
      <c r="L1057" s="58">
        <v>20.309999999999999</v>
      </c>
      <c r="M1057" s="59">
        <v>44.77</v>
      </c>
      <c r="N1057" s="72">
        <v>909.28</v>
      </c>
      <c r="AI1057" s="39"/>
      <c r="AJ1057" s="40"/>
      <c r="AK1057" s="40"/>
      <c r="AN1057" s="3" t="s">
        <v>94</v>
      </c>
      <c r="AQ1057" s="40"/>
      <c r="AT1057" s="40"/>
      <c r="AV1057" s="40"/>
    </row>
    <row r="1058" spans="1:48" customFormat="1" ht="15" x14ac:dyDescent="0.25">
      <c r="A1058" s="53"/>
      <c r="B1058" s="52" t="s">
        <v>71</v>
      </c>
      <c r="C1058" s="235" t="s">
        <v>72</v>
      </c>
      <c r="D1058" s="235"/>
      <c r="E1058" s="235"/>
      <c r="F1058" s="54"/>
      <c r="G1058" s="55"/>
      <c r="H1058" s="55"/>
      <c r="I1058" s="55"/>
      <c r="J1058" s="58">
        <v>23.37</v>
      </c>
      <c r="K1058" s="57">
        <v>1.653125</v>
      </c>
      <c r="L1058" s="58">
        <v>5.8</v>
      </c>
      <c r="M1058" s="59">
        <v>13.24</v>
      </c>
      <c r="N1058" s="72">
        <v>76.790000000000006</v>
      </c>
      <c r="AI1058" s="39"/>
      <c r="AJ1058" s="40"/>
      <c r="AK1058" s="40"/>
      <c r="AN1058" s="3" t="s">
        <v>72</v>
      </c>
      <c r="AQ1058" s="40"/>
      <c r="AT1058" s="40"/>
      <c r="AV1058" s="40"/>
    </row>
    <row r="1059" spans="1:48" customFormat="1" ht="15" x14ac:dyDescent="0.25">
      <c r="A1059" s="53"/>
      <c r="B1059" s="52" t="s">
        <v>73</v>
      </c>
      <c r="C1059" s="235" t="s">
        <v>74</v>
      </c>
      <c r="D1059" s="235"/>
      <c r="E1059" s="235"/>
      <c r="F1059" s="54"/>
      <c r="G1059" s="55"/>
      <c r="H1059" s="55"/>
      <c r="I1059" s="55"/>
      <c r="J1059" s="58">
        <v>3.6</v>
      </c>
      <c r="K1059" s="57">
        <v>1.653125</v>
      </c>
      <c r="L1059" s="58">
        <v>0.89</v>
      </c>
      <c r="M1059" s="61">
        <v>44.7</v>
      </c>
      <c r="N1059" s="72">
        <v>39.78</v>
      </c>
      <c r="AI1059" s="39"/>
      <c r="AJ1059" s="40"/>
      <c r="AK1059" s="40"/>
      <c r="AN1059" s="3" t="s">
        <v>74</v>
      </c>
      <c r="AQ1059" s="40"/>
      <c r="AT1059" s="40"/>
      <c r="AV1059" s="40"/>
    </row>
    <row r="1060" spans="1:48" customFormat="1" ht="15" x14ac:dyDescent="0.25">
      <c r="A1060" s="62"/>
      <c r="B1060" s="52"/>
      <c r="C1060" s="235" t="s">
        <v>95</v>
      </c>
      <c r="D1060" s="235"/>
      <c r="E1060" s="235"/>
      <c r="F1060" s="54" t="s">
        <v>76</v>
      </c>
      <c r="G1060" s="59">
        <v>9.4700000000000006</v>
      </c>
      <c r="H1060" s="57">
        <v>1.520875</v>
      </c>
      <c r="I1060" s="64">
        <v>2.1604028999999998</v>
      </c>
      <c r="J1060" s="65"/>
      <c r="K1060" s="55"/>
      <c r="L1060" s="65"/>
      <c r="M1060" s="55"/>
      <c r="N1060" s="66"/>
      <c r="AI1060" s="39"/>
      <c r="AJ1060" s="40"/>
      <c r="AK1060" s="40"/>
      <c r="AO1060" s="3" t="s">
        <v>95</v>
      </c>
      <c r="AQ1060" s="40"/>
      <c r="AT1060" s="40"/>
      <c r="AV1060" s="40"/>
    </row>
    <row r="1061" spans="1:48" customFormat="1" ht="15" x14ac:dyDescent="0.25">
      <c r="A1061" s="62"/>
      <c r="B1061" s="52"/>
      <c r="C1061" s="235" t="s">
        <v>75</v>
      </c>
      <c r="D1061" s="235"/>
      <c r="E1061" s="235"/>
      <c r="F1061" s="54" t="s">
        <v>76</v>
      </c>
      <c r="G1061" s="59">
        <v>0.31</v>
      </c>
      <c r="H1061" s="57">
        <v>1.653125</v>
      </c>
      <c r="I1061" s="64">
        <v>7.6870300000000003E-2</v>
      </c>
      <c r="J1061" s="65"/>
      <c r="K1061" s="55"/>
      <c r="L1061" s="65"/>
      <c r="M1061" s="55"/>
      <c r="N1061" s="66"/>
      <c r="AI1061" s="39"/>
      <c r="AJ1061" s="40"/>
      <c r="AK1061" s="40"/>
      <c r="AO1061" s="3" t="s">
        <v>75</v>
      </c>
      <c r="AQ1061" s="40"/>
      <c r="AT1061" s="40"/>
      <c r="AV1061" s="40"/>
    </row>
    <row r="1062" spans="1:48" customFormat="1" ht="15" x14ac:dyDescent="0.25">
      <c r="A1062" s="49"/>
      <c r="B1062" s="52"/>
      <c r="C1062" s="236" t="s">
        <v>77</v>
      </c>
      <c r="D1062" s="236"/>
      <c r="E1062" s="236"/>
      <c r="F1062" s="67"/>
      <c r="G1062" s="68"/>
      <c r="H1062" s="68"/>
      <c r="I1062" s="68"/>
      <c r="J1062" s="70">
        <v>112.39</v>
      </c>
      <c r="K1062" s="68"/>
      <c r="L1062" s="70">
        <v>26.11</v>
      </c>
      <c r="M1062" s="68"/>
      <c r="N1062" s="77">
        <v>986.07</v>
      </c>
      <c r="AI1062" s="39"/>
      <c r="AJ1062" s="40"/>
      <c r="AK1062" s="40"/>
      <c r="AP1062" s="3" t="s">
        <v>77</v>
      </c>
      <c r="AQ1062" s="40"/>
      <c r="AT1062" s="40"/>
      <c r="AV1062" s="40"/>
    </row>
    <row r="1063" spans="1:48" customFormat="1" ht="15" x14ac:dyDescent="0.25">
      <c r="A1063" s="62"/>
      <c r="B1063" s="52"/>
      <c r="C1063" s="235" t="s">
        <v>78</v>
      </c>
      <c r="D1063" s="235"/>
      <c r="E1063" s="235"/>
      <c r="F1063" s="54"/>
      <c r="G1063" s="55"/>
      <c r="H1063" s="55"/>
      <c r="I1063" s="55"/>
      <c r="J1063" s="65"/>
      <c r="K1063" s="55"/>
      <c r="L1063" s="58">
        <v>21.2</v>
      </c>
      <c r="M1063" s="55"/>
      <c r="N1063" s="72">
        <v>949.06</v>
      </c>
      <c r="AI1063" s="39"/>
      <c r="AJ1063" s="40"/>
      <c r="AK1063" s="40"/>
      <c r="AO1063" s="3" t="s">
        <v>78</v>
      </c>
      <c r="AQ1063" s="40"/>
      <c r="AT1063" s="40"/>
      <c r="AV1063" s="40"/>
    </row>
    <row r="1064" spans="1:48" customFormat="1" ht="22.5" x14ac:dyDescent="0.25">
      <c r="A1064" s="62"/>
      <c r="B1064" s="52" t="s">
        <v>462</v>
      </c>
      <c r="C1064" s="235" t="s">
        <v>463</v>
      </c>
      <c r="D1064" s="235"/>
      <c r="E1064" s="235"/>
      <c r="F1064" s="54" t="s">
        <v>81</v>
      </c>
      <c r="G1064" s="63">
        <v>97</v>
      </c>
      <c r="H1064" s="55"/>
      <c r="I1064" s="63">
        <v>97</v>
      </c>
      <c r="J1064" s="65"/>
      <c r="K1064" s="55"/>
      <c r="L1064" s="58">
        <v>20.56</v>
      </c>
      <c r="M1064" s="55"/>
      <c r="N1064" s="72">
        <v>920.59</v>
      </c>
      <c r="AI1064" s="39"/>
      <c r="AJ1064" s="40"/>
      <c r="AK1064" s="40"/>
      <c r="AO1064" s="3" t="s">
        <v>463</v>
      </c>
      <c r="AQ1064" s="40"/>
      <c r="AT1064" s="40"/>
      <c r="AV1064" s="40"/>
    </row>
    <row r="1065" spans="1:48" customFormat="1" ht="45" x14ac:dyDescent="0.25">
      <c r="A1065" s="62"/>
      <c r="B1065" s="52" t="s">
        <v>464</v>
      </c>
      <c r="C1065" s="235" t="s">
        <v>465</v>
      </c>
      <c r="D1065" s="235"/>
      <c r="E1065" s="235"/>
      <c r="F1065" s="54" t="s">
        <v>81</v>
      </c>
      <c r="G1065" s="63">
        <v>55</v>
      </c>
      <c r="H1065" s="59">
        <v>0.85</v>
      </c>
      <c r="I1065" s="59">
        <v>46.75</v>
      </c>
      <c r="J1065" s="65"/>
      <c r="K1065" s="55"/>
      <c r="L1065" s="58">
        <v>9.91</v>
      </c>
      <c r="M1065" s="55"/>
      <c r="N1065" s="72">
        <v>443.69</v>
      </c>
      <c r="AI1065" s="39"/>
      <c r="AJ1065" s="40"/>
      <c r="AK1065" s="40"/>
      <c r="AO1065" s="3" t="s">
        <v>465</v>
      </c>
      <c r="AQ1065" s="40"/>
      <c r="AT1065" s="40"/>
      <c r="AV1065" s="40"/>
    </row>
    <row r="1066" spans="1:48" customFormat="1" ht="15" x14ac:dyDescent="0.25">
      <c r="A1066" s="73"/>
      <c r="B1066" s="74"/>
      <c r="C1066" s="248" t="s">
        <v>84</v>
      </c>
      <c r="D1066" s="248"/>
      <c r="E1066" s="248"/>
      <c r="F1066" s="43"/>
      <c r="G1066" s="44"/>
      <c r="H1066" s="44"/>
      <c r="I1066" s="44"/>
      <c r="J1066" s="47"/>
      <c r="K1066" s="44"/>
      <c r="L1066" s="75">
        <v>56.58</v>
      </c>
      <c r="M1066" s="68"/>
      <c r="N1066" s="76">
        <v>2350.35</v>
      </c>
      <c r="AI1066" s="39"/>
      <c r="AJ1066" s="40"/>
      <c r="AK1066" s="40"/>
      <c r="AQ1066" s="40" t="s">
        <v>84</v>
      </c>
      <c r="AT1066" s="40"/>
      <c r="AV1066" s="40"/>
    </row>
    <row r="1067" spans="1:48" customFormat="1" ht="23.25" x14ac:dyDescent="0.25">
      <c r="A1067" s="41" t="s">
        <v>537</v>
      </c>
      <c r="B1067" s="42" t="s">
        <v>527</v>
      </c>
      <c r="C1067" s="248" t="s">
        <v>528</v>
      </c>
      <c r="D1067" s="248"/>
      <c r="E1067" s="248"/>
      <c r="F1067" s="43" t="s">
        <v>135</v>
      </c>
      <c r="G1067" s="44">
        <v>0.15</v>
      </c>
      <c r="H1067" s="45">
        <v>1</v>
      </c>
      <c r="I1067" s="80">
        <v>0.15</v>
      </c>
      <c r="J1067" s="82">
        <v>1545.81</v>
      </c>
      <c r="K1067" s="44"/>
      <c r="L1067" s="75">
        <v>231.87</v>
      </c>
      <c r="M1067" s="80">
        <v>8.16</v>
      </c>
      <c r="N1067" s="76">
        <v>1892.06</v>
      </c>
      <c r="AI1067" s="39"/>
      <c r="AJ1067" s="40"/>
      <c r="AK1067" s="40" t="s">
        <v>528</v>
      </c>
      <c r="AQ1067" s="40"/>
      <c r="AT1067" s="40"/>
      <c r="AV1067" s="40"/>
    </row>
    <row r="1068" spans="1:48" customFormat="1" ht="15" x14ac:dyDescent="0.25">
      <c r="A1068" s="73"/>
      <c r="B1068" s="74"/>
      <c r="C1068" s="235" t="s">
        <v>111</v>
      </c>
      <c r="D1068" s="235"/>
      <c r="E1068" s="235"/>
      <c r="F1068" s="235"/>
      <c r="G1068" s="235"/>
      <c r="H1068" s="235"/>
      <c r="I1068" s="235"/>
      <c r="J1068" s="235"/>
      <c r="K1068" s="235"/>
      <c r="L1068" s="235"/>
      <c r="M1068" s="235"/>
      <c r="N1068" s="237"/>
      <c r="AI1068" s="39"/>
      <c r="AJ1068" s="40"/>
      <c r="AK1068" s="40"/>
      <c r="AQ1068" s="40"/>
      <c r="AR1068" s="3" t="s">
        <v>111</v>
      </c>
      <c r="AT1068" s="40"/>
      <c r="AV1068" s="40"/>
    </row>
    <row r="1069" spans="1:48" customFormat="1" ht="15" x14ac:dyDescent="0.25">
      <c r="A1069" s="73"/>
      <c r="B1069" s="74"/>
      <c r="C1069" s="248" t="s">
        <v>84</v>
      </c>
      <c r="D1069" s="248"/>
      <c r="E1069" s="248"/>
      <c r="F1069" s="43"/>
      <c r="G1069" s="44"/>
      <c r="H1069" s="44"/>
      <c r="I1069" s="44"/>
      <c r="J1069" s="47"/>
      <c r="K1069" s="44"/>
      <c r="L1069" s="75">
        <v>231.87</v>
      </c>
      <c r="M1069" s="68"/>
      <c r="N1069" s="76">
        <v>1892.06</v>
      </c>
      <c r="AI1069" s="39"/>
      <c r="AJ1069" s="40"/>
      <c r="AK1069" s="40"/>
      <c r="AQ1069" s="40" t="s">
        <v>84</v>
      </c>
      <c r="AT1069" s="40"/>
      <c r="AV1069" s="40"/>
    </row>
    <row r="1070" spans="1:48" customFormat="1" ht="34.5" x14ac:dyDescent="0.25">
      <c r="A1070" s="41" t="s">
        <v>538</v>
      </c>
      <c r="B1070" s="42" t="s">
        <v>437</v>
      </c>
      <c r="C1070" s="248" t="s">
        <v>539</v>
      </c>
      <c r="D1070" s="248"/>
      <c r="E1070" s="248"/>
      <c r="F1070" s="43" t="s">
        <v>384</v>
      </c>
      <c r="G1070" s="44">
        <v>0.21510000000000001</v>
      </c>
      <c r="H1070" s="45">
        <v>1</v>
      </c>
      <c r="I1070" s="83">
        <v>0.21510000000000001</v>
      </c>
      <c r="J1070" s="47"/>
      <c r="K1070" s="44"/>
      <c r="L1070" s="47"/>
      <c r="M1070" s="44"/>
      <c r="N1070" s="48"/>
      <c r="AI1070" s="39"/>
      <c r="AJ1070" s="40"/>
      <c r="AK1070" s="40" t="s">
        <v>539</v>
      </c>
      <c r="AQ1070" s="40"/>
      <c r="AT1070" s="40"/>
      <c r="AV1070" s="40"/>
    </row>
    <row r="1071" spans="1:48" customFormat="1" ht="15" x14ac:dyDescent="0.25">
      <c r="A1071" s="49"/>
      <c r="B1071" s="50"/>
      <c r="C1071" s="235" t="s">
        <v>540</v>
      </c>
      <c r="D1071" s="235"/>
      <c r="E1071" s="235"/>
      <c r="F1071" s="235"/>
      <c r="G1071" s="235"/>
      <c r="H1071" s="235"/>
      <c r="I1071" s="235"/>
      <c r="J1071" s="235"/>
      <c r="K1071" s="235"/>
      <c r="L1071" s="235"/>
      <c r="M1071" s="235"/>
      <c r="N1071" s="237"/>
      <c r="AI1071" s="39"/>
      <c r="AJ1071" s="40"/>
      <c r="AK1071" s="40"/>
      <c r="AL1071" s="3" t="s">
        <v>540</v>
      </c>
      <c r="AQ1071" s="40"/>
      <c r="AT1071" s="40"/>
      <c r="AV1071" s="40"/>
    </row>
    <row r="1072" spans="1:48" customFormat="1" ht="23.25" x14ac:dyDescent="0.25">
      <c r="A1072" s="51"/>
      <c r="B1072" s="52" t="s">
        <v>65</v>
      </c>
      <c r="C1072" s="238" t="s">
        <v>66</v>
      </c>
      <c r="D1072" s="238"/>
      <c r="E1072" s="238"/>
      <c r="F1072" s="238"/>
      <c r="G1072" s="238"/>
      <c r="H1072" s="238"/>
      <c r="I1072" s="238"/>
      <c r="J1072" s="238"/>
      <c r="K1072" s="238"/>
      <c r="L1072" s="238"/>
      <c r="M1072" s="238"/>
      <c r="N1072" s="239"/>
      <c r="AI1072" s="39"/>
      <c r="AJ1072" s="40"/>
      <c r="AK1072" s="40"/>
      <c r="AM1072" s="3" t="s">
        <v>66</v>
      </c>
      <c r="AQ1072" s="40"/>
      <c r="AT1072" s="40"/>
      <c r="AV1072" s="40"/>
    </row>
    <row r="1073" spans="1:48" customFormat="1" ht="68.25" x14ac:dyDescent="0.25">
      <c r="A1073" s="51"/>
      <c r="B1073" s="52" t="s">
        <v>67</v>
      </c>
      <c r="C1073" s="238" t="s">
        <v>68</v>
      </c>
      <c r="D1073" s="238"/>
      <c r="E1073" s="238"/>
      <c r="F1073" s="238"/>
      <c r="G1073" s="238"/>
      <c r="H1073" s="238"/>
      <c r="I1073" s="238"/>
      <c r="J1073" s="238"/>
      <c r="K1073" s="238"/>
      <c r="L1073" s="238"/>
      <c r="M1073" s="238"/>
      <c r="N1073" s="239"/>
      <c r="AI1073" s="39"/>
      <c r="AJ1073" s="40"/>
      <c r="AK1073" s="40"/>
      <c r="AM1073" s="3" t="s">
        <v>68</v>
      </c>
      <c r="AQ1073" s="40"/>
      <c r="AT1073" s="40"/>
      <c r="AV1073" s="40"/>
    </row>
    <row r="1074" spans="1:48" customFormat="1" ht="23.25" x14ac:dyDescent="0.25">
      <c r="A1074" s="51"/>
      <c r="B1074" s="52" t="s">
        <v>69</v>
      </c>
      <c r="C1074" s="238" t="s">
        <v>70</v>
      </c>
      <c r="D1074" s="238"/>
      <c r="E1074" s="238"/>
      <c r="F1074" s="238"/>
      <c r="G1074" s="238"/>
      <c r="H1074" s="238"/>
      <c r="I1074" s="238"/>
      <c r="J1074" s="238"/>
      <c r="K1074" s="238"/>
      <c r="L1074" s="238"/>
      <c r="M1074" s="238"/>
      <c r="N1074" s="239"/>
      <c r="AI1074" s="39"/>
      <c r="AJ1074" s="40"/>
      <c r="AK1074" s="40"/>
      <c r="AM1074" s="3" t="s">
        <v>70</v>
      </c>
      <c r="AQ1074" s="40"/>
      <c r="AT1074" s="40"/>
      <c r="AV1074" s="40"/>
    </row>
    <row r="1075" spans="1:48" customFormat="1" ht="15" x14ac:dyDescent="0.25">
      <c r="A1075" s="53"/>
      <c r="B1075" s="52" t="s">
        <v>60</v>
      </c>
      <c r="C1075" s="235" t="s">
        <v>94</v>
      </c>
      <c r="D1075" s="235"/>
      <c r="E1075" s="235"/>
      <c r="F1075" s="54"/>
      <c r="G1075" s="55"/>
      <c r="H1075" s="55"/>
      <c r="I1075" s="55"/>
      <c r="J1075" s="58">
        <v>144.21</v>
      </c>
      <c r="K1075" s="57">
        <v>1.520875</v>
      </c>
      <c r="L1075" s="58">
        <v>47.18</v>
      </c>
      <c r="M1075" s="59">
        <v>44.77</v>
      </c>
      <c r="N1075" s="60">
        <v>2112.25</v>
      </c>
      <c r="AI1075" s="39"/>
      <c r="AJ1075" s="40"/>
      <c r="AK1075" s="40"/>
      <c r="AN1075" s="3" t="s">
        <v>94</v>
      </c>
      <c r="AQ1075" s="40"/>
      <c r="AT1075" s="40"/>
      <c r="AV1075" s="40"/>
    </row>
    <row r="1076" spans="1:48" customFormat="1" ht="15" x14ac:dyDescent="0.25">
      <c r="A1076" s="53"/>
      <c r="B1076" s="52" t="s">
        <v>71</v>
      </c>
      <c r="C1076" s="235" t="s">
        <v>72</v>
      </c>
      <c r="D1076" s="235"/>
      <c r="E1076" s="235"/>
      <c r="F1076" s="54"/>
      <c r="G1076" s="55"/>
      <c r="H1076" s="55"/>
      <c r="I1076" s="55"/>
      <c r="J1076" s="58">
        <v>385.71</v>
      </c>
      <c r="K1076" s="57">
        <v>1.653125</v>
      </c>
      <c r="L1076" s="58">
        <v>137.15</v>
      </c>
      <c r="M1076" s="59">
        <v>13.24</v>
      </c>
      <c r="N1076" s="60">
        <v>1815.87</v>
      </c>
      <c r="AI1076" s="39"/>
      <c r="AJ1076" s="40"/>
      <c r="AK1076" s="40"/>
      <c r="AN1076" s="3" t="s">
        <v>72</v>
      </c>
      <c r="AQ1076" s="40"/>
      <c r="AT1076" s="40"/>
      <c r="AV1076" s="40"/>
    </row>
    <row r="1077" spans="1:48" customFormat="1" ht="15" x14ac:dyDescent="0.25">
      <c r="A1077" s="53"/>
      <c r="B1077" s="52" t="s">
        <v>100</v>
      </c>
      <c r="C1077" s="235" t="s">
        <v>127</v>
      </c>
      <c r="D1077" s="235"/>
      <c r="E1077" s="235"/>
      <c r="F1077" s="54"/>
      <c r="G1077" s="55"/>
      <c r="H1077" s="55"/>
      <c r="I1077" s="55"/>
      <c r="J1077" s="58">
        <v>737.25</v>
      </c>
      <c r="K1077" s="55"/>
      <c r="L1077" s="58">
        <v>158.58000000000001</v>
      </c>
      <c r="M1077" s="59">
        <v>8.16</v>
      </c>
      <c r="N1077" s="60">
        <v>1294.01</v>
      </c>
      <c r="AI1077" s="39"/>
      <c r="AJ1077" s="40"/>
      <c r="AK1077" s="40"/>
      <c r="AN1077" s="3" t="s">
        <v>127</v>
      </c>
      <c r="AQ1077" s="40"/>
      <c r="AT1077" s="40"/>
      <c r="AV1077" s="40"/>
    </row>
    <row r="1078" spans="1:48" customFormat="1" ht="15" x14ac:dyDescent="0.25">
      <c r="A1078" s="62"/>
      <c r="B1078" s="52"/>
      <c r="C1078" s="235" t="s">
        <v>95</v>
      </c>
      <c r="D1078" s="235"/>
      <c r="E1078" s="235"/>
      <c r="F1078" s="54" t="s">
        <v>76</v>
      </c>
      <c r="G1078" s="61">
        <v>15.9</v>
      </c>
      <c r="H1078" s="57">
        <v>1.520875</v>
      </c>
      <c r="I1078" s="64">
        <v>5.2015294000000001</v>
      </c>
      <c r="J1078" s="65"/>
      <c r="K1078" s="55"/>
      <c r="L1078" s="65"/>
      <c r="M1078" s="55"/>
      <c r="N1078" s="66"/>
      <c r="AI1078" s="39"/>
      <c r="AJ1078" s="40"/>
      <c r="AK1078" s="40"/>
      <c r="AO1078" s="3" t="s">
        <v>95</v>
      </c>
      <c r="AQ1078" s="40"/>
      <c r="AT1078" s="40"/>
      <c r="AV1078" s="40"/>
    </row>
    <row r="1079" spans="1:48" customFormat="1" ht="15" x14ac:dyDescent="0.25">
      <c r="A1079" s="49"/>
      <c r="B1079" s="52"/>
      <c r="C1079" s="236" t="s">
        <v>77</v>
      </c>
      <c r="D1079" s="236"/>
      <c r="E1079" s="236"/>
      <c r="F1079" s="67"/>
      <c r="G1079" s="68"/>
      <c r="H1079" s="68"/>
      <c r="I1079" s="68"/>
      <c r="J1079" s="69">
        <v>1267.17</v>
      </c>
      <c r="K1079" s="68"/>
      <c r="L1079" s="70">
        <v>342.91</v>
      </c>
      <c r="M1079" s="68"/>
      <c r="N1079" s="71">
        <v>5222.13</v>
      </c>
      <c r="AI1079" s="39"/>
      <c r="AJ1079" s="40"/>
      <c r="AK1079" s="40"/>
      <c r="AP1079" s="3" t="s">
        <v>77</v>
      </c>
      <c r="AQ1079" s="40"/>
      <c r="AT1079" s="40"/>
      <c r="AV1079" s="40"/>
    </row>
    <row r="1080" spans="1:48" customFormat="1" ht="15" x14ac:dyDescent="0.25">
      <c r="A1080" s="62"/>
      <c r="B1080" s="52"/>
      <c r="C1080" s="235" t="s">
        <v>78</v>
      </c>
      <c r="D1080" s="235"/>
      <c r="E1080" s="235"/>
      <c r="F1080" s="54"/>
      <c r="G1080" s="55"/>
      <c r="H1080" s="55"/>
      <c r="I1080" s="55"/>
      <c r="J1080" s="65"/>
      <c r="K1080" s="55"/>
      <c r="L1080" s="58">
        <v>47.18</v>
      </c>
      <c r="M1080" s="55"/>
      <c r="N1080" s="60">
        <v>2112.25</v>
      </c>
      <c r="AI1080" s="39"/>
      <c r="AJ1080" s="40"/>
      <c r="AK1080" s="40"/>
      <c r="AO1080" s="3" t="s">
        <v>78</v>
      </c>
      <c r="AQ1080" s="40"/>
      <c r="AT1080" s="40"/>
      <c r="AV1080" s="40"/>
    </row>
    <row r="1081" spans="1:48" customFormat="1" ht="23.25" x14ac:dyDescent="0.25">
      <c r="A1081" s="62"/>
      <c r="B1081" s="52" t="s">
        <v>439</v>
      </c>
      <c r="C1081" s="235" t="s">
        <v>440</v>
      </c>
      <c r="D1081" s="235"/>
      <c r="E1081" s="235"/>
      <c r="F1081" s="54" t="s">
        <v>81</v>
      </c>
      <c r="G1081" s="63">
        <v>110</v>
      </c>
      <c r="H1081" s="55"/>
      <c r="I1081" s="63">
        <v>110</v>
      </c>
      <c r="J1081" s="65"/>
      <c r="K1081" s="55"/>
      <c r="L1081" s="58">
        <v>51.9</v>
      </c>
      <c r="M1081" s="55"/>
      <c r="N1081" s="60">
        <v>2323.48</v>
      </c>
      <c r="AI1081" s="39"/>
      <c r="AJ1081" s="40"/>
      <c r="AK1081" s="40"/>
      <c r="AO1081" s="3" t="s">
        <v>440</v>
      </c>
      <c r="AQ1081" s="40"/>
      <c r="AT1081" s="40"/>
      <c r="AV1081" s="40"/>
    </row>
    <row r="1082" spans="1:48" customFormat="1" ht="23.25" x14ac:dyDescent="0.25">
      <c r="A1082" s="62"/>
      <c r="B1082" s="52" t="s">
        <v>441</v>
      </c>
      <c r="C1082" s="235" t="s">
        <v>442</v>
      </c>
      <c r="D1082" s="235"/>
      <c r="E1082" s="235"/>
      <c r="F1082" s="54" t="s">
        <v>81</v>
      </c>
      <c r="G1082" s="63">
        <v>73</v>
      </c>
      <c r="H1082" s="59">
        <v>0.85</v>
      </c>
      <c r="I1082" s="59">
        <v>62.05</v>
      </c>
      <c r="J1082" s="65"/>
      <c r="K1082" s="55"/>
      <c r="L1082" s="58">
        <v>29.28</v>
      </c>
      <c r="M1082" s="55"/>
      <c r="N1082" s="60">
        <v>1310.6500000000001</v>
      </c>
      <c r="AI1082" s="39"/>
      <c r="AJ1082" s="40"/>
      <c r="AK1082" s="40"/>
      <c r="AO1082" s="3" t="s">
        <v>442</v>
      </c>
      <c r="AQ1082" s="40"/>
      <c r="AT1082" s="40"/>
      <c r="AV1082" s="40"/>
    </row>
    <row r="1083" spans="1:48" customFormat="1" ht="15" x14ac:dyDescent="0.25">
      <c r="A1083" s="73"/>
      <c r="B1083" s="74"/>
      <c r="C1083" s="248" t="s">
        <v>84</v>
      </c>
      <c r="D1083" s="248"/>
      <c r="E1083" s="248"/>
      <c r="F1083" s="43"/>
      <c r="G1083" s="44"/>
      <c r="H1083" s="44"/>
      <c r="I1083" s="44"/>
      <c r="J1083" s="47"/>
      <c r="K1083" s="44"/>
      <c r="L1083" s="75">
        <v>424.09</v>
      </c>
      <c r="M1083" s="68"/>
      <c r="N1083" s="76">
        <v>8856.26</v>
      </c>
      <c r="AI1083" s="39"/>
      <c r="AJ1083" s="40"/>
      <c r="AK1083" s="40"/>
      <c r="AQ1083" s="40" t="s">
        <v>84</v>
      </c>
      <c r="AT1083" s="40"/>
      <c r="AV1083" s="40"/>
    </row>
    <row r="1084" spans="1:48" customFormat="1" ht="45.75" x14ac:dyDescent="0.25">
      <c r="A1084" s="41" t="s">
        <v>541</v>
      </c>
      <c r="B1084" s="42" t="s">
        <v>444</v>
      </c>
      <c r="C1084" s="248" t="s">
        <v>445</v>
      </c>
      <c r="D1084" s="248"/>
      <c r="E1084" s="248"/>
      <c r="F1084" s="43" t="s">
        <v>110</v>
      </c>
      <c r="G1084" s="44">
        <v>-1.6132500000000001E-2</v>
      </c>
      <c r="H1084" s="45">
        <v>1</v>
      </c>
      <c r="I1084" s="108">
        <v>-1.6132500000000001E-2</v>
      </c>
      <c r="J1084" s="82">
        <v>9830</v>
      </c>
      <c r="K1084" s="44"/>
      <c r="L1084" s="75">
        <v>-158.58000000000001</v>
      </c>
      <c r="M1084" s="80">
        <v>8.16</v>
      </c>
      <c r="N1084" s="76">
        <v>-1294.01</v>
      </c>
      <c r="AI1084" s="39"/>
      <c r="AJ1084" s="40"/>
      <c r="AK1084" s="40" t="s">
        <v>445</v>
      </c>
      <c r="AQ1084" s="40"/>
      <c r="AT1084" s="40"/>
      <c r="AV1084" s="40"/>
    </row>
    <row r="1085" spans="1:48" customFormat="1" ht="15" x14ac:dyDescent="0.25">
      <c r="A1085" s="73"/>
      <c r="B1085" s="74"/>
      <c r="C1085" s="235" t="s">
        <v>446</v>
      </c>
      <c r="D1085" s="235"/>
      <c r="E1085" s="235"/>
      <c r="F1085" s="235"/>
      <c r="G1085" s="235"/>
      <c r="H1085" s="235"/>
      <c r="I1085" s="235"/>
      <c r="J1085" s="235"/>
      <c r="K1085" s="235"/>
      <c r="L1085" s="235"/>
      <c r="M1085" s="235"/>
      <c r="N1085" s="237"/>
      <c r="AI1085" s="39"/>
      <c r="AJ1085" s="40"/>
      <c r="AK1085" s="40"/>
      <c r="AQ1085" s="40"/>
      <c r="AR1085" s="3" t="s">
        <v>446</v>
      </c>
      <c r="AT1085" s="40"/>
      <c r="AV1085" s="40"/>
    </row>
    <row r="1086" spans="1:48" customFormat="1" ht="15" x14ac:dyDescent="0.25">
      <c r="A1086" s="73"/>
      <c r="B1086" s="74"/>
      <c r="C1086" s="248" t="s">
        <v>84</v>
      </c>
      <c r="D1086" s="248"/>
      <c r="E1086" s="248"/>
      <c r="F1086" s="43"/>
      <c r="G1086" s="44"/>
      <c r="H1086" s="44"/>
      <c r="I1086" s="44"/>
      <c r="J1086" s="47"/>
      <c r="K1086" s="44"/>
      <c r="L1086" s="75">
        <v>-158.58000000000001</v>
      </c>
      <c r="M1086" s="68"/>
      <c r="N1086" s="76">
        <v>-1294.01</v>
      </c>
      <c r="AI1086" s="39"/>
      <c r="AJ1086" s="40"/>
      <c r="AK1086" s="40"/>
      <c r="AQ1086" s="40" t="s">
        <v>84</v>
      </c>
      <c r="AT1086" s="40"/>
      <c r="AV1086" s="40"/>
    </row>
    <row r="1087" spans="1:48" customFormat="1" ht="79.5" x14ac:dyDescent="0.25">
      <c r="A1087" s="41" t="s">
        <v>542</v>
      </c>
      <c r="B1087" s="42" t="s">
        <v>543</v>
      </c>
      <c r="C1087" s="248" t="s">
        <v>544</v>
      </c>
      <c r="D1087" s="248"/>
      <c r="E1087" s="248"/>
      <c r="F1087" s="43" t="s">
        <v>545</v>
      </c>
      <c r="G1087" s="44">
        <v>0.02</v>
      </c>
      <c r="H1087" s="45">
        <v>1</v>
      </c>
      <c r="I1087" s="80">
        <v>0.02</v>
      </c>
      <c r="J1087" s="75">
        <v>93.43</v>
      </c>
      <c r="K1087" s="44"/>
      <c r="L1087" s="75">
        <v>1.87</v>
      </c>
      <c r="M1087" s="80">
        <v>8.16</v>
      </c>
      <c r="N1087" s="81">
        <v>15.26</v>
      </c>
      <c r="AI1087" s="39"/>
      <c r="AJ1087" s="40"/>
      <c r="AK1087" s="40" t="s">
        <v>544</v>
      </c>
      <c r="AQ1087" s="40"/>
      <c r="AT1087" s="40"/>
      <c r="AV1087" s="40"/>
    </row>
    <row r="1088" spans="1:48" customFormat="1" ht="15" x14ac:dyDescent="0.25">
      <c r="A1088" s="73"/>
      <c r="B1088" s="74"/>
      <c r="C1088" s="235" t="s">
        <v>111</v>
      </c>
      <c r="D1088" s="235"/>
      <c r="E1088" s="235"/>
      <c r="F1088" s="235"/>
      <c r="G1088" s="235"/>
      <c r="H1088" s="235"/>
      <c r="I1088" s="235"/>
      <c r="J1088" s="235"/>
      <c r="K1088" s="235"/>
      <c r="L1088" s="235"/>
      <c r="M1088" s="235"/>
      <c r="N1088" s="237"/>
      <c r="AI1088" s="39"/>
      <c r="AJ1088" s="40"/>
      <c r="AK1088" s="40"/>
      <c r="AQ1088" s="40"/>
      <c r="AR1088" s="3" t="s">
        <v>111</v>
      </c>
      <c r="AT1088" s="40"/>
      <c r="AV1088" s="40"/>
    </row>
    <row r="1089" spans="1:48" customFormat="1" ht="15" x14ac:dyDescent="0.25">
      <c r="A1089" s="73"/>
      <c r="B1089" s="74"/>
      <c r="C1089" s="248" t="s">
        <v>84</v>
      </c>
      <c r="D1089" s="248"/>
      <c r="E1089" s="248"/>
      <c r="F1089" s="43"/>
      <c r="G1089" s="44"/>
      <c r="H1089" s="44"/>
      <c r="I1089" s="44"/>
      <c r="J1089" s="47"/>
      <c r="K1089" s="44"/>
      <c r="L1089" s="75">
        <v>1.87</v>
      </c>
      <c r="M1089" s="68"/>
      <c r="N1089" s="81">
        <v>15.26</v>
      </c>
      <c r="AI1089" s="39"/>
      <c r="AJ1089" s="40"/>
      <c r="AK1089" s="40"/>
      <c r="AQ1089" s="40" t="s">
        <v>84</v>
      </c>
      <c r="AT1089" s="40"/>
      <c r="AV1089" s="40"/>
    </row>
    <row r="1090" spans="1:48" customFormat="1" ht="15" x14ac:dyDescent="0.25">
      <c r="A1090" s="87"/>
      <c r="B1090" s="88"/>
      <c r="C1090" s="88"/>
      <c r="D1090" s="88"/>
      <c r="E1090" s="88"/>
      <c r="F1090" s="89"/>
      <c r="G1090" s="89"/>
      <c r="H1090" s="89"/>
      <c r="I1090" s="89"/>
      <c r="J1090" s="90"/>
      <c r="K1090" s="89"/>
      <c r="L1090" s="90"/>
      <c r="M1090" s="55"/>
      <c r="N1090" s="90"/>
      <c r="AI1090" s="39"/>
      <c r="AJ1090" s="40"/>
      <c r="AK1090" s="40"/>
      <c r="AQ1090" s="40"/>
      <c r="AT1090" s="40"/>
      <c r="AV1090" s="40"/>
    </row>
    <row r="1091" spans="1:48" customFormat="1" ht="15" x14ac:dyDescent="0.25">
      <c r="A1091" s="91"/>
      <c r="B1091" s="92"/>
      <c r="C1091" s="248" t="s">
        <v>546</v>
      </c>
      <c r="D1091" s="248"/>
      <c r="E1091" s="248"/>
      <c r="F1091" s="248"/>
      <c r="G1091" s="248"/>
      <c r="H1091" s="248"/>
      <c r="I1091" s="248"/>
      <c r="J1091" s="248"/>
      <c r="K1091" s="248"/>
      <c r="L1091" s="93"/>
      <c r="M1091" s="94"/>
      <c r="N1091" s="95"/>
      <c r="AI1091" s="39"/>
      <c r="AJ1091" s="40"/>
      <c r="AK1091" s="40"/>
      <c r="AQ1091" s="40"/>
      <c r="AT1091" s="40" t="s">
        <v>546</v>
      </c>
      <c r="AV1091" s="40"/>
    </row>
    <row r="1092" spans="1:48" customFormat="1" ht="15" x14ac:dyDescent="0.25">
      <c r="A1092" s="96"/>
      <c r="B1092" s="52"/>
      <c r="C1092" s="235" t="s">
        <v>255</v>
      </c>
      <c r="D1092" s="235"/>
      <c r="E1092" s="235"/>
      <c r="F1092" s="235"/>
      <c r="G1092" s="235"/>
      <c r="H1092" s="235"/>
      <c r="I1092" s="235"/>
      <c r="J1092" s="235"/>
      <c r="K1092" s="235"/>
      <c r="L1092" s="102">
        <v>509.22</v>
      </c>
      <c r="M1092" s="98"/>
      <c r="N1092" s="99">
        <v>9648.2199999999993</v>
      </c>
      <c r="AI1092" s="39"/>
      <c r="AJ1092" s="40"/>
      <c r="AK1092" s="40"/>
      <c r="AQ1092" s="40"/>
      <c r="AT1092" s="40"/>
      <c r="AU1092" s="3" t="s">
        <v>255</v>
      </c>
      <c r="AV1092" s="40"/>
    </row>
    <row r="1093" spans="1:48" customFormat="1" ht="15" x14ac:dyDescent="0.25">
      <c r="A1093" s="96"/>
      <c r="B1093" s="52"/>
      <c r="C1093" s="235" t="s">
        <v>256</v>
      </c>
      <c r="D1093" s="235"/>
      <c r="E1093" s="235"/>
      <c r="F1093" s="235"/>
      <c r="G1093" s="235"/>
      <c r="H1093" s="235"/>
      <c r="I1093" s="235"/>
      <c r="J1093" s="235"/>
      <c r="K1093" s="235"/>
      <c r="L1093" s="100"/>
      <c r="M1093" s="98"/>
      <c r="N1093" s="101"/>
      <c r="AI1093" s="39"/>
      <c r="AJ1093" s="40"/>
      <c r="AK1093" s="40"/>
      <c r="AQ1093" s="40"/>
      <c r="AT1093" s="40"/>
      <c r="AU1093" s="3" t="s">
        <v>256</v>
      </c>
      <c r="AV1093" s="40"/>
    </row>
    <row r="1094" spans="1:48" customFormat="1" ht="15" x14ac:dyDescent="0.25">
      <c r="A1094" s="96"/>
      <c r="B1094" s="52"/>
      <c r="C1094" s="235" t="s">
        <v>257</v>
      </c>
      <c r="D1094" s="235"/>
      <c r="E1094" s="235"/>
      <c r="F1094" s="235"/>
      <c r="G1094" s="235"/>
      <c r="H1094" s="235"/>
      <c r="I1094" s="235"/>
      <c r="J1094" s="235"/>
      <c r="K1094" s="235"/>
      <c r="L1094" s="102">
        <v>129.83000000000001</v>
      </c>
      <c r="M1094" s="98"/>
      <c r="N1094" s="99">
        <v>5812.49</v>
      </c>
      <c r="AI1094" s="39"/>
      <c r="AJ1094" s="40"/>
      <c r="AK1094" s="40"/>
      <c r="AQ1094" s="40"/>
      <c r="AT1094" s="40"/>
      <c r="AU1094" s="3" t="s">
        <v>257</v>
      </c>
      <c r="AV1094" s="40"/>
    </row>
    <row r="1095" spans="1:48" customFormat="1" ht="15" x14ac:dyDescent="0.25">
      <c r="A1095" s="96"/>
      <c r="B1095" s="52"/>
      <c r="C1095" s="235" t="s">
        <v>258</v>
      </c>
      <c r="D1095" s="235"/>
      <c r="E1095" s="235"/>
      <c r="F1095" s="235"/>
      <c r="G1095" s="235"/>
      <c r="H1095" s="235"/>
      <c r="I1095" s="235"/>
      <c r="J1095" s="235"/>
      <c r="K1095" s="235"/>
      <c r="L1095" s="102">
        <v>145.65</v>
      </c>
      <c r="M1095" s="98"/>
      <c r="N1095" s="99">
        <v>1928.41</v>
      </c>
      <c r="AI1095" s="39"/>
      <c r="AJ1095" s="40"/>
      <c r="AK1095" s="40"/>
      <c r="AQ1095" s="40"/>
      <c r="AT1095" s="40"/>
      <c r="AU1095" s="3" t="s">
        <v>258</v>
      </c>
      <c r="AV1095" s="40"/>
    </row>
    <row r="1096" spans="1:48" customFormat="1" ht="15" x14ac:dyDescent="0.25">
      <c r="A1096" s="96"/>
      <c r="B1096" s="52"/>
      <c r="C1096" s="235" t="s">
        <v>259</v>
      </c>
      <c r="D1096" s="235"/>
      <c r="E1096" s="235"/>
      <c r="F1096" s="235"/>
      <c r="G1096" s="235"/>
      <c r="H1096" s="235"/>
      <c r="I1096" s="235"/>
      <c r="J1096" s="235"/>
      <c r="K1096" s="235"/>
      <c r="L1096" s="102">
        <v>0.89</v>
      </c>
      <c r="M1096" s="98"/>
      <c r="N1096" s="103">
        <v>39.78</v>
      </c>
      <c r="AI1096" s="39"/>
      <c r="AJ1096" s="40"/>
      <c r="AK1096" s="40"/>
      <c r="AQ1096" s="40"/>
      <c r="AT1096" s="40"/>
      <c r="AU1096" s="3" t="s">
        <v>259</v>
      </c>
      <c r="AV1096" s="40"/>
    </row>
    <row r="1097" spans="1:48" customFormat="1" ht="15" x14ac:dyDescent="0.25">
      <c r="A1097" s="96"/>
      <c r="B1097" s="52"/>
      <c r="C1097" s="235" t="s">
        <v>260</v>
      </c>
      <c r="D1097" s="235"/>
      <c r="E1097" s="235"/>
      <c r="F1097" s="235"/>
      <c r="G1097" s="235"/>
      <c r="H1097" s="235"/>
      <c r="I1097" s="235"/>
      <c r="J1097" s="235"/>
      <c r="K1097" s="235"/>
      <c r="L1097" s="102">
        <v>233.74</v>
      </c>
      <c r="M1097" s="98"/>
      <c r="N1097" s="99">
        <v>1907.32</v>
      </c>
      <c r="AI1097" s="39"/>
      <c r="AJ1097" s="40"/>
      <c r="AK1097" s="40"/>
      <c r="AQ1097" s="40"/>
      <c r="AT1097" s="40"/>
      <c r="AU1097" s="3" t="s">
        <v>260</v>
      </c>
      <c r="AV1097" s="40"/>
    </row>
    <row r="1098" spans="1:48" customFormat="1" ht="15" x14ac:dyDescent="0.25">
      <c r="A1098" s="96"/>
      <c r="B1098" s="52"/>
      <c r="C1098" s="235" t="s">
        <v>261</v>
      </c>
      <c r="D1098" s="235"/>
      <c r="E1098" s="235"/>
      <c r="F1098" s="235"/>
      <c r="G1098" s="235"/>
      <c r="H1098" s="235"/>
      <c r="I1098" s="235"/>
      <c r="J1098" s="235"/>
      <c r="K1098" s="235"/>
      <c r="L1098" s="102">
        <v>706.49</v>
      </c>
      <c r="M1098" s="98"/>
      <c r="N1098" s="99">
        <v>18480.009999999998</v>
      </c>
      <c r="AI1098" s="39"/>
      <c r="AJ1098" s="40"/>
      <c r="AK1098" s="40"/>
      <c r="AQ1098" s="40"/>
      <c r="AT1098" s="40"/>
      <c r="AU1098" s="3" t="s">
        <v>261</v>
      </c>
      <c r="AV1098" s="40"/>
    </row>
    <row r="1099" spans="1:48" customFormat="1" ht="15" x14ac:dyDescent="0.25">
      <c r="A1099" s="96"/>
      <c r="B1099" s="52"/>
      <c r="C1099" s="235" t="s">
        <v>256</v>
      </c>
      <c r="D1099" s="235"/>
      <c r="E1099" s="235"/>
      <c r="F1099" s="235"/>
      <c r="G1099" s="235"/>
      <c r="H1099" s="235"/>
      <c r="I1099" s="235"/>
      <c r="J1099" s="235"/>
      <c r="K1099" s="235"/>
      <c r="L1099" s="100"/>
      <c r="M1099" s="98"/>
      <c r="N1099" s="101"/>
      <c r="AI1099" s="39"/>
      <c r="AJ1099" s="40"/>
      <c r="AK1099" s="40"/>
      <c r="AQ1099" s="40"/>
      <c r="AT1099" s="40"/>
      <c r="AU1099" s="3" t="s">
        <v>256</v>
      </c>
      <c r="AV1099" s="40"/>
    </row>
    <row r="1100" spans="1:48" customFormat="1" ht="15" x14ac:dyDescent="0.25">
      <c r="A1100" s="96"/>
      <c r="B1100" s="52"/>
      <c r="C1100" s="235" t="s">
        <v>352</v>
      </c>
      <c r="D1100" s="235"/>
      <c r="E1100" s="235"/>
      <c r="F1100" s="235"/>
      <c r="G1100" s="235"/>
      <c r="H1100" s="235"/>
      <c r="I1100" s="235"/>
      <c r="J1100" s="235"/>
      <c r="K1100" s="235"/>
      <c r="L1100" s="102">
        <v>129.83000000000001</v>
      </c>
      <c r="M1100" s="98"/>
      <c r="N1100" s="99">
        <v>5812.49</v>
      </c>
      <c r="AI1100" s="39"/>
      <c r="AJ1100" s="40"/>
      <c r="AK1100" s="40"/>
      <c r="AQ1100" s="40"/>
      <c r="AT1100" s="40"/>
      <c r="AU1100" s="3" t="s">
        <v>352</v>
      </c>
      <c r="AV1100" s="40"/>
    </row>
    <row r="1101" spans="1:48" customFormat="1" ht="15" x14ac:dyDescent="0.25">
      <c r="A1101" s="96"/>
      <c r="B1101" s="52"/>
      <c r="C1101" s="235" t="s">
        <v>353</v>
      </c>
      <c r="D1101" s="235"/>
      <c r="E1101" s="235"/>
      <c r="F1101" s="235"/>
      <c r="G1101" s="235"/>
      <c r="H1101" s="235"/>
      <c r="I1101" s="235"/>
      <c r="J1101" s="235"/>
      <c r="K1101" s="235"/>
      <c r="L1101" s="102">
        <v>145.65</v>
      </c>
      <c r="M1101" s="98"/>
      <c r="N1101" s="99">
        <v>1928.41</v>
      </c>
      <c r="AI1101" s="39"/>
      <c r="AJ1101" s="40"/>
      <c r="AK1101" s="40"/>
      <c r="AQ1101" s="40"/>
      <c r="AT1101" s="40"/>
      <c r="AU1101" s="3" t="s">
        <v>353</v>
      </c>
      <c r="AV1101" s="40"/>
    </row>
    <row r="1102" spans="1:48" customFormat="1" ht="15" x14ac:dyDescent="0.25">
      <c r="A1102" s="96"/>
      <c r="B1102" s="52"/>
      <c r="C1102" s="235" t="s">
        <v>354</v>
      </c>
      <c r="D1102" s="235"/>
      <c r="E1102" s="235"/>
      <c r="F1102" s="235"/>
      <c r="G1102" s="235"/>
      <c r="H1102" s="235"/>
      <c r="I1102" s="235"/>
      <c r="J1102" s="235"/>
      <c r="K1102" s="235"/>
      <c r="L1102" s="102">
        <v>0.89</v>
      </c>
      <c r="M1102" s="98"/>
      <c r="N1102" s="103">
        <v>39.78</v>
      </c>
      <c r="AI1102" s="39"/>
      <c r="AJ1102" s="40"/>
      <c r="AK1102" s="40"/>
      <c r="AQ1102" s="40"/>
      <c r="AT1102" s="40"/>
      <c r="AU1102" s="3" t="s">
        <v>354</v>
      </c>
      <c r="AV1102" s="40"/>
    </row>
    <row r="1103" spans="1:48" customFormat="1" ht="15" x14ac:dyDescent="0.25">
      <c r="A1103" s="96"/>
      <c r="B1103" s="52"/>
      <c r="C1103" s="235" t="s">
        <v>355</v>
      </c>
      <c r="D1103" s="235"/>
      <c r="E1103" s="235"/>
      <c r="F1103" s="235"/>
      <c r="G1103" s="235"/>
      <c r="H1103" s="235"/>
      <c r="I1103" s="235"/>
      <c r="J1103" s="235"/>
      <c r="K1103" s="235"/>
      <c r="L1103" s="102">
        <v>233.74</v>
      </c>
      <c r="M1103" s="98"/>
      <c r="N1103" s="99">
        <v>1907.32</v>
      </c>
      <c r="AI1103" s="39"/>
      <c r="AJ1103" s="40"/>
      <c r="AK1103" s="40"/>
      <c r="AQ1103" s="40"/>
      <c r="AT1103" s="40"/>
      <c r="AU1103" s="3" t="s">
        <v>355</v>
      </c>
      <c r="AV1103" s="40"/>
    </row>
    <row r="1104" spans="1:48" customFormat="1" ht="15" x14ac:dyDescent="0.25">
      <c r="A1104" s="96"/>
      <c r="B1104" s="52"/>
      <c r="C1104" s="235" t="s">
        <v>356</v>
      </c>
      <c r="D1104" s="235"/>
      <c r="E1104" s="235"/>
      <c r="F1104" s="235"/>
      <c r="G1104" s="235"/>
      <c r="H1104" s="235"/>
      <c r="I1104" s="235"/>
      <c r="J1104" s="235"/>
      <c r="K1104" s="235"/>
      <c r="L1104" s="102">
        <v>131.06</v>
      </c>
      <c r="M1104" s="98"/>
      <c r="N1104" s="99">
        <v>5867.57</v>
      </c>
      <c r="AI1104" s="39"/>
      <c r="AJ1104" s="40"/>
      <c r="AK1104" s="40"/>
      <c r="AQ1104" s="40"/>
      <c r="AT1104" s="40"/>
      <c r="AU1104" s="3" t="s">
        <v>356</v>
      </c>
      <c r="AV1104" s="40"/>
    </row>
    <row r="1105" spans="1:48" customFormat="1" ht="15" x14ac:dyDescent="0.25">
      <c r="A1105" s="96"/>
      <c r="B1105" s="52"/>
      <c r="C1105" s="235" t="s">
        <v>357</v>
      </c>
      <c r="D1105" s="235"/>
      <c r="E1105" s="235"/>
      <c r="F1105" s="235"/>
      <c r="G1105" s="235"/>
      <c r="H1105" s="235"/>
      <c r="I1105" s="235"/>
      <c r="J1105" s="235"/>
      <c r="K1105" s="235"/>
      <c r="L1105" s="102">
        <v>66.209999999999994</v>
      </c>
      <c r="M1105" s="98"/>
      <c r="N1105" s="99">
        <v>2964.22</v>
      </c>
      <c r="AI1105" s="39"/>
      <c r="AJ1105" s="40"/>
      <c r="AK1105" s="40"/>
      <c r="AQ1105" s="40"/>
      <c r="AT1105" s="40"/>
      <c r="AU1105" s="3" t="s">
        <v>357</v>
      </c>
      <c r="AV1105" s="40"/>
    </row>
    <row r="1106" spans="1:48" customFormat="1" ht="15" x14ac:dyDescent="0.25">
      <c r="A1106" s="96"/>
      <c r="B1106" s="52"/>
      <c r="C1106" s="235" t="s">
        <v>272</v>
      </c>
      <c r="D1106" s="235"/>
      <c r="E1106" s="235"/>
      <c r="F1106" s="235"/>
      <c r="G1106" s="235"/>
      <c r="H1106" s="235"/>
      <c r="I1106" s="235"/>
      <c r="J1106" s="235"/>
      <c r="K1106" s="235"/>
      <c r="L1106" s="102">
        <v>130.72</v>
      </c>
      <c r="M1106" s="98"/>
      <c r="N1106" s="99">
        <v>5852.27</v>
      </c>
      <c r="AI1106" s="39"/>
      <c r="AJ1106" s="40"/>
      <c r="AK1106" s="40"/>
      <c r="AQ1106" s="40"/>
      <c r="AT1106" s="40"/>
      <c r="AU1106" s="3" t="s">
        <v>272</v>
      </c>
      <c r="AV1106" s="40"/>
    </row>
    <row r="1107" spans="1:48" customFormat="1" ht="15" x14ac:dyDescent="0.25">
      <c r="A1107" s="96"/>
      <c r="B1107" s="52"/>
      <c r="C1107" s="235" t="s">
        <v>273</v>
      </c>
      <c r="D1107" s="235"/>
      <c r="E1107" s="235"/>
      <c r="F1107" s="235"/>
      <c r="G1107" s="235"/>
      <c r="H1107" s="235"/>
      <c r="I1107" s="235"/>
      <c r="J1107" s="235"/>
      <c r="K1107" s="235"/>
      <c r="L1107" s="102">
        <v>131.06</v>
      </c>
      <c r="M1107" s="98"/>
      <c r="N1107" s="99">
        <v>5867.57</v>
      </c>
      <c r="AI1107" s="39"/>
      <c r="AJ1107" s="40"/>
      <c r="AK1107" s="40"/>
      <c r="AQ1107" s="40"/>
      <c r="AT1107" s="40"/>
      <c r="AU1107" s="3" t="s">
        <v>273</v>
      </c>
      <c r="AV1107" s="40"/>
    </row>
    <row r="1108" spans="1:48" customFormat="1" ht="15" x14ac:dyDescent="0.25">
      <c r="A1108" s="96"/>
      <c r="B1108" s="52"/>
      <c r="C1108" s="235" t="s">
        <v>274</v>
      </c>
      <c r="D1108" s="235"/>
      <c r="E1108" s="235"/>
      <c r="F1108" s="235"/>
      <c r="G1108" s="235"/>
      <c r="H1108" s="235"/>
      <c r="I1108" s="235"/>
      <c r="J1108" s="235"/>
      <c r="K1108" s="235"/>
      <c r="L1108" s="102">
        <v>66.209999999999994</v>
      </c>
      <c r="M1108" s="98"/>
      <c r="N1108" s="99">
        <v>2964.22</v>
      </c>
      <c r="AI1108" s="39"/>
      <c r="AJ1108" s="40"/>
      <c r="AK1108" s="40"/>
      <c r="AQ1108" s="40"/>
      <c r="AT1108" s="40"/>
      <c r="AU1108" s="3" t="s">
        <v>274</v>
      </c>
      <c r="AV1108" s="40"/>
    </row>
    <row r="1109" spans="1:48" customFormat="1" ht="15" x14ac:dyDescent="0.25">
      <c r="A1109" s="96"/>
      <c r="B1109" s="104"/>
      <c r="C1109" s="252" t="s">
        <v>547</v>
      </c>
      <c r="D1109" s="252"/>
      <c r="E1109" s="252"/>
      <c r="F1109" s="252"/>
      <c r="G1109" s="252"/>
      <c r="H1109" s="252"/>
      <c r="I1109" s="252"/>
      <c r="J1109" s="252"/>
      <c r="K1109" s="252"/>
      <c r="L1109" s="109">
        <v>706.49</v>
      </c>
      <c r="M1109" s="106"/>
      <c r="N1109" s="107">
        <v>18480.009999999998</v>
      </c>
      <c r="AI1109" s="39"/>
      <c r="AJ1109" s="40"/>
      <c r="AK1109" s="40"/>
      <c r="AQ1109" s="40"/>
      <c r="AT1109" s="40"/>
      <c r="AV1109" s="40" t="s">
        <v>547</v>
      </c>
    </row>
    <row r="1110" spans="1:48" customFormat="1" ht="15" x14ac:dyDescent="0.25">
      <c r="A1110" s="242" t="s">
        <v>548</v>
      </c>
      <c r="B1110" s="243"/>
      <c r="C1110" s="243"/>
      <c r="D1110" s="243"/>
      <c r="E1110" s="243"/>
      <c r="F1110" s="243"/>
      <c r="G1110" s="243"/>
      <c r="H1110" s="243"/>
      <c r="I1110" s="243"/>
      <c r="J1110" s="243"/>
      <c r="K1110" s="243"/>
      <c r="L1110" s="243"/>
      <c r="M1110" s="243"/>
      <c r="N1110" s="244"/>
      <c r="AI1110" s="39" t="s">
        <v>548</v>
      </c>
      <c r="AJ1110" s="40"/>
      <c r="AK1110" s="40"/>
      <c r="AQ1110" s="40"/>
      <c r="AT1110" s="40"/>
      <c r="AV1110" s="40"/>
    </row>
    <row r="1111" spans="1:48" customFormat="1" ht="45.75" x14ac:dyDescent="0.25">
      <c r="A1111" s="41" t="s">
        <v>549</v>
      </c>
      <c r="B1111" s="42" t="s">
        <v>550</v>
      </c>
      <c r="C1111" s="248" t="s">
        <v>551</v>
      </c>
      <c r="D1111" s="248"/>
      <c r="E1111" s="248"/>
      <c r="F1111" s="43" t="s">
        <v>212</v>
      </c>
      <c r="G1111" s="44">
        <v>2.9140000000000001</v>
      </c>
      <c r="H1111" s="45">
        <v>1</v>
      </c>
      <c r="I1111" s="46">
        <v>2.9140000000000001</v>
      </c>
      <c r="J1111" s="47"/>
      <c r="K1111" s="44"/>
      <c r="L1111" s="47"/>
      <c r="M1111" s="44"/>
      <c r="N1111" s="48"/>
      <c r="AI1111" s="39"/>
      <c r="AJ1111" s="40"/>
      <c r="AK1111" s="40" t="s">
        <v>551</v>
      </c>
      <c r="AQ1111" s="40"/>
      <c r="AT1111" s="40"/>
      <c r="AV1111" s="40"/>
    </row>
    <row r="1112" spans="1:48" customFormat="1" ht="15" x14ac:dyDescent="0.25">
      <c r="A1112" s="49"/>
      <c r="B1112" s="50"/>
      <c r="C1112" s="235" t="s">
        <v>552</v>
      </c>
      <c r="D1112" s="235"/>
      <c r="E1112" s="235"/>
      <c r="F1112" s="235"/>
      <c r="G1112" s="235"/>
      <c r="H1112" s="235"/>
      <c r="I1112" s="235"/>
      <c r="J1112" s="235"/>
      <c r="K1112" s="235"/>
      <c r="L1112" s="235"/>
      <c r="M1112" s="235"/>
      <c r="N1112" s="237"/>
      <c r="AI1112" s="39"/>
      <c r="AJ1112" s="40"/>
      <c r="AK1112" s="40"/>
      <c r="AL1112" s="3" t="s">
        <v>552</v>
      </c>
      <c r="AQ1112" s="40"/>
      <c r="AT1112" s="40"/>
      <c r="AV1112" s="40"/>
    </row>
    <row r="1113" spans="1:48" customFormat="1" ht="23.25" x14ac:dyDescent="0.25">
      <c r="A1113" s="51"/>
      <c r="B1113" s="52" t="s">
        <v>65</v>
      </c>
      <c r="C1113" s="238" t="s">
        <v>66</v>
      </c>
      <c r="D1113" s="238"/>
      <c r="E1113" s="238"/>
      <c r="F1113" s="238"/>
      <c r="G1113" s="238"/>
      <c r="H1113" s="238"/>
      <c r="I1113" s="238"/>
      <c r="J1113" s="238"/>
      <c r="K1113" s="238"/>
      <c r="L1113" s="238"/>
      <c r="M1113" s="238"/>
      <c r="N1113" s="239"/>
      <c r="AI1113" s="39"/>
      <c r="AJ1113" s="40"/>
      <c r="AK1113" s="40"/>
      <c r="AM1113" s="3" t="s">
        <v>66</v>
      </c>
      <c r="AQ1113" s="40"/>
      <c r="AT1113" s="40"/>
      <c r="AV1113" s="40"/>
    </row>
    <row r="1114" spans="1:48" customFormat="1" ht="68.25" x14ac:dyDescent="0.25">
      <c r="A1114" s="51"/>
      <c r="B1114" s="52" t="s">
        <v>67</v>
      </c>
      <c r="C1114" s="238" t="s">
        <v>68</v>
      </c>
      <c r="D1114" s="238"/>
      <c r="E1114" s="238"/>
      <c r="F1114" s="238"/>
      <c r="G1114" s="238"/>
      <c r="H1114" s="238"/>
      <c r="I1114" s="238"/>
      <c r="J1114" s="238"/>
      <c r="K1114" s="238"/>
      <c r="L1114" s="238"/>
      <c r="M1114" s="238"/>
      <c r="N1114" s="239"/>
      <c r="AI1114" s="39"/>
      <c r="AJ1114" s="40"/>
      <c r="AK1114" s="40"/>
      <c r="AM1114" s="3" t="s">
        <v>68</v>
      </c>
      <c r="AQ1114" s="40"/>
      <c r="AT1114" s="40"/>
      <c r="AV1114" s="40"/>
    </row>
    <row r="1115" spans="1:48" customFormat="1" ht="23.25" x14ac:dyDescent="0.25">
      <c r="A1115" s="51"/>
      <c r="B1115" s="52" t="s">
        <v>69</v>
      </c>
      <c r="C1115" s="238" t="s">
        <v>70</v>
      </c>
      <c r="D1115" s="238"/>
      <c r="E1115" s="238"/>
      <c r="F1115" s="238"/>
      <c r="G1115" s="238"/>
      <c r="H1115" s="238"/>
      <c r="I1115" s="238"/>
      <c r="J1115" s="238"/>
      <c r="K1115" s="238"/>
      <c r="L1115" s="238"/>
      <c r="M1115" s="238"/>
      <c r="N1115" s="239"/>
      <c r="AI1115" s="39"/>
      <c r="AJ1115" s="40"/>
      <c r="AK1115" s="40"/>
      <c r="AM1115" s="3" t="s">
        <v>70</v>
      </c>
      <c r="AQ1115" s="40"/>
      <c r="AT1115" s="40"/>
      <c r="AV1115" s="40"/>
    </row>
    <row r="1116" spans="1:48" customFormat="1" ht="15" x14ac:dyDescent="0.25">
      <c r="A1116" s="53"/>
      <c r="B1116" s="52" t="s">
        <v>60</v>
      </c>
      <c r="C1116" s="235" t="s">
        <v>94</v>
      </c>
      <c r="D1116" s="235"/>
      <c r="E1116" s="235"/>
      <c r="F1116" s="54"/>
      <c r="G1116" s="55"/>
      <c r="H1116" s="55"/>
      <c r="I1116" s="55"/>
      <c r="J1116" s="56">
        <v>1428.8</v>
      </c>
      <c r="K1116" s="57">
        <v>1.520875</v>
      </c>
      <c r="L1116" s="56">
        <v>6332.2</v>
      </c>
      <c r="M1116" s="59">
        <v>44.77</v>
      </c>
      <c r="N1116" s="60">
        <v>283492.59000000003</v>
      </c>
      <c r="AI1116" s="39"/>
      <c r="AJ1116" s="40"/>
      <c r="AK1116" s="40"/>
      <c r="AN1116" s="3" t="s">
        <v>94</v>
      </c>
      <c r="AQ1116" s="40"/>
      <c r="AT1116" s="40"/>
      <c r="AV1116" s="40"/>
    </row>
    <row r="1117" spans="1:48" customFormat="1" ht="15" x14ac:dyDescent="0.25">
      <c r="A1117" s="53"/>
      <c r="B1117" s="52" t="s">
        <v>71</v>
      </c>
      <c r="C1117" s="235" t="s">
        <v>72</v>
      </c>
      <c r="D1117" s="235"/>
      <c r="E1117" s="235"/>
      <c r="F1117" s="54"/>
      <c r="G1117" s="55"/>
      <c r="H1117" s="55"/>
      <c r="I1117" s="55"/>
      <c r="J1117" s="56">
        <v>5157.63</v>
      </c>
      <c r="K1117" s="57">
        <v>1.653125</v>
      </c>
      <c r="L1117" s="56">
        <v>24845.37</v>
      </c>
      <c r="M1117" s="59">
        <v>13.24</v>
      </c>
      <c r="N1117" s="60">
        <v>328952.7</v>
      </c>
      <c r="AI1117" s="39"/>
      <c r="AJ1117" s="40"/>
      <c r="AK1117" s="40"/>
      <c r="AN1117" s="3" t="s">
        <v>72</v>
      </c>
      <c r="AQ1117" s="40"/>
      <c r="AT1117" s="40"/>
      <c r="AV1117" s="40"/>
    </row>
    <row r="1118" spans="1:48" customFormat="1" ht="15" x14ac:dyDescent="0.25">
      <c r="A1118" s="53"/>
      <c r="B1118" s="52" t="s">
        <v>73</v>
      </c>
      <c r="C1118" s="235" t="s">
        <v>74</v>
      </c>
      <c r="D1118" s="235"/>
      <c r="E1118" s="235"/>
      <c r="F1118" s="54"/>
      <c r="G1118" s="55"/>
      <c r="H1118" s="55"/>
      <c r="I1118" s="55"/>
      <c r="J1118" s="58">
        <v>453.43</v>
      </c>
      <c r="K1118" s="57">
        <v>1.653125</v>
      </c>
      <c r="L1118" s="56">
        <v>2184.27</v>
      </c>
      <c r="M1118" s="61">
        <v>44.7</v>
      </c>
      <c r="N1118" s="60">
        <v>97636.87</v>
      </c>
      <c r="AI1118" s="39"/>
      <c r="AJ1118" s="40"/>
      <c r="AK1118" s="40"/>
      <c r="AN1118" s="3" t="s">
        <v>74</v>
      </c>
      <c r="AQ1118" s="40"/>
      <c r="AT1118" s="40"/>
      <c r="AV1118" s="40"/>
    </row>
    <row r="1119" spans="1:48" customFormat="1" ht="15" x14ac:dyDescent="0.25">
      <c r="A1119" s="53"/>
      <c r="B1119" s="52" t="s">
        <v>100</v>
      </c>
      <c r="C1119" s="235" t="s">
        <v>127</v>
      </c>
      <c r="D1119" s="235"/>
      <c r="E1119" s="235"/>
      <c r="F1119" s="54"/>
      <c r="G1119" s="55"/>
      <c r="H1119" s="55"/>
      <c r="I1119" s="55"/>
      <c r="J1119" s="58">
        <v>427.44</v>
      </c>
      <c r="K1119" s="55"/>
      <c r="L1119" s="56">
        <v>1245.56</v>
      </c>
      <c r="M1119" s="59">
        <v>8.16</v>
      </c>
      <c r="N1119" s="60">
        <v>10163.77</v>
      </c>
      <c r="AI1119" s="39"/>
      <c r="AJ1119" s="40"/>
      <c r="AK1119" s="40"/>
      <c r="AN1119" s="3" t="s">
        <v>127</v>
      </c>
      <c r="AQ1119" s="40"/>
      <c r="AT1119" s="40"/>
      <c r="AV1119" s="40"/>
    </row>
    <row r="1120" spans="1:48" customFormat="1" ht="15" x14ac:dyDescent="0.25">
      <c r="A1120" s="62"/>
      <c r="B1120" s="52"/>
      <c r="C1120" s="235" t="s">
        <v>95</v>
      </c>
      <c r="D1120" s="235"/>
      <c r="E1120" s="235"/>
      <c r="F1120" s="54" t="s">
        <v>76</v>
      </c>
      <c r="G1120" s="63">
        <v>152</v>
      </c>
      <c r="H1120" s="57">
        <v>1.520875</v>
      </c>
      <c r="I1120" s="57">
        <v>673.63812199999995</v>
      </c>
      <c r="J1120" s="65"/>
      <c r="K1120" s="55"/>
      <c r="L1120" s="65"/>
      <c r="M1120" s="55"/>
      <c r="N1120" s="66"/>
      <c r="AI1120" s="39"/>
      <c r="AJ1120" s="40"/>
      <c r="AK1120" s="40"/>
      <c r="AO1120" s="3" t="s">
        <v>95</v>
      </c>
      <c r="AQ1120" s="40"/>
      <c r="AT1120" s="40"/>
      <c r="AV1120" s="40"/>
    </row>
    <row r="1121" spans="1:48" customFormat="1" ht="15" x14ac:dyDescent="0.25">
      <c r="A1121" s="62"/>
      <c r="B1121" s="52"/>
      <c r="C1121" s="235" t="s">
        <v>75</v>
      </c>
      <c r="D1121" s="235"/>
      <c r="E1121" s="235"/>
      <c r="F1121" s="54" t="s">
        <v>76</v>
      </c>
      <c r="G1121" s="59">
        <v>36.14</v>
      </c>
      <c r="H1121" s="57">
        <v>1.653125</v>
      </c>
      <c r="I1121" s="64">
        <v>174.09383389999999</v>
      </c>
      <c r="J1121" s="65"/>
      <c r="K1121" s="55"/>
      <c r="L1121" s="65"/>
      <c r="M1121" s="55"/>
      <c r="N1121" s="66"/>
      <c r="AI1121" s="39"/>
      <c r="AJ1121" s="40"/>
      <c r="AK1121" s="40"/>
      <c r="AO1121" s="3" t="s">
        <v>75</v>
      </c>
      <c r="AQ1121" s="40"/>
      <c r="AT1121" s="40"/>
      <c r="AV1121" s="40"/>
    </row>
    <row r="1122" spans="1:48" customFormat="1" ht="15" x14ac:dyDescent="0.25">
      <c r="A1122" s="49"/>
      <c r="B1122" s="52"/>
      <c r="C1122" s="236" t="s">
        <v>77</v>
      </c>
      <c r="D1122" s="236"/>
      <c r="E1122" s="236"/>
      <c r="F1122" s="67"/>
      <c r="G1122" s="68"/>
      <c r="H1122" s="68"/>
      <c r="I1122" s="68"/>
      <c r="J1122" s="69">
        <v>7013.87</v>
      </c>
      <c r="K1122" s="68"/>
      <c r="L1122" s="69">
        <v>32423.13</v>
      </c>
      <c r="M1122" s="68"/>
      <c r="N1122" s="71">
        <v>622609.06000000006</v>
      </c>
      <c r="AI1122" s="39"/>
      <c r="AJ1122" s="40"/>
      <c r="AK1122" s="40"/>
      <c r="AP1122" s="3" t="s">
        <v>77</v>
      </c>
      <c r="AQ1122" s="40"/>
      <c r="AT1122" s="40"/>
      <c r="AV1122" s="40"/>
    </row>
    <row r="1123" spans="1:48" customFormat="1" ht="15" x14ac:dyDescent="0.25">
      <c r="A1123" s="62"/>
      <c r="B1123" s="52"/>
      <c r="C1123" s="235" t="s">
        <v>78</v>
      </c>
      <c r="D1123" s="235"/>
      <c r="E1123" s="235"/>
      <c r="F1123" s="54"/>
      <c r="G1123" s="55"/>
      <c r="H1123" s="55"/>
      <c r="I1123" s="55"/>
      <c r="J1123" s="65"/>
      <c r="K1123" s="55"/>
      <c r="L1123" s="56">
        <v>8516.4699999999993</v>
      </c>
      <c r="M1123" s="55"/>
      <c r="N1123" s="60">
        <v>381129.46</v>
      </c>
      <c r="AI1123" s="39"/>
      <c r="AJ1123" s="40"/>
      <c r="AK1123" s="40"/>
      <c r="AO1123" s="3" t="s">
        <v>78</v>
      </c>
      <c r="AQ1123" s="40"/>
      <c r="AT1123" s="40"/>
      <c r="AV1123" s="40"/>
    </row>
    <row r="1124" spans="1:48" customFormat="1" ht="23.25" x14ac:dyDescent="0.25">
      <c r="A1124" s="62"/>
      <c r="B1124" s="52" t="s">
        <v>290</v>
      </c>
      <c r="C1124" s="235" t="s">
        <v>291</v>
      </c>
      <c r="D1124" s="235"/>
      <c r="E1124" s="235"/>
      <c r="F1124" s="54" t="s">
        <v>81</v>
      </c>
      <c r="G1124" s="63">
        <v>93</v>
      </c>
      <c r="H1124" s="55"/>
      <c r="I1124" s="63">
        <v>93</v>
      </c>
      <c r="J1124" s="65"/>
      <c r="K1124" s="55"/>
      <c r="L1124" s="56">
        <v>7920.32</v>
      </c>
      <c r="M1124" s="55"/>
      <c r="N1124" s="60">
        <v>354450.4</v>
      </c>
      <c r="AI1124" s="39"/>
      <c r="AJ1124" s="40"/>
      <c r="AK1124" s="40"/>
      <c r="AO1124" s="3" t="s">
        <v>291</v>
      </c>
      <c r="AQ1124" s="40"/>
      <c r="AT1124" s="40"/>
      <c r="AV1124" s="40"/>
    </row>
    <row r="1125" spans="1:48" customFormat="1" ht="45" x14ac:dyDescent="0.25">
      <c r="A1125" s="62"/>
      <c r="B1125" s="52" t="s">
        <v>292</v>
      </c>
      <c r="C1125" s="235" t="s">
        <v>293</v>
      </c>
      <c r="D1125" s="235"/>
      <c r="E1125" s="235"/>
      <c r="F1125" s="54" t="s">
        <v>81</v>
      </c>
      <c r="G1125" s="63">
        <v>62</v>
      </c>
      <c r="H1125" s="59">
        <v>0.85</v>
      </c>
      <c r="I1125" s="61">
        <v>52.7</v>
      </c>
      <c r="J1125" s="65"/>
      <c r="K1125" s="55"/>
      <c r="L1125" s="56">
        <v>4488.18</v>
      </c>
      <c r="M1125" s="55"/>
      <c r="N1125" s="60">
        <v>200855.23</v>
      </c>
      <c r="AI1125" s="39"/>
      <c r="AJ1125" s="40"/>
      <c r="AK1125" s="40"/>
      <c r="AO1125" s="3" t="s">
        <v>293</v>
      </c>
      <c r="AQ1125" s="40"/>
      <c r="AT1125" s="40"/>
      <c r="AV1125" s="40"/>
    </row>
    <row r="1126" spans="1:48" customFormat="1" ht="15" x14ac:dyDescent="0.25">
      <c r="A1126" s="73"/>
      <c r="B1126" s="74"/>
      <c r="C1126" s="248" t="s">
        <v>84</v>
      </c>
      <c r="D1126" s="248"/>
      <c r="E1126" s="248"/>
      <c r="F1126" s="43"/>
      <c r="G1126" s="44"/>
      <c r="H1126" s="44"/>
      <c r="I1126" s="44"/>
      <c r="J1126" s="47"/>
      <c r="K1126" s="44"/>
      <c r="L1126" s="82">
        <v>44831.63</v>
      </c>
      <c r="M1126" s="68"/>
      <c r="N1126" s="76">
        <v>1177914.69</v>
      </c>
      <c r="AI1126" s="39"/>
      <c r="AJ1126" s="40"/>
      <c r="AK1126" s="40"/>
      <c r="AQ1126" s="40" t="s">
        <v>84</v>
      </c>
      <c r="AT1126" s="40"/>
      <c r="AV1126" s="40"/>
    </row>
    <row r="1127" spans="1:48" customFormat="1" ht="23.25" x14ac:dyDescent="0.25">
      <c r="A1127" s="41" t="s">
        <v>553</v>
      </c>
      <c r="B1127" s="42" t="s">
        <v>554</v>
      </c>
      <c r="C1127" s="248" t="s">
        <v>555</v>
      </c>
      <c r="D1127" s="248"/>
      <c r="E1127" s="248"/>
      <c r="F1127" s="43" t="s">
        <v>450</v>
      </c>
      <c r="G1127" s="44">
        <v>-36.7164</v>
      </c>
      <c r="H1127" s="45">
        <v>1</v>
      </c>
      <c r="I1127" s="83">
        <v>-36.7164</v>
      </c>
      <c r="J1127" s="75">
        <v>9.0399999999999991</v>
      </c>
      <c r="K1127" s="44"/>
      <c r="L1127" s="75">
        <v>-331.92</v>
      </c>
      <c r="M1127" s="80">
        <v>8.16</v>
      </c>
      <c r="N1127" s="76">
        <v>-2708.47</v>
      </c>
      <c r="AI1127" s="39"/>
      <c r="AJ1127" s="40"/>
      <c r="AK1127" s="40" t="s">
        <v>555</v>
      </c>
      <c r="AQ1127" s="40"/>
      <c r="AT1127" s="40"/>
      <c r="AV1127" s="40"/>
    </row>
    <row r="1128" spans="1:48" customFormat="1" ht="15" x14ac:dyDescent="0.25">
      <c r="A1128" s="73"/>
      <c r="B1128" s="74"/>
      <c r="C1128" s="235" t="s">
        <v>389</v>
      </c>
      <c r="D1128" s="235"/>
      <c r="E1128" s="235"/>
      <c r="F1128" s="235"/>
      <c r="G1128" s="235"/>
      <c r="H1128" s="235"/>
      <c r="I1128" s="235"/>
      <c r="J1128" s="235"/>
      <c r="K1128" s="235"/>
      <c r="L1128" s="235"/>
      <c r="M1128" s="235"/>
      <c r="N1128" s="237"/>
      <c r="AI1128" s="39"/>
      <c r="AJ1128" s="40"/>
      <c r="AK1128" s="40"/>
      <c r="AQ1128" s="40"/>
      <c r="AR1128" s="3" t="s">
        <v>389</v>
      </c>
      <c r="AT1128" s="40"/>
      <c r="AV1128" s="40"/>
    </row>
    <row r="1129" spans="1:48" customFormat="1" ht="15" x14ac:dyDescent="0.25">
      <c r="A1129" s="73"/>
      <c r="B1129" s="74"/>
      <c r="C1129" s="248" t="s">
        <v>84</v>
      </c>
      <c r="D1129" s="248"/>
      <c r="E1129" s="248"/>
      <c r="F1129" s="43"/>
      <c r="G1129" s="44"/>
      <c r="H1129" s="44"/>
      <c r="I1129" s="44"/>
      <c r="J1129" s="47"/>
      <c r="K1129" s="44"/>
      <c r="L1129" s="75">
        <v>-331.92</v>
      </c>
      <c r="M1129" s="68"/>
      <c r="N1129" s="76">
        <v>-2708.47</v>
      </c>
      <c r="AI1129" s="39"/>
      <c r="AJ1129" s="40"/>
      <c r="AK1129" s="40"/>
      <c r="AQ1129" s="40" t="s">
        <v>84</v>
      </c>
      <c r="AT1129" s="40"/>
      <c r="AV1129" s="40"/>
    </row>
    <row r="1130" spans="1:48" customFormat="1" ht="23.25" x14ac:dyDescent="0.25">
      <c r="A1130" s="41" t="s">
        <v>556</v>
      </c>
      <c r="B1130" s="42" t="s">
        <v>557</v>
      </c>
      <c r="C1130" s="248" t="s">
        <v>558</v>
      </c>
      <c r="D1130" s="248"/>
      <c r="E1130" s="248"/>
      <c r="F1130" s="43" t="s">
        <v>110</v>
      </c>
      <c r="G1130" s="44">
        <v>6.0479999999999999E-2</v>
      </c>
      <c r="H1130" s="45">
        <v>1</v>
      </c>
      <c r="I1130" s="84">
        <v>6.0479999999999999E-2</v>
      </c>
      <c r="J1130" s="82">
        <v>10898.65</v>
      </c>
      <c r="K1130" s="44"/>
      <c r="L1130" s="75">
        <v>659.15</v>
      </c>
      <c r="M1130" s="80">
        <v>8.16</v>
      </c>
      <c r="N1130" s="76">
        <v>5378.66</v>
      </c>
      <c r="AI1130" s="39"/>
      <c r="AJ1130" s="40"/>
      <c r="AK1130" s="40" t="s">
        <v>558</v>
      </c>
      <c r="AQ1130" s="40"/>
      <c r="AT1130" s="40"/>
      <c r="AV1130" s="40"/>
    </row>
    <row r="1131" spans="1:48" customFormat="1" ht="15" x14ac:dyDescent="0.25">
      <c r="A1131" s="73"/>
      <c r="B1131" s="74"/>
      <c r="C1131" s="235" t="s">
        <v>111</v>
      </c>
      <c r="D1131" s="235"/>
      <c r="E1131" s="235"/>
      <c r="F1131" s="235"/>
      <c r="G1131" s="235"/>
      <c r="H1131" s="235"/>
      <c r="I1131" s="235"/>
      <c r="J1131" s="235"/>
      <c r="K1131" s="235"/>
      <c r="L1131" s="235"/>
      <c r="M1131" s="235"/>
      <c r="N1131" s="237"/>
      <c r="AI1131" s="39"/>
      <c r="AJ1131" s="40"/>
      <c r="AK1131" s="40"/>
      <c r="AQ1131" s="40"/>
      <c r="AR1131" s="3" t="s">
        <v>111</v>
      </c>
      <c r="AT1131" s="40"/>
      <c r="AV1131" s="40"/>
    </row>
    <row r="1132" spans="1:48" customFormat="1" ht="15" x14ac:dyDescent="0.25">
      <c r="A1132" s="49"/>
      <c r="B1132" s="50"/>
      <c r="C1132" s="235" t="s">
        <v>559</v>
      </c>
      <c r="D1132" s="235"/>
      <c r="E1132" s="235"/>
      <c r="F1132" s="235"/>
      <c r="G1132" s="235"/>
      <c r="H1132" s="235"/>
      <c r="I1132" s="235"/>
      <c r="J1132" s="235"/>
      <c r="K1132" s="235"/>
      <c r="L1132" s="235"/>
      <c r="M1132" s="235"/>
      <c r="N1132" s="237"/>
      <c r="AI1132" s="39"/>
      <c r="AJ1132" s="40"/>
      <c r="AK1132" s="40"/>
      <c r="AL1132" s="3" t="s">
        <v>559</v>
      </c>
      <c r="AQ1132" s="40"/>
      <c r="AT1132" s="40"/>
      <c r="AV1132" s="40"/>
    </row>
    <row r="1133" spans="1:48" customFormat="1" ht="15" x14ac:dyDescent="0.25">
      <c r="A1133" s="73"/>
      <c r="B1133" s="74"/>
      <c r="C1133" s="248" t="s">
        <v>84</v>
      </c>
      <c r="D1133" s="248"/>
      <c r="E1133" s="248"/>
      <c r="F1133" s="43"/>
      <c r="G1133" s="44"/>
      <c r="H1133" s="44"/>
      <c r="I1133" s="44"/>
      <c r="J1133" s="47"/>
      <c r="K1133" s="44"/>
      <c r="L1133" s="75">
        <v>659.15</v>
      </c>
      <c r="M1133" s="68"/>
      <c r="N1133" s="76">
        <v>5378.66</v>
      </c>
      <c r="AI1133" s="39"/>
      <c r="AJ1133" s="40"/>
      <c r="AK1133" s="40"/>
      <c r="AQ1133" s="40" t="s">
        <v>84</v>
      </c>
      <c r="AT1133" s="40"/>
      <c r="AV1133" s="40"/>
    </row>
    <row r="1134" spans="1:48" customFormat="1" ht="45.75" x14ac:dyDescent="0.25">
      <c r="A1134" s="41" t="s">
        <v>560</v>
      </c>
      <c r="B1134" s="42" t="s">
        <v>561</v>
      </c>
      <c r="C1134" s="248" t="s">
        <v>562</v>
      </c>
      <c r="D1134" s="248"/>
      <c r="E1134" s="248"/>
      <c r="F1134" s="43" t="s">
        <v>204</v>
      </c>
      <c r="G1134" s="44">
        <v>291.39999999999998</v>
      </c>
      <c r="H1134" s="45">
        <v>1</v>
      </c>
      <c r="I1134" s="79">
        <v>291.39999999999998</v>
      </c>
      <c r="J1134" s="75">
        <v>296.68</v>
      </c>
      <c r="K1134" s="44"/>
      <c r="L1134" s="82">
        <v>86452.55</v>
      </c>
      <c r="M1134" s="80">
        <v>8.16</v>
      </c>
      <c r="N1134" s="76">
        <v>705452.81</v>
      </c>
      <c r="AI1134" s="39"/>
      <c r="AJ1134" s="40"/>
      <c r="AK1134" s="40" t="s">
        <v>562</v>
      </c>
      <c r="AQ1134" s="40"/>
      <c r="AT1134" s="40"/>
      <c r="AV1134" s="40"/>
    </row>
    <row r="1135" spans="1:48" customFormat="1" ht="15" x14ac:dyDescent="0.25">
      <c r="A1135" s="73"/>
      <c r="B1135" s="74"/>
      <c r="C1135" s="235" t="s">
        <v>111</v>
      </c>
      <c r="D1135" s="235"/>
      <c r="E1135" s="235"/>
      <c r="F1135" s="235"/>
      <c r="G1135" s="235"/>
      <c r="H1135" s="235"/>
      <c r="I1135" s="235"/>
      <c r="J1135" s="235"/>
      <c r="K1135" s="235"/>
      <c r="L1135" s="235"/>
      <c r="M1135" s="235"/>
      <c r="N1135" s="237"/>
      <c r="AI1135" s="39"/>
      <c r="AJ1135" s="40"/>
      <c r="AK1135" s="40"/>
      <c r="AQ1135" s="40"/>
      <c r="AR1135" s="3" t="s">
        <v>111</v>
      </c>
      <c r="AT1135" s="40"/>
      <c r="AV1135" s="40"/>
    </row>
    <row r="1136" spans="1:48" customFormat="1" ht="15" x14ac:dyDescent="0.25">
      <c r="A1136" s="49"/>
      <c r="B1136" s="50"/>
      <c r="C1136" s="235" t="s">
        <v>563</v>
      </c>
      <c r="D1136" s="235"/>
      <c r="E1136" s="235"/>
      <c r="F1136" s="235"/>
      <c r="G1136" s="235"/>
      <c r="H1136" s="235"/>
      <c r="I1136" s="235"/>
      <c r="J1136" s="235"/>
      <c r="K1136" s="235"/>
      <c r="L1136" s="235"/>
      <c r="M1136" s="235"/>
      <c r="N1136" s="237"/>
      <c r="AI1136" s="39"/>
      <c r="AJ1136" s="40"/>
      <c r="AK1136" s="40"/>
      <c r="AQ1136" s="40"/>
      <c r="AS1136" s="3" t="s">
        <v>563</v>
      </c>
      <c r="AT1136" s="40"/>
      <c r="AV1136" s="40"/>
    </row>
    <row r="1137" spans="1:48" customFormat="1" ht="15" x14ac:dyDescent="0.25">
      <c r="A1137" s="73"/>
      <c r="B1137" s="74"/>
      <c r="C1137" s="248" t="s">
        <v>84</v>
      </c>
      <c r="D1137" s="248"/>
      <c r="E1137" s="248"/>
      <c r="F1137" s="43"/>
      <c r="G1137" s="44"/>
      <c r="H1137" s="44"/>
      <c r="I1137" s="44"/>
      <c r="J1137" s="47"/>
      <c r="K1137" s="44"/>
      <c r="L1137" s="82">
        <v>86452.55</v>
      </c>
      <c r="M1137" s="68"/>
      <c r="N1137" s="76">
        <v>705452.81</v>
      </c>
      <c r="AI1137" s="39"/>
      <c r="AJ1137" s="40"/>
      <c r="AK1137" s="40"/>
      <c r="AQ1137" s="40" t="s">
        <v>84</v>
      </c>
      <c r="AT1137" s="40"/>
      <c r="AV1137" s="40"/>
    </row>
    <row r="1138" spans="1:48" customFormat="1" ht="23.25" x14ac:dyDescent="0.25">
      <c r="A1138" s="41" t="s">
        <v>564</v>
      </c>
      <c r="B1138" s="42" t="s">
        <v>561</v>
      </c>
      <c r="C1138" s="248" t="s">
        <v>565</v>
      </c>
      <c r="D1138" s="248"/>
      <c r="E1138" s="248"/>
      <c r="F1138" s="43" t="s">
        <v>235</v>
      </c>
      <c r="G1138" s="44">
        <v>100</v>
      </c>
      <c r="H1138" s="45">
        <v>1</v>
      </c>
      <c r="I1138" s="45">
        <v>100</v>
      </c>
      <c r="J1138" s="75">
        <v>6.92</v>
      </c>
      <c r="K1138" s="44"/>
      <c r="L1138" s="75">
        <v>692</v>
      </c>
      <c r="M1138" s="80">
        <v>8.16</v>
      </c>
      <c r="N1138" s="76">
        <v>5646.72</v>
      </c>
      <c r="AI1138" s="39"/>
      <c r="AJ1138" s="40"/>
      <c r="AK1138" s="40" t="s">
        <v>565</v>
      </c>
      <c r="AQ1138" s="40"/>
      <c r="AT1138" s="40"/>
      <c r="AV1138" s="40"/>
    </row>
    <row r="1139" spans="1:48" customFormat="1" ht="15" x14ac:dyDescent="0.25">
      <c r="A1139" s="73"/>
      <c r="B1139" s="74"/>
      <c r="C1139" s="235" t="s">
        <v>111</v>
      </c>
      <c r="D1139" s="235"/>
      <c r="E1139" s="235"/>
      <c r="F1139" s="235"/>
      <c r="G1139" s="235"/>
      <c r="H1139" s="235"/>
      <c r="I1139" s="235"/>
      <c r="J1139" s="235"/>
      <c r="K1139" s="235"/>
      <c r="L1139" s="235"/>
      <c r="M1139" s="235"/>
      <c r="N1139" s="237"/>
      <c r="AI1139" s="39"/>
      <c r="AJ1139" s="40"/>
      <c r="AK1139" s="40"/>
      <c r="AQ1139" s="40"/>
      <c r="AR1139" s="3" t="s">
        <v>111</v>
      </c>
      <c r="AT1139" s="40"/>
      <c r="AV1139" s="40"/>
    </row>
    <row r="1140" spans="1:48" customFormat="1" ht="15" x14ac:dyDescent="0.25">
      <c r="A1140" s="49"/>
      <c r="B1140" s="50"/>
      <c r="C1140" s="235" t="s">
        <v>566</v>
      </c>
      <c r="D1140" s="235"/>
      <c r="E1140" s="235"/>
      <c r="F1140" s="235"/>
      <c r="G1140" s="235"/>
      <c r="H1140" s="235"/>
      <c r="I1140" s="235"/>
      <c r="J1140" s="235"/>
      <c r="K1140" s="235"/>
      <c r="L1140" s="235"/>
      <c r="M1140" s="235"/>
      <c r="N1140" s="237"/>
      <c r="AI1140" s="39"/>
      <c r="AJ1140" s="40"/>
      <c r="AK1140" s="40"/>
      <c r="AQ1140" s="40"/>
      <c r="AS1140" s="3" t="s">
        <v>566</v>
      </c>
      <c r="AT1140" s="40"/>
      <c r="AV1140" s="40"/>
    </row>
    <row r="1141" spans="1:48" customFormat="1" ht="15" x14ac:dyDescent="0.25">
      <c r="A1141" s="73"/>
      <c r="B1141" s="74"/>
      <c r="C1141" s="248" t="s">
        <v>84</v>
      </c>
      <c r="D1141" s="248"/>
      <c r="E1141" s="248"/>
      <c r="F1141" s="43"/>
      <c r="G1141" s="44"/>
      <c r="H1141" s="44"/>
      <c r="I1141" s="44"/>
      <c r="J1141" s="47"/>
      <c r="K1141" s="44"/>
      <c r="L1141" s="75">
        <v>692</v>
      </c>
      <c r="M1141" s="68"/>
      <c r="N1141" s="76">
        <v>5646.72</v>
      </c>
      <c r="AI1141" s="39"/>
      <c r="AJ1141" s="40"/>
      <c r="AK1141" s="40"/>
      <c r="AQ1141" s="40" t="s">
        <v>84</v>
      </c>
      <c r="AT1141" s="40"/>
      <c r="AV1141" s="40"/>
    </row>
    <row r="1142" spans="1:48" customFormat="1" ht="15" x14ac:dyDescent="0.25">
      <c r="A1142" s="245" t="s">
        <v>567</v>
      </c>
      <c r="B1142" s="246"/>
      <c r="C1142" s="246"/>
      <c r="D1142" s="246"/>
      <c r="E1142" s="246"/>
      <c r="F1142" s="246"/>
      <c r="G1142" s="246"/>
      <c r="H1142" s="246"/>
      <c r="I1142" s="246"/>
      <c r="J1142" s="246"/>
      <c r="K1142" s="246"/>
      <c r="L1142" s="246"/>
      <c r="M1142" s="246"/>
      <c r="N1142" s="247"/>
      <c r="AI1142" s="39"/>
      <c r="AJ1142" s="40" t="s">
        <v>567</v>
      </c>
      <c r="AK1142" s="40"/>
      <c r="AQ1142" s="40"/>
      <c r="AT1142" s="40"/>
      <c r="AV1142" s="40"/>
    </row>
    <row r="1143" spans="1:48" customFormat="1" ht="34.5" x14ac:dyDescent="0.25">
      <c r="A1143" s="41" t="s">
        <v>568</v>
      </c>
      <c r="B1143" s="42" t="s">
        <v>569</v>
      </c>
      <c r="C1143" s="248" t="s">
        <v>570</v>
      </c>
      <c r="D1143" s="248"/>
      <c r="E1143" s="248"/>
      <c r="F1143" s="43" t="s">
        <v>135</v>
      </c>
      <c r="G1143" s="44">
        <v>0.1</v>
      </c>
      <c r="H1143" s="45">
        <v>1</v>
      </c>
      <c r="I1143" s="79">
        <v>0.1</v>
      </c>
      <c r="J1143" s="47"/>
      <c r="K1143" s="44"/>
      <c r="L1143" s="47"/>
      <c r="M1143" s="44"/>
      <c r="N1143" s="48"/>
      <c r="AI1143" s="39"/>
      <c r="AJ1143" s="40"/>
      <c r="AK1143" s="40" t="s">
        <v>570</v>
      </c>
      <c r="AQ1143" s="40"/>
      <c r="AT1143" s="40"/>
      <c r="AV1143" s="40"/>
    </row>
    <row r="1144" spans="1:48" customFormat="1" ht="23.25" x14ac:dyDescent="0.25">
      <c r="A1144" s="51"/>
      <c r="B1144" s="52" t="s">
        <v>65</v>
      </c>
      <c r="C1144" s="238" t="s">
        <v>66</v>
      </c>
      <c r="D1144" s="238"/>
      <c r="E1144" s="238"/>
      <c r="F1144" s="238"/>
      <c r="G1144" s="238"/>
      <c r="H1144" s="238"/>
      <c r="I1144" s="238"/>
      <c r="J1144" s="238"/>
      <c r="K1144" s="238"/>
      <c r="L1144" s="238"/>
      <c r="M1144" s="238"/>
      <c r="N1144" s="239"/>
      <c r="AI1144" s="39"/>
      <c r="AJ1144" s="40"/>
      <c r="AK1144" s="40"/>
      <c r="AM1144" s="3" t="s">
        <v>66</v>
      </c>
      <c r="AQ1144" s="40"/>
      <c r="AT1144" s="40"/>
      <c r="AV1144" s="40"/>
    </row>
    <row r="1145" spans="1:48" customFormat="1" ht="68.25" x14ac:dyDescent="0.25">
      <c r="A1145" s="51"/>
      <c r="B1145" s="52" t="s">
        <v>67</v>
      </c>
      <c r="C1145" s="238" t="s">
        <v>68</v>
      </c>
      <c r="D1145" s="238"/>
      <c r="E1145" s="238"/>
      <c r="F1145" s="238"/>
      <c r="G1145" s="238"/>
      <c r="H1145" s="238"/>
      <c r="I1145" s="238"/>
      <c r="J1145" s="238"/>
      <c r="K1145" s="238"/>
      <c r="L1145" s="238"/>
      <c r="M1145" s="238"/>
      <c r="N1145" s="239"/>
      <c r="AI1145" s="39"/>
      <c r="AJ1145" s="40"/>
      <c r="AK1145" s="40"/>
      <c r="AM1145" s="3" t="s">
        <v>68</v>
      </c>
      <c r="AQ1145" s="40"/>
      <c r="AT1145" s="40"/>
      <c r="AV1145" s="40"/>
    </row>
    <row r="1146" spans="1:48" customFormat="1" ht="23.25" x14ac:dyDescent="0.25">
      <c r="A1146" s="51"/>
      <c r="B1146" s="52" t="s">
        <v>69</v>
      </c>
      <c r="C1146" s="238" t="s">
        <v>70</v>
      </c>
      <c r="D1146" s="238"/>
      <c r="E1146" s="238"/>
      <c r="F1146" s="238"/>
      <c r="G1146" s="238"/>
      <c r="H1146" s="238"/>
      <c r="I1146" s="238"/>
      <c r="J1146" s="238"/>
      <c r="K1146" s="238"/>
      <c r="L1146" s="238"/>
      <c r="M1146" s="238"/>
      <c r="N1146" s="239"/>
      <c r="AI1146" s="39"/>
      <c r="AJ1146" s="40"/>
      <c r="AK1146" s="40"/>
      <c r="AM1146" s="3" t="s">
        <v>70</v>
      </c>
      <c r="AQ1146" s="40"/>
      <c r="AT1146" s="40"/>
      <c r="AV1146" s="40"/>
    </row>
    <row r="1147" spans="1:48" customFormat="1" ht="15" x14ac:dyDescent="0.25">
      <c r="A1147" s="53"/>
      <c r="B1147" s="52" t="s">
        <v>60</v>
      </c>
      <c r="C1147" s="235" t="s">
        <v>94</v>
      </c>
      <c r="D1147" s="235"/>
      <c r="E1147" s="235"/>
      <c r="F1147" s="54"/>
      <c r="G1147" s="55"/>
      <c r="H1147" s="55"/>
      <c r="I1147" s="55"/>
      <c r="J1147" s="58">
        <v>98.29</v>
      </c>
      <c r="K1147" s="57">
        <v>1.520875</v>
      </c>
      <c r="L1147" s="58">
        <v>14.95</v>
      </c>
      <c r="M1147" s="59">
        <v>44.77</v>
      </c>
      <c r="N1147" s="72">
        <v>669.31</v>
      </c>
      <c r="AI1147" s="39"/>
      <c r="AJ1147" s="40"/>
      <c r="AK1147" s="40"/>
      <c r="AN1147" s="3" t="s">
        <v>94</v>
      </c>
      <c r="AQ1147" s="40"/>
      <c r="AT1147" s="40"/>
      <c r="AV1147" s="40"/>
    </row>
    <row r="1148" spans="1:48" customFormat="1" ht="15" x14ac:dyDescent="0.25">
      <c r="A1148" s="53"/>
      <c r="B1148" s="52" t="s">
        <v>71</v>
      </c>
      <c r="C1148" s="235" t="s">
        <v>72</v>
      </c>
      <c r="D1148" s="235"/>
      <c r="E1148" s="235"/>
      <c r="F1148" s="54"/>
      <c r="G1148" s="55"/>
      <c r="H1148" s="55"/>
      <c r="I1148" s="55"/>
      <c r="J1148" s="58">
        <v>40.47</v>
      </c>
      <c r="K1148" s="57">
        <v>1.653125</v>
      </c>
      <c r="L1148" s="58">
        <v>6.69</v>
      </c>
      <c r="M1148" s="59">
        <v>13.24</v>
      </c>
      <c r="N1148" s="72">
        <v>88.58</v>
      </c>
      <c r="AI1148" s="39"/>
      <c r="AJ1148" s="40"/>
      <c r="AK1148" s="40"/>
      <c r="AN1148" s="3" t="s">
        <v>72</v>
      </c>
      <c r="AQ1148" s="40"/>
      <c r="AT1148" s="40"/>
      <c r="AV1148" s="40"/>
    </row>
    <row r="1149" spans="1:48" customFormat="1" ht="15" x14ac:dyDescent="0.25">
      <c r="A1149" s="53"/>
      <c r="B1149" s="52" t="s">
        <v>73</v>
      </c>
      <c r="C1149" s="235" t="s">
        <v>74</v>
      </c>
      <c r="D1149" s="235"/>
      <c r="E1149" s="235"/>
      <c r="F1149" s="54"/>
      <c r="G1149" s="55"/>
      <c r="H1149" s="55"/>
      <c r="I1149" s="55"/>
      <c r="J1149" s="58">
        <v>6.38</v>
      </c>
      <c r="K1149" s="57">
        <v>1.653125</v>
      </c>
      <c r="L1149" s="58">
        <v>1.05</v>
      </c>
      <c r="M1149" s="61">
        <v>44.7</v>
      </c>
      <c r="N1149" s="72">
        <v>46.94</v>
      </c>
      <c r="AI1149" s="39"/>
      <c r="AJ1149" s="40"/>
      <c r="AK1149" s="40"/>
      <c r="AN1149" s="3" t="s">
        <v>74</v>
      </c>
      <c r="AQ1149" s="40"/>
      <c r="AT1149" s="40"/>
      <c r="AV1149" s="40"/>
    </row>
    <row r="1150" spans="1:48" customFormat="1" ht="15" x14ac:dyDescent="0.25">
      <c r="A1150" s="62"/>
      <c r="B1150" s="52"/>
      <c r="C1150" s="235" t="s">
        <v>95</v>
      </c>
      <c r="D1150" s="235"/>
      <c r="E1150" s="235"/>
      <c r="F1150" s="54" t="s">
        <v>76</v>
      </c>
      <c r="G1150" s="59">
        <v>10.58</v>
      </c>
      <c r="H1150" s="57">
        <v>1.520875</v>
      </c>
      <c r="I1150" s="64">
        <v>1.6090857999999999</v>
      </c>
      <c r="J1150" s="65"/>
      <c r="K1150" s="55"/>
      <c r="L1150" s="65"/>
      <c r="M1150" s="55"/>
      <c r="N1150" s="66"/>
      <c r="AI1150" s="39"/>
      <c r="AJ1150" s="40"/>
      <c r="AK1150" s="40"/>
      <c r="AO1150" s="3" t="s">
        <v>95</v>
      </c>
      <c r="AQ1150" s="40"/>
      <c r="AT1150" s="40"/>
      <c r="AV1150" s="40"/>
    </row>
    <row r="1151" spans="1:48" customFormat="1" ht="15" x14ac:dyDescent="0.25">
      <c r="A1151" s="62"/>
      <c r="B1151" s="52"/>
      <c r="C1151" s="235" t="s">
        <v>75</v>
      </c>
      <c r="D1151" s="235"/>
      <c r="E1151" s="235"/>
      <c r="F1151" s="54" t="s">
        <v>76</v>
      </c>
      <c r="G1151" s="59">
        <v>0.55000000000000004</v>
      </c>
      <c r="H1151" s="57">
        <v>1.653125</v>
      </c>
      <c r="I1151" s="64">
        <v>9.09219E-2</v>
      </c>
      <c r="J1151" s="65"/>
      <c r="K1151" s="55"/>
      <c r="L1151" s="65"/>
      <c r="M1151" s="55"/>
      <c r="N1151" s="66"/>
      <c r="AI1151" s="39"/>
      <c r="AJ1151" s="40"/>
      <c r="AK1151" s="40"/>
      <c r="AO1151" s="3" t="s">
        <v>75</v>
      </c>
      <c r="AQ1151" s="40"/>
      <c r="AT1151" s="40"/>
      <c r="AV1151" s="40"/>
    </row>
    <row r="1152" spans="1:48" customFormat="1" ht="15" x14ac:dyDescent="0.25">
      <c r="A1152" s="49"/>
      <c r="B1152" s="52"/>
      <c r="C1152" s="236" t="s">
        <v>77</v>
      </c>
      <c r="D1152" s="236"/>
      <c r="E1152" s="236"/>
      <c r="F1152" s="67"/>
      <c r="G1152" s="68"/>
      <c r="H1152" s="68"/>
      <c r="I1152" s="68"/>
      <c r="J1152" s="70">
        <v>138.76</v>
      </c>
      <c r="K1152" s="68"/>
      <c r="L1152" s="70">
        <v>21.64</v>
      </c>
      <c r="M1152" s="68"/>
      <c r="N1152" s="77">
        <v>757.89</v>
      </c>
      <c r="AI1152" s="39"/>
      <c r="AJ1152" s="40"/>
      <c r="AK1152" s="40"/>
      <c r="AP1152" s="3" t="s">
        <v>77</v>
      </c>
      <c r="AQ1152" s="40"/>
      <c r="AT1152" s="40"/>
      <c r="AV1152" s="40"/>
    </row>
    <row r="1153" spans="1:48" customFormat="1" ht="15" x14ac:dyDescent="0.25">
      <c r="A1153" s="62"/>
      <c r="B1153" s="52"/>
      <c r="C1153" s="235" t="s">
        <v>78</v>
      </c>
      <c r="D1153" s="235"/>
      <c r="E1153" s="235"/>
      <c r="F1153" s="54"/>
      <c r="G1153" s="55"/>
      <c r="H1153" s="55"/>
      <c r="I1153" s="55"/>
      <c r="J1153" s="65"/>
      <c r="K1153" s="55"/>
      <c r="L1153" s="58">
        <v>16</v>
      </c>
      <c r="M1153" s="55"/>
      <c r="N1153" s="72">
        <v>716.25</v>
      </c>
      <c r="AI1153" s="39"/>
      <c r="AJ1153" s="40"/>
      <c r="AK1153" s="40"/>
      <c r="AO1153" s="3" t="s">
        <v>78</v>
      </c>
      <c r="AQ1153" s="40"/>
      <c r="AT1153" s="40"/>
      <c r="AV1153" s="40"/>
    </row>
    <row r="1154" spans="1:48" customFormat="1" ht="22.5" x14ac:dyDescent="0.25">
      <c r="A1154" s="62"/>
      <c r="B1154" s="52" t="s">
        <v>462</v>
      </c>
      <c r="C1154" s="235" t="s">
        <v>463</v>
      </c>
      <c r="D1154" s="235"/>
      <c r="E1154" s="235"/>
      <c r="F1154" s="54" t="s">
        <v>81</v>
      </c>
      <c r="G1154" s="63">
        <v>97</v>
      </c>
      <c r="H1154" s="55"/>
      <c r="I1154" s="63">
        <v>97</v>
      </c>
      <c r="J1154" s="65"/>
      <c r="K1154" s="55"/>
      <c r="L1154" s="58">
        <v>15.52</v>
      </c>
      <c r="M1154" s="55"/>
      <c r="N1154" s="72">
        <v>694.76</v>
      </c>
      <c r="AI1154" s="39"/>
      <c r="AJ1154" s="40"/>
      <c r="AK1154" s="40"/>
      <c r="AO1154" s="3" t="s">
        <v>463</v>
      </c>
      <c r="AQ1154" s="40"/>
      <c r="AT1154" s="40"/>
      <c r="AV1154" s="40"/>
    </row>
    <row r="1155" spans="1:48" customFormat="1" ht="45" x14ac:dyDescent="0.25">
      <c r="A1155" s="62"/>
      <c r="B1155" s="52" t="s">
        <v>464</v>
      </c>
      <c r="C1155" s="235" t="s">
        <v>465</v>
      </c>
      <c r="D1155" s="235"/>
      <c r="E1155" s="235"/>
      <c r="F1155" s="54" t="s">
        <v>81</v>
      </c>
      <c r="G1155" s="63">
        <v>55</v>
      </c>
      <c r="H1155" s="59">
        <v>0.85</v>
      </c>
      <c r="I1155" s="59">
        <v>46.75</v>
      </c>
      <c r="J1155" s="65"/>
      <c r="K1155" s="55"/>
      <c r="L1155" s="58">
        <v>7.48</v>
      </c>
      <c r="M1155" s="55"/>
      <c r="N1155" s="72">
        <v>334.85</v>
      </c>
      <c r="AI1155" s="39"/>
      <c r="AJ1155" s="40"/>
      <c r="AK1155" s="40"/>
      <c r="AO1155" s="3" t="s">
        <v>465</v>
      </c>
      <c r="AQ1155" s="40"/>
      <c r="AT1155" s="40"/>
      <c r="AV1155" s="40"/>
    </row>
    <row r="1156" spans="1:48" customFormat="1" ht="15" x14ac:dyDescent="0.25">
      <c r="A1156" s="73"/>
      <c r="B1156" s="74"/>
      <c r="C1156" s="248" t="s">
        <v>84</v>
      </c>
      <c r="D1156" s="248"/>
      <c r="E1156" s="248"/>
      <c r="F1156" s="43"/>
      <c r="G1156" s="44"/>
      <c r="H1156" s="44"/>
      <c r="I1156" s="44"/>
      <c r="J1156" s="47"/>
      <c r="K1156" s="44"/>
      <c r="L1156" s="75">
        <v>44.64</v>
      </c>
      <c r="M1156" s="68"/>
      <c r="N1156" s="76">
        <v>1787.5</v>
      </c>
      <c r="AI1156" s="39"/>
      <c r="AJ1156" s="40"/>
      <c r="AK1156" s="40"/>
      <c r="AQ1156" s="40" t="s">
        <v>84</v>
      </c>
      <c r="AT1156" s="40"/>
      <c r="AV1156" s="40"/>
    </row>
    <row r="1157" spans="1:48" customFormat="1" ht="45.75" x14ac:dyDescent="0.25">
      <c r="A1157" s="41" t="s">
        <v>571</v>
      </c>
      <c r="B1157" s="42" t="s">
        <v>572</v>
      </c>
      <c r="C1157" s="248" t="s">
        <v>573</v>
      </c>
      <c r="D1157" s="248"/>
      <c r="E1157" s="248"/>
      <c r="F1157" s="43" t="s">
        <v>135</v>
      </c>
      <c r="G1157" s="44">
        <v>0.10199999999999999</v>
      </c>
      <c r="H1157" s="45">
        <v>1</v>
      </c>
      <c r="I1157" s="46">
        <v>0.10199999999999999</v>
      </c>
      <c r="J1157" s="75">
        <v>717.98</v>
      </c>
      <c r="K1157" s="44"/>
      <c r="L1157" s="75">
        <v>73.23</v>
      </c>
      <c r="M1157" s="80">
        <v>8.16</v>
      </c>
      <c r="N1157" s="81">
        <v>597.55999999999995</v>
      </c>
      <c r="AI1157" s="39"/>
      <c r="AJ1157" s="40"/>
      <c r="AK1157" s="40" t="s">
        <v>573</v>
      </c>
      <c r="AQ1157" s="40"/>
      <c r="AT1157" s="40"/>
      <c r="AV1157" s="40"/>
    </row>
    <row r="1158" spans="1:48" customFormat="1" ht="15" x14ac:dyDescent="0.25">
      <c r="A1158" s="73"/>
      <c r="B1158" s="74"/>
      <c r="C1158" s="235" t="s">
        <v>111</v>
      </c>
      <c r="D1158" s="235"/>
      <c r="E1158" s="235"/>
      <c r="F1158" s="235"/>
      <c r="G1158" s="235"/>
      <c r="H1158" s="235"/>
      <c r="I1158" s="235"/>
      <c r="J1158" s="235"/>
      <c r="K1158" s="235"/>
      <c r="L1158" s="235"/>
      <c r="M1158" s="235"/>
      <c r="N1158" s="237"/>
      <c r="AI1158" s="39"/>
      <c r="AJ1158" s="40"/>
      <c r="AK1158" s="40"/>
      <c r="AQ1158" s="40"/>
      <c r="AR1158" s="3" t="s">
        <v>111</v>
      </c>
      <c r="AT1158" s="40"/>
      <c r="AV1158" s="40"/>
    </row>
    <row r="1159" spans="1:48" customFormat="1" ht="15" x14ac:dyDescent="0.25">
      <c r="A1159" s="73"/>
      <c r="B1159" s="74"/>
      <c r="C1159" s="248" t="s">
        <v>84</v>
      </c>
      <c r="D1159" s="248"/>
      <c r="E1159" s="248"/>
      <c r="F1159" s="43"/>
      <c r="G1159" s="44"/>
      <c r="H1159" s="44"/>
      <c r="I1159" s="44"/>
      <c r="J1159" s="47"/>
      <c r="K1159" s="44"/>
      <c r="L1159" s="75">
        <v>73.23</v>
      </c>
      <c r="M1159" s="68"/>
      <c r="N1159" s="81">
        <v>597.55999999999995</v>
      </c>
      <c r="AI1159" s="39"/>
      <c r="AJ1159" s="40"/>
      <c r="AK1159" s="40"/>
      <c r="AQ1159" s="40" t="s">
        <v>84</v>
      </c>
      <c r="AT1159" s="40"/>
      <c r="AV1159" s="40"/>
    </row>
    <row r="1160" spans="1:48" customFormat="1" ht="15" x14ac:dyDescent="0.25">
      <c r="A1160" s="41" t="s">
        <v>574</v>
      </c>
      <c r="B1160" s="42" t="s">
        <v>575</v>
      </c>
      <c r="C1160" s="248" t="s">
        <v>576</v>
      </c>
      <c r="D1160" s="248"/>
      <c r="E1160" s="248"/>
      <c r="F1160" s="43" t="s">
        <v>384</v>
      </c>
      <c r="G1160" s="44">
        <v>0.26700000000000002</v>
      </c>
      <c r="H1160" s="45">
        <v>1</v>
      </c>
      <c r="I1160" s="46">
        <v>0.26700000000000002</v>
      </c>
      <c r="J1160" s="47"/>
      <c r="K1160" s="44"/>
      <c r="L1160" s="47"/>
      <c r="M1160" s="44"/>
      <c r="N1160" s="48"/>
      <c r="AI1160" s="39"/>
      <c r="AJ1160" s="40"/>
      <c r="AK1160" s="40" t="s">
        <v>576</v>
      </c>
      <c r="AQ1160" s="40"/>
      <c r="AT1160" s="40"/>
      <c r="AV1160" s="40"/>
    </row>
    <row r="1161" spans="1:48" customFormat="1" ht="15" x14ac:dyDescent="0.25">
      <c r="A1161" s="49"/>
      <c r="B1161" s="50"/>
      <c r="C1161" s="235" t="s">
        <v>577</v>
      </c>
      <c r="D1161" s="235"/>
      <c r="E1161" s="235"/>
      <c r="F1161" s="235"/>
      <c r="G1161" s="235"/>
      <c r="H1161" s="235"/>
      <c r="I1161" s="235"/>
      <c r="J1161" s="235"/>
      <c r="K1161" s="235"/>
      <c r="L1161" s="235"/>
      <c r="M1161" s="235"/>
      <c r="N1161" s="237"/>
      <c r="AI1161" s="39"/>
      <c r="AJ1161" s="40"/>
      <c r="AK1161" s="40"/>
      <c r="AL1161" s="3" t="s">
        <v>577</v>
      </c>
      <c r="AQ1161" s="40"/>
      <c r="AT1161" s="40"/>
      <c r="AV1161" s="40"/>
    </row>
    <row r="1162" spans="1:48" customFormat="1" ht="23.25" x14ac:dyDescent="0.25">
      <c r="A1162" s="51"/>
      <c r="B1162" s="52" t="s">
        <v>65</v>
      </c>
      <c r="C1162" s="238" t="s">
        <v>66</v>
      </c>
      <c r="D1162" s="238"/>
      <c r="E1162" s="238"/>
      <c r="F1162" s="238"/>
      <c r="G1162" s="238"/>
      <c r="H1162" s="238"/>
      <c r="I1162" s="238"/>
      <c r="J1162" s="238"/>
      <c r="K1162" s="238"/>
      <c r="L1162" s="238"/>
      <c r="M1162" s="238"/>
      <c r="N1162" s="239"/>
      <c r="AI1162" s="39"/>
      <c r="AJ1162" s="40"/>
      <c r="AK1162" s="40"/>
      <c r="AM1162" s="3" t="s">
        <v>66</v>
      </c>
      <c r="AQ1162" s="40"/>
      <c r="AT1162" s="40"/>
      <c r="AV1162" s="40"/>
    </row>
    <row r="1163" spans="1:48" customFormat="1" ht="68.25" x14ac:dyDescent="0.25">
      <c r="A1163" s="51"/>
      <c r="B1163" s="52" t="s">
        <v>67</v>
      </c>
      <c r="C1163" s="238" t="s">
        <v>68</v>
      </c>
      <c r="D1163" s="238"/>
      <c r="E1163" s="238"/>
      <c r="F1163" s="238"/>
      <c r="G1163" s="238"/>
      <c r="H1163" s="238"/>
      <c r="I1163" s="238"/>
      <c r="J1163" s="238"/>
      <c r="K1163" s="238"/>
      <c r="L1163" s="238"/>
      <c r="M1163" s="238"/>
      <c r="N1163" s="239"/>
      <c r="AI1163" s="39"/>
      <c r="AJ1163" s="40"/>
      <c r="AK1163" s="40"/>
      <c r="AM1163" s="3" t="s">
        <v>68</v>
      </c>
      <c r="AQ1163" s="40"/>
      <c r="AT1163" s="40"/>
      <c r="AV1163" s="40"/>
    </row>
    <row r="1164" spans="1:48" customFormat="1" ht="23.25" x14ac:dyDescent="0.25">
      <c r="A1164" s="51"/>
      <c r="B1164" s="52" t="s">
        <v>69</v>
      </c>
      <c r="C1164" s="238" t="s">
        <v>70</v>
      </c>
      <c r="D1164" s="238"/>
      <c r="E1164" s="238"/>
      <c r="F1164" s="238"/>
      <c r="G1164" s="238"/>
      <c r="H1164" s="238"/>
      <c r="I1164" s="238"/>
      <c r="J1164" s="238"/>
      <c r="K1164" s="238"/>
      <c r="L1164" s="238"/>
      <c r="M1164" s="238"/>
      <c r="N1164" s="239"/>
      <c r="AI1164" s="39"/>
      <c r="AJ1164" s="40"/>
      <c r="AK1164" s="40"/>
      <c r="AM1164" s="3" t="s">
        <v>70</v>
      </c>
      <c r="AQ1164" s="40"/>
      <c r="AT1164" s="40"/>
      <c r="AV1164" s="40"/>
    </row>
    <row r="1165" spans="1:48" customFormat="1" ht="15" x14ac:dyDescent="0.25">
      <c r="A1165" s="53"/>
      <c r="B1165" s="52" t="s">
        <v>60</v>
      </c>
      <c r="C1165" s="235" t="s">
        <v>94</v>
      </c>
      <c r="D1165" s="235"/>
      <c r="E1165" s="235"/>
      <c r="F1165" s="54"/>
      <c r="G1165" s="55"/>
      <c r="H1165" s="55"/>
      <c r="I1165" s="55"/>
      <c r="J1165" s="58">
        <v>300.22000000000003</v>
      </c>
      <c r="K1165" s="57">
        <v>1.520875</v>
      </c>
      <c r="L1165" s="58">
        <v>121.91</v>
      </c>
      <c r="M1165" s="59">
        <v>44.77</v>
      </c>
      <c r="N1165" s="60">
        <v>5457.91</v>
      </c>
      <c r="AI1165" s="39"/>
      <c r="AJ1165" s="40"/>
      <c r="AK1165" s="40"/>
      <c r="AN1165" s="3" t="s">
        <v>94</v>
      </c>
      <c r="AQ1165" s="40"/>
      <c r="AT1165" s="40"/>
      <c r="AV1165" s="40"/>
    </row>
    <row r="1166" spans="1:48" customFormat="1" ht="15" x14ac:dyDescent="0.25">
      <c r="A1166" s="53"/>
      <c r="B1166" s="52" t="s">
        <v>100</v>
      </c>
      <c r="C1166" s="235" t="s">
        <v>127</v>
      </c>
      <c r="D1166" s="235"/>
      <c r="E1166" s="235"/>
      <c r="F1166" s="54"/>
      <c r="G1166" s="55"/>
      <c r="H1166" s="55"/>
      <c r="I1166" s="55"/>
      <c r="J1166" s="58">
        <v>137.72999999999999</v>
      </c>
      <c r="K1166" s="55"/>
      <c r="L1166" s="58">
        <v>36.770000000000003</v>
      </c>
      <c r="M1166" s="59">
        <v>8.16</v>
      </c>
      <c r="N1166" s="72">
        <v>300.04000000000002</v>
      </c>
      <c r="AI1166" s="39"/>
      <c r="AJ1166" s="40"/>
      <c r="AK1166" s="40"/>
      <c r="AN1166" s="3" t="s">
        <v>127</v>
      </c>
      <c r="AQ1166" s="40"/>
      <c r="AT1166" s="40"/>
      <c r="AV1166" s="40"/>
    </row>
    <row r="1167" spans="1:48" customFormat="1" ht="15" x14ac:dyDescent="0.25">
      <c r="A1167" s="62"/>
      <c r="B1167" s="52"/>
      <c r="C1167" s="235" t="s">
        <v>95</v>
      </c>
      <c r="D1167" s="235"/>
      <c r="E1167" s="235"/>
      <c r="F1167" s="54" t="s">
        <v>76</v>
      </c>
      <c r="G1167" s="61">
        <v>33.1</v>
      </c>
      <c r="H1167" s="57">
        <v>1.520875</v>
      </c>
      <c r="I1167" s="57">
        <v>13.441037</v>
      </c>
      <c r="J1167" s="65"/>
      <c r="K1167" s="55"/>
      <c r="L1167" s="65"/>
      <c r="M1167" s="55"/>
      <c r="N1167" s="66"/>
      <c r="AI1167" s="39"/>
      <c r="AJ1167" s="40"/>
      <c r="AK1167" s="40"/>
      <c r="AO1167" s="3" t="s">
        <v>95</v>
      </c>
      <c r="AQ1167" s="40"/>
      <c r="AT1167" s="40"/>
      <c r="AV1167" s="40"/>
    </row>
    <row r="1168" spans="1:48" customFormat="1" ht="15" x14ac:dyDescent="0.25">
      <c r="A1168" s="49"/>
      <c r="B1168" s="52"/>
      <c r="C1168" s="236" t="s">
        <v>77</v>
      </c>
      <c r="D1168" s="236"/>
      <c r="E1168" s="236"/>
      <c r="F1168" s="67"/>
      <c r="G1168" s="68"/>
      <c r="H1168" s="68"/>
      <c r="I1168" s="68"/>
      <c r="J1168" s="70">
        <v>437.95</v>
      </c>
      <c r="K1168" s="68"/>
      <c r="L1168" s="70">
        <v>158.68</v>
      </c>
      <c r="M1168" s="68"/>
      <c r="N1168" s="71">
        <v>5757.95</v>
      </c>
      <c r="AI1168" s="39"/>
      <c r="AJ1168" s="40"/>
      <c r="AK1168" s="40"/>
      <c r="AP1168" s="3" t="s">
        <v>77</v>
      </c>
      <c r="AQ1168" s="40"/>
      <c r="AT1168" s="40"/>
      <c r="AV1168" s="40"/>
    </row>
    <row r="1169" spans="1:48" customFormat="1" ht="15" x14ac:dyDescent="0.25">
      <c r="A1169" s="62"/>
      <c r="B1169" s="52"/>
      <c r="C1169" s="235" t="s">
        <v>78</v>
      </c>
      <c r="D1169" s="235"/>
      <c r="E1169" s="235"/>
      <c r="F1169" s="54"/>
      <c r="G1169" s="55"/>
      <c r="H1169" s="55"/>
      <c r="I1169" s="55"/>
      <c r="J1169" s="65"/>
      <c r="K1169" s="55"/>
      <c r="L1169" s="58">
        <v>121.91</v>
      </c>
      <c r="M1169" s="55"/>
      <c r="N1169" s="60">
        <v>5457.91</v>
      </c>
      <c r="AI1169" s="39"/>
      <c r="AJ1169" s="40"/>
      <c r="AK1169" s="40"/>
      <c r="AO1169" s="3" t="s">
        <v>78</v>
      </c>
      <c r="AQ1169" s="40"/>
      <c r="AT1169" s="40"/>
      <c r="AV1169" s="40"/>
    </row>
    <row r="1170" spans="1:48" customFormat="1" ht="23.25" x14ac:dyDescent="0.25">
      <c r="A1170" s="62"/>
      <c r="B1170" s="52" t="s">
        <v>290</v>
      </c>
      <c r="C1170" s="235" t="s">
        <v>291</v>
      </c>
      <c r="D1170" s="235"/>
      <c r="E1170" s="235"/>
      <c r="F1170" s="54" t="s">
        <v>81</v>
      </c>
      <c r="G1170" s="63">
        <v>93</v>
      </c>
      <c r="H1170" s="55"/>
      <c r="I1170" s="63">
        <v>93</v>
      </c>
      <c r="J1170" s="65"/>
      <c r="K1170" s="55"/>
      <c r="L1170" s="58">
        <v>113.38</v>
      </c>
      <c r="M1170" s="55"/>
      <c r="N1170" s="60">
        <v>5075.8599999999997</v>
      </c>
      <c r="AI1170" s="39"/>
      <c r="AJ1170" s="40"/>
      <c r="AK1170" s="40"/>
      <c r="AO1170" s="3" t="s">
        <v>291</v>
      </c>
      <c r="AQ1170" s="40"/>
      <c r="AT1170" s="40"/>
      <c r="AV1170" s="40"/>
    </row>
    <row r="1171" spans="1:48" customFormat="1" ht="45" x14ac:dyDescent="0.25">
      <c r="A1171" s="62"/>
      <c r="B1171" s="52" t="s">
        <v>292</v>
      </c>
      <c r="C1171" s="235" t="s">
        <v>293</v>
      </c>
      <c r="D1171" s="235"/>
      <c r="E1171" s="235"/>
      <c r="F1171" s="54" t="s">
        <v>81</v>
      </c>
      <c r="G1171" s="63">
        <v>62</v>
      </c>
      <c r="H1171" s="59">
        <v>0.85</v>
      </c>
      <c r="I1171" s="61">
        <v>52.7</v>
      </c>
      <c r="J1171" s="65"/>
      <c r="K1171" s="55"/>
      <c r="L1171" s="58">
        <v>64.25</v>
      </c>
      <c r="M1171" s="55"/>
      <c r="N1171" s="60">
        <v>2876.32</v>
      </c>
      <c r="AI1171" s="39"/>
      <c r="AJ1171" s="40"/>
      <c r="AK1171" s="40"/>
      <c r="AO1171" s="3" t="s">
        <v>293</v>
      </c>
      <c r="AQ1171" s="40"/>
      <c r="AT1171" s="40"/>
      <c r="AV1171" s="40"/>
    </row>
    <row r="1172" spans="1:48" customFormat="1" ht="15" x14ac:dyDescent="0.25">
      <c r="A1172" s="73"/>
      <c r="B1172" s="74"/>
      <c r="C1172" s="248" t="s">
        <v>84</v>
      </c>
      <c r="D1172" s="248"/>
      <c r="E1172" s="248"/>
      <c r="F1172" s="43"/>
      <c r="G1172" s="44"/>
      <c r="H1172" s="44"/>
      <c r="I1172" s="44"/>
      <c r="J1172" s="47"/>
      <c r="K1172" s="44"/>
      <c r="L1172" s="75">
        <v>336.31</v>
      </c>
      <c r="M1172" s="68"/>
      <c r="N1172" s="76">
        <v>13710.13</v>
      </c>
      <c r="AI1172" s="39"/>
      <c r="AJ1172" s="40"/>
      <c r="AK1172" s="40"/>
      <c r="AQ1172" s="40" t="s">
        <v>84</v>
      </c>
      <c r="AT1172" s="40"/>
      <c r="AV1172" s="40"/>
    </row>
    <row r="1173" spans="1:48" customFormat="1" ht="23.25" x14ac:dyDescent="0.25">
      <c r="A1173" s="41" t="s">
        <v>578</v>
      </c>
      <c r="B1173" s="42" t="s">
        <v>557</v>
      </c>
      <c r="C1173" s="248" t="s">
        <v>558</v>
      </c>
      <c r="D1173" s="248"/>
      <c r="E1173" s="248"/>
      <c r="F1173" s="43" t="s">
        <v>110</v>
      </c>
      <c r="G1173" s="44">
        <v>3.0700000000000002E-2</v>
      </c>
      <c r="H1173" s="45">
        <v>1</v>
      </c>
      <c r="I1173" s="83">
        <v>3.0700000000000002E-2</v>
      </c>
      <c r="J1173" s="82">
        <v>10898.65</v>
      </c>
      <c r="K1173" s="44"/>
      <c r="L1173" s="75">
        <v>334.59</v>
      </c>
      <c r="M1173" s="80">
        <v>8.16</v>
      </c>
      <c r="N1173" s="76">
        <v>2730.25</v>
      </c>
      <c r="AI1173" s="39"/>
      <c r="AJ1173" s="40"/>
      <c r="AK1173" s="40" t="s">
        <v>558</v>
      </c>
      <c r="AQ1173" s="40"/>
      <c r="AT1173" s="40"/>
      <c r="AV1173" s="40"/>
    </row>
    <row r="1174" spans="1:48" customFormat="1" ht="15" x14ac:dyDescent="0.25">
      <c r="A1174" s="73"/>
      <c r="B1174" s="74"/>
      <c r="C1174" s="235" t="s">
        <v>111</v>
      </c>
      <c r="D1174" s="235"/>
      <c r="E1174" s="235"/>
      <c r="F1174" s="235"/>
      <c r="G1174" s="235"/>
      <c r="H1174" s="235"/>
      <c r="I1174" s="235"/>
      <c r="J1174" s="235"/>
      <c r="K1174" s="235"/>
      <c r="L1174" s="235"/>
      <c r="M1174" s="235"/>
      <c r="N1174" s="237"/>
      <c r="AI1174" s="39"/>
      <c r="AJ1174" s="40"/>
      <c r="AK1174" s="40"/>
      <c r="AQ1174" s="40"/>
      <c r="AR1174" s="3" t="s">
        <v>111</v>
      </c>
      <c r="AT1174" s="40"/>
      <c r="AV1174" s="40"/>
    </row>
    <row r="1175" spans="1:48" customFormat="1" ht="15" x14ac:dyDescent="0.25">
      <c r="A1175" s="49"/>
      <c r="B1175" s="50"/>
      <c r="C1175" s="235" t="s">
        <v>579</v>
      </c>
      <c r="D1175" s="235"/>
      <c r="E1175" s="235"/>
      <c r="F1175" s="235"/>
      <c r="G1175" s="235"/>
      <c r="H1175" s="235"/>
      <c r="I1175" s="235"/>
      <c r="J1175" s="235"/>
      <c r="K1175" s="235"/>
      <c r="L1175" s="235"/>
      <c r="M1175" s="235"/>
      <c r="N1175" s="237"/>
      <c r="AI1175" s="39"/>
      <c r="AJ1175" s="40"/>
      <c r="AK1175" s="40"/>
      <c r="AL1175" s="3" t="s">
        <v>579</v>
      </c>
      <c r="AQ1175" s="40"/>
      <c r="AT1175" s="40"/>
      <c r="AV1175" s="40"/>
    </row>
    <row r="1176" spans="1:48" customFormat="1" ht="15" x14ac:dyDescent="0.25">
      <c r="A1176" s="73"/>
      <c r="B1176" s="74"/>
      <c r="C1176" s="248" t="s">
        <v>84</v>
      </c>
      <c r="D1176" s="248"/>
      <c r="E1176" s="248"/>
      <c r="F1176" s="43"/>
      <c r="G1176" s="44"/>
      <c r="H1176" s="44"/>
      <c r="I1176" s="44"/>
      <c r="J1176" s="47"/>
      <c r="K1176" s="44"/>
      <c r="L1176" s="75">
        <v>334.59</v>
      </c>
      <c r="M1176" s="68"/>
      <c r="N1176" s="76">
        <v>2730.25</v>
      </c>
      <c r="AI1176" s="39"/>
      <c r="AJ1176" s="40"/>
      <c r="AK1176" s="40"/>
      <c r="AQ1176" s="40" t="s">
        <v>84</v>
      </c>
      <c r="AT1176" s="40"/>
      <c r="AV1176" s="40"/>
    </row>
    <row r="1177" spans="1:48" customFormat="1" ht="34.5" x14ac:dyDescent="0.25">
      <c r="A1177" s="41" t="s">
        <v>580</v>
      </c>
      <c r="B1177" s="42" t="s">
        <v>581</v>
      </c>
      <c r="C1177" s="248" t="s">
        <v>394</v>
      </c>
      <c r="D1177" s="248"/>
      <c r="E1177" s="248"/>
      <c r="F1177" s="43" t="s">
        <v>235</v>
      </c>
      <c r="G1177" s="44">
        <v>100</v>
      </c>
      <c r="H1177" s="45">
        <v>1</v>
      </c>
      <c r="I1177" s="45">
        <v>100</v>
      </c>
      <c r="J1177" s="75">
        <v>10.14</v>
      </c>
      <c r="K1177" s="44"/>
      <c r="L1177" s="82">
        <v>1014</v>
      </c>
      <c r="M1177" s="80">
        <v>8.16</v>
      </c>
      <c r="N1177" s="76">
        <v>8274.24</v>
      </c>
      <c r="AI1177" s="39"/>
      <c r="AJ1177" s="40"/>
      <c r="AK1177" s="40" t="s">
        <v>394</v>
      </c>
      <c r="AQ1177" s="40"/>
      <c r="AT1177" s="40"/>
      <c r="AV1177" s="40"/>
    </row>
    <row r="1178" spans="1:48" customFormat="1" ht="15" x14ac:dyDescent="0.25">
      <c r="A1178" s="73"/>
      <c r="B1178" s="74"/>
      <c r="C1178" s="235" t="s">
        <v>111</v>
      </c>
      <c r="D1178" s="235"/>
      <c r="E1178" s="235"/>
      <c r="F1178" s="235"/>
      <c r="G1178" s="235"/>
      <c r="H1178" s="235"/>
      <c r="I1178" s="235"/>
      <c r="J1178" s="235"/>
      <c r="K1178" s="235"/>
      <c r="L1178" s="235"/>
      <c r="M1178" s="235"/>
      <c r="N1178" s="237"/>
      <c r="AI1178" s="39"/>
      <c r="AJ1178" s="40"/>
      <c r="AK1178" s="40"/>
      <c r="AQ1178" s="40"/>
      <c r="AR1178" s="3" t="s">
        <v>111</v>
      </c>
      <c r="AT1178" s="40"/>
      <c r="AV1178" s="40"/>
    </row>
    <row r="1179" spans="1:48" customFormat="1" ht="15" x14ac:dyDescent="0.25">
      <c r="A1179" s="49"/>
      <c r="B1179" s="50"/>
      <c r="C1179" s="235" t="s">
        <v>395</v>
      </c>
      <c r="D1179" s="235"/>
      <c r="E1179" s="235"/>
      <c r="F1179" s="235"/>
      <c r="G1179" s="235"/>
      <c r="H1179" s="235"/>
      <c r="I1179" s="235"/>
      <c r="J1179" s="235"/>
      <c r="K1179" s="235"/>
      <c r="L1179" s="235"/>
      <c r="M1179" s="235"/>
      <c r="N1179" s="237"/>
      <c r="AI1179" s="39"/>
      <c r="AJ1179" s="40"/>
      <c r="AK1179" s="40"/>
      <c r="AQ1179" s="40"/>
      <c r="AS1179" s="3" t="s">
        <v>395</v>
      </c>
      <c r="AT1179" s="40"/>
      <c r="AV1179" s="40"/>
    </row>
    <row r="1180" spans="1:48" customFormat="1" ht="15" x14ac:dyDescent="0.25">
      <c r="A1180" s="73"/>
      <c r="B1180" s="74"/>
      <c r="C1180" s="248" t="s">
        <v>84</v>
      </c>
      <c r="D1180" s="248"/>
      <c r="E1180" s="248"/>
      <c r="F1180" s="43"/>
      <c r="G1180" s="44"/>
      <c r="H1180" s="44"/>
      <c r="I1180" s="44"/>
      <c r="J1180" s="47"/>
      <c r="K1180" s="44"/>
      <c r="L1180" s="82">
        <v>1014</v>
      </c>
      <c r="M1180" s="68"/>
      <c r="N1180" s="76">
        <v>8274.24</v>
      </c>
      <c r="AI1180" s="39"/>
      <c r="AJ1180" s="40"/>
      <c r="AK1180" s="40"/>
      <c r="AQ1180" s="40" t="s">
        <v>84</v>
      </c>
      <c r="AT1180" s="40"/>
      <c r="AV1180" s="40"/>
    </row>
    <row r="1181" spans="1:48" customFormat="1" ht="57" x14ac:dyDescent="0.25">
      <c r="A1181" s="41" t="s">
        <v>582</v>
      </c>
      <c r="B1181" s="42" t="s">
        <v>583</v>
      </c>
      <c r="C1181" s="248" t="s">
        <v>584</v>
      </c>
      <c r="D1181" s="248"/>
      <c r="E1181" s="248"/>
      <c r="F1181" s="43" t="s">
        <v>384</v>
      </c>
      <c r="G1181" s="44">
        <v>0.26700000000000002</v>
      </c>
      <c r="H1181" s="45">
        <v>1</v>
      </c>
      <c r="I1181" s="46">
        <v>0.26700000000000002</v>
      </c>
      <c r="J1181" s="47"/>
      <c r="K1181" s="44"/>
      <c r="L1181" s="47"/>
      <c r="M1181" s="44"/>
      <c r="N1181" s="48"/>
      <c r="AI1181" s="39"/>
      <c r="AJ1181" s="40"/>
      <c r="AK1181" s="40" t="s">
        <v>584</v>
      </c>
      <c r="AQ1181" s="40"/>
      <c r="AT1181" s="40"/>
      <c r="AV1181" s="40"/>
    </row>
    <row r="1182" spans="1:48" customFormat="1" ht="15" x14ac:dyDescent="0.25">
      <c r="A1182" s="49"/>
      <c r="B1182" s="50"/>
      <c r="C1182" s="235" t="s">
        <v>577</v>
      </c>
      <c r="D1182" s="235"/>
      <c r="E1182" s="235"/>
      <c r="F1182" s="235"/>
      <c r="G1182" s="235"/>
      <c r="H1182" s="235"/>
      <c r="I1182" s="235"/>
      <c r="J1182" s="235"/>
      <c r="K1182" s="235"/>
      <c r="L1182" s="235"/>
      <c r="M1182" s="235"/>
      <c r="N1182" s="237"/>
      <c r="AI1182" s="39"/>
      <c r="AJ1182" s="40"/>
      <c r="AK1182" s="40"/>
      <c r="AL1182" s="3" t="s">
        <v>577</v>
      </c>
      <c r="AQ1182" s="40"/>
      <c r="AT1182" s="40"/>
      <c r="AV1182" s="40"/>
    </row>
    <row r="1183" spans="1:48" customFormat="1" ht="68.25" x14ac:dyDescent="0.25">
      <c r="A1183" s="51"/>
      <c r="B1183" s="52" t="s">
        <v>67</v>
      </c>
      <c r="C1183" s="238" t="s">
        <v>68</v>
      </c>
      <c r="D1183" s="238"/>
      <c r="E1183" s="238"/>
      <c r="F1183" s="238"/>
      <c r="G1183" s="238"/>
      <c r="H1183" s="238"/>
      <c r="I1183" s="238"/>
      <c r="J1183" s="238"/>
      <c r="K1183" s="238"/>
      <c r="L1183" s="238"/>
      <c r="M1183" s="238"/>
      <c r="N1183" s="239"/>
      <c r="AI1183" s="39"/>
      <c r="AJ1183" s="40"/>
      <c r="AK1183" s="40"/>
      <c r="AM1183" s="3" t="s">
        <v>68</v>
      </c>
      <c r="AQ1183" s="40"/>
      <c r="AT1183" s="40"/>
      <c r="AV1183" s="40"/>
    </row>
    <row r="1184" spans="1:48" customFormat="1" ht="15" x14ac:dyDescent="0.25">
      <c r="A1184" s="53"/>
      <c r="B1184" s="52" t="s">
        <v>60</v>
      </c>
      <c r="C1184" s="235" t="s">
        <v>94</v>
      </c>
      <c r="D1184" s="235"/>
      <c r="E1184" s="235"/>
      <c r="F1184" s="54"/>
      <c r="G1184" s="55"/>
      <c r="H1184" s="55"/>
      <c r="I1184" s="55"/>
      <c r="J1184" s="58">
        <v>112.04</v>
      </c>
      <c r="K1184" s="59">
        <v>1.1499999999999999</v>
      </c>
      <c r="L1184" s="58">
        <v>34.4</v>
      </c>
      <c r="M1184" s="59">
        <v>44.77</v>
      </c>
      <c r="N1184" s="60">
        <v>1540.09</v>
      </c>
      <c r="AI1184" s="39"/>
      <c r="AJ1184" s="40"/>
      <c r="AK1184" s="40"/>
      <c r="AN1184" s="3" t="s">
        <v>94</v>
      </c>
      <c r="AQ1184" s="40"/>
      <c r="AT1184" s="40"/>
      <c r="AV1184" s="40"/>
    </row>
    <row r="1185" spans="1:48" customFormat="1" ht="15" x14ac:dyDescent="0.25">
      <c r="A1185" s="53"/>
      <c r="B1185" s="52" t="s">
        <v>71</v>
      </c>
      <c r="C1185" s="235" t="s">
        <v>72</v>
      </c>
      <c r="D1185" s="235"/>
      <c r="E1185" s="235"/>
      <c r="F1185" s="54"/>
      <c r="G1185" s="55"/>
      <c r="H1185" s="55"/>
      <c r="I1185" s="55"/>
      <c r="J1185" s="58">
        <v>3.29</v>
      </c>
      <c r="K1185" s="59">
        <v>1.1499999999999999</v>
      </c>
      <c r="L1185" s="58">
        <v>1.01</v>
      </c>
      <c r="M1185" s="59">
        <v>13.24</v>
      </c>
      <c r="N1185" s="72">
        <v>13.37</v>
      </c>
      <c r="AI1185" s="39"/>
      <c r="AJ1185" s="40"/>
      <c r="AK1185" s="40"/>
      <c r="AN1185" s="3" t="s">
        <v>72</v>
      </c>
      <c r="AQ1185" s="40"/>
      <c r="AT1185" s="40"/>
      <c r="AV1185" s="40"/>
    </row>
    <row r="1186" spans="1:48" customFormat="1" ht="15" x14ac:dyDescent="0.25">
      <c r="A1186" s="53"/>
      <c r="B1186" s="52" t="s">
        <v>73</v>
      </c>
      <c r="C1186" s="235" t="s">
        <v>74</v>
      </c>
      <c r="D1186" s="235"/>
      <c r="E1186" s="235"/>
      <c r="F1186" s="54"/>
      <c r="G1186" s="55"/>
      <c r="H1186" s="55"/>
      <c r="I1186" s="55"/>
      <c r="J1186" s="58">
        <v>0.57999999999999996</v>
      </c>
      <c r="K1186" s="59">
        <v>1.1499999999999999</v>
      </c>
      <c r="L1186" s="58">
        <v>0.18</v>
      </c>
      <c r="M1186" s="61">
        <v>44.7</v>
      </c>
      <c r="N1186" s="72">
        <v>8.0500000000000007</v>
      </c>
      <c r="AI1186" s="39"/>
      <c r="AJ1186" s="40"/>
      <c r="AK1186" s="40"/>
      <c r="AN1186" s="3" t="s">
        <v>74</v>
      </c>
      <c r="AQ1186" s="40"/>
      <c r="AT1186" s="40"/>
      <c r="AV1186" s="40"/>
    </row>
    <row r="1187" spans="1:48" customFormat="1" ht="15" x14ac:dyDescent="0.25">
      <c r="A1187" s="53"/>
      <c r="B1187" s="52" t="s">
        <v>100</v>
      </c>
      <c r="C1187" s="235" t="s">
        <v>127</v>
      </c>
      <c r="D1187" s="235"/>
      <c r="E1187" s="235"/>
      <c r="F1187" s="54"/>
      <c r="G1187" s="55"/>
      <c r="H1187" s="55"/>
      <c r="I1187" s="55"/>
      <c r="J1187" s="58">
        <v>127.91</v>
      </c>
      <c r="K1187" s="55"/>
      <c r="L1187" s="58">
        <v>34.15</v>
      </c>
      <c r="M1187" s="59">
        <v>8.16</v>
      </c>
      <c r="N1187" s="72">
        <v>278.66000000000003</v>
      </c>
      <c r="AI1187" s="39"/>
      <c r="AJ1187" s="40"/>
      <c r="AK1187" s="40"/>
      <c r="AN1187" s="3" t="s">
        <v>127</v>
      </c>
      <c r="AQ1187" s="40"/>
      <c r="AT1187" s="40"/>
      <c r="AV1187" s="40"/>
    </row>
    <row r="1188" spans="1:48" customFormat="1" ht="15" x14ac:dyDescent="0.25">
      <c r="A1188" s="62"/>
      <c r="B1188" s="52"/>
      <c r="C1188" s="235" t="s">
        <v>95</v>
      </c>
      <c r="D1188" s="235"/>
      <c r="E1188" s="235"/>
      <c r="F1188" s="54" t="s">
        <v>76</v>
      </c>
      <c r="G1188" s="59">
        <v>11.48</v>
      </c>
      <c r="H1188" s="59">
        <v>1.1499999999999999</v>
      </c>
      <c r="I1188" s="57">
        <v>3.524934</v>
      </c>
      <c r="J1188" s="65"/>
      <c r="K1188" s="55"/>
      <c r="L1188" s="65"/>
      <c r="M1188" s="55"/>
      <c r="N1188" s="66"/>
      <c r="AI1188" s="39"/>
      <c r="AJ1188" s="40"/>
      <c r="AK1188" s="40"/>
      <c r="AO1188" s="3" t="s">
        <v>95</v>
      </c>
      <c r="AQ1188" s="40"/>
      <c r="AT1188" s="40"/>
      <c r="AV1188" s="40"/>
    </row>
    <row r="1189" spans="1:48" customFormat="1" ht="15" x14ac:dyDescent="0.25">
      <c r="A1189" s="62"/>
      <c r="B1189" s="52"/>
      <c r="C1189" s="235" t="s">
        <v>75</v>
      </c>
      <c r="D1189" s="235"/>
      <c r="E1189" s="235"/>
      <c r="F1189" s="54" t="s">
        <v>76</v>
      </c>
      <c r="G1189" s="59">
        <v>0.05</v>
      </c>
      <c r="H1189" s="59">
        <v>1.1499999999999999</v>
      </c>
      <c r="I1189" s="64">
        <v>1.53525E-2</v>
      </c>
      <c r="J1189" s="65"/>
      <c r="K1189" s="55"/>
      <c r="L1189" s="65"/>
      <c r="M1189" s="55"/>
      <c r="N1189" s="66"/>
      <c r="AI1189" s="39"/>
      <c r="AJ1189" s="40"/>
      <c r="AK1189" s="40"/>
      <c r="AO1189" s="3" t="s">
        <v>75</v>
      </c>
      <c r="AQ1189" s="40"/>
      <c r="AT1189" s="40"/>
      <c r="AV1189" s="40"/>
    </row>
    <row r="1190" spans="1:48" customFormat="1" ht="15" x14ac:dyDescent="0.25">
      <c r="A1190" s="49"/>
      <c r="B1190" s="52"/>
      <c r="C1190" s="236" t="s">
        <v>77</v>
      </c>
      <c r="D1190" s="236"/>
      <c r="E1190" s="236"/>
      <c r="F1190" s="67"/>
      <c r="G1190" s="68"/>
      <c r="H1190" s="68"/>
      <c r="I1190" s="68"/>
      <c r="J1190" s="70">
        <v>243.24</v>
      </c>
      <c r="K1190" s="68"/>
      <c r="L1190" s="70">
        <v>69.56</v>
      </c>
      <c r="M1190" s="68"/>
      <c r="N1190" s="71">
        <v>1832.12</v>
      </c>
      <c r="AI1190" s="39"/>
      <c r="AJ1190" s="40"/>
      <c r="AK1190" s="40"/>
      <c r="AP1190" s="3" t="s">
        <v>77</v>
      </c>
      <c r="AQ1190" s="40"/>
      <c r="AT1190" s="40"/>
      <c r="AV1190" s="40"/>
    </row>
    <row r="1191" spans="1:48" customFormat="1" ht="15" x14ac:dyDescent="0.25">
      <c r="A1191" s="62"/>
      <c r="B1191" s="52"/>
      <c r="C1191" s="235" t="s">
        <v>78</v>
      </c>
      <c r="D1191" s="235"/>
      <c r="E1191" s="235"/>
      <c r="F1191" s="54"/>
      <c r="G1191" s="55"/>
      <c r="H1191" s="55"/>
      <c r="I1191" s="55"/>
      <c r="J1191" s="65"/>
      <c r="K1191" s="55"/>
      <c r="L1191" s="58">
        <v>34.58</v>
      </c>
      <c r="M1191" s="55"/>
      <c r="N1191" s="60">
        <v>1548.14</v>
      </c>
      <c r="AI1191" s="39"/>
      <c r="AJ1191" s="40"/>
      <c r="AK1191" s="40"/>
      <c r="AO1191" s="3" t="s">
        <v>78</v>
      </c>
      <c r="AQ1191" s="40"/>
      <c r="AT1191" s="40"/>
      <c r="AV1191" s="40"/>
    </row>
    <row r="1192" spans="1:48" customFormat="1" ht="15" x14ac:dyDescent="0.25">
      <c r="A1192" s="62"/>
      <c r="B1192" s="52" t="s">
        <v>585</v>
      </c>
      <c r="C1192" s="235" t="s">
        <v>586</v>
      </c>
      <c r="D1192" s="235"/>
      <c r="E1192" s="235"/>
      <c r="F1192" s="54" t="s">
        <v>81</v>
      </c>
      <c r="G1192" s="63">
        <v>92</v>
      </c>
      <c r="H1192" s="55"/>
      <c r="I1192" s="63">
        <v>92</v>
      </c>
      <c r="J1192" s="65"/>
      <c r="K1192" s="55"/>
      <c r="L1192" s="58">
        <v>31.81</v>
      </c>
      <c r="M1192" s="55"/>
      <c r="N1192" s="60">
        <v>1424.29</v>
      </c>
      <c r="AI1192" s="39"/>
      <c r="AJ1192" s="40"/>
      <c r="AK1192" s="40"/>
      <c r="AO1192" s="3" t="s">
        <v>586</v>
      </c>
      <c r="AQ1192" s="40"/>
      <c r="AT1192" s="40"/>
      <c r="AV1192" s="40"/>
    </row>
    <row r="1193" spans="1:48" customFormat="1" ht="15" x14ac:dyDescent="0.25">
      <c r="A1193" s="62"/>
      <c r="B1193" s="52" t="s">
        <v>587</v>
      </c>
      <c r="C1193" s="235" t="s">
        <v>588</v>
      </c>
      <c r="D1193" s="235"/>
      <c r="E1193" s="235"/>
      <c r="F1193" s="54" t="s">
        <v>81</v>
      </c>
      <c r="G1193" s="63">
        <v>52</v>
      </c>
      <c r="H1193" s="55"/>
      <c r="I1193" s="63">
        <v>52</v>
      </c>
      <c r="J1193" s="65"/>
      <c r="K1193" s="55"/>
      <c r="L1193" s="58">
        <v>17.98</v>
      </c>
      <c r="M1193" s="55"/>
      <c r="N1193" s="72">
        <v>805.03</v>
      </c>
      <c r="AI1193" s="39"/>
      <c r="AJ1193" s="40"/>
      <c r="AK1193" s="40"/>
      <c r="AO1193" s="3" t="s">
        <v>588</v>
      </c>
      <c r="AQ1193" s="40"/>
      <c r="AT1193" s="40"/>
      <c r="AV1193" s="40"/>
    </row>
    <row r="1194" spans="1:48" customFormat="1" ht="15" x14ac:dyDescent="0.25">
      <c r="A1194" s="73"/>
      <c r="B1194" s="74"/>
      <c r="C1194" s="248" t="s">
        <v>84</v>
      </c>
      <c r="D1194" s="248"/>
      <c r="E1194" s="248"/>
      <c r="F1194" s="43"/>
      <c r="G1194" s="44"/>
      <c r="H1194" s="44"/>
      <c r="I1194" s="44"/>
      <c r="J1194" s="47"/>
      <c r="K1194" s="44"/>
      <c r="L1194" s="75">
        <v>119.35</v>
      </c>
      <c r="M1194" s="68"/>
      <c r="N1194" s="76">
        <v>4061.44</v>
      </c>
      <c r="AI1194" s="39"/>
      <c r="AJ1194" s="40"/>
      <c r="AK1194" s="40"/>
      <c r="AQ1194" s="40" t="s">
        <v>84</v>
      </c>
      <c r="AT1194" s="40"/>
      <c r="AV1194" s="40"/>
    </row>
    <row r="1195" spans="1:48" customFormat="1" ht="15" x14ac:dyDescent="0.25">
      <c r="A1195" s="87"/>
      <c r="B1195" s="88"/>
      <c r="C1195" s="88"/>
      <c r="D1195" s="88"/>
      <c r="E1195" s="88"/>
      <c r="F1195" s="89"/>
      <c r="G1195" s="89"/>
      <c r="H1195" s="89"/>
      <c r="I1195" s="89"/>
      <c r="J1195" s="90"/>
      <c r="K1195" s="89"/>
      <c r="L1195" s="90"/>
      <c r="M1195" s="55"/>
      <c r="N1195" s="90"/>
      <c r="AI1195" s="39"/>
      <c r="AJ1195" s="40"/>
      <c r="AK1195" s="40"/>
      <c r="AQ1195" s="40"/>
      <c r="AT1195" s="40"/>
      <c r="AV1195" s="40"/>
    </row>
    <row r="1196" spans="1:48" customFormat="1" ht="15" x14ac:dyDescent="0.25">
      <c r="A1196" s="91"/>
      <c r="B1196" s="92"/>
      <c r="C1196" s="248" t="s">
        <v>589</v>
      </c>
      <c r="D1196" s="248"/>
      <c r="E1196" s="248"/>
      <c r="F1196" s="248"/>
      <c r="G1196" s="248"/>
      <c r="H1196" s="248"/>
      <c r="I1196" s="248"/>
      <c r="J1196" s="248"/>
      <c r="K1196" s="248"/>
      <c r="L1196" s="93"/>
      <c r="M1196" s="94"/>
      <c r="N1196" s="95"/>
      <c r="AI1196" s="39"/>
      <c r="AJ1196" s="40"/>
      <c r="AK1196" s="40"/>
      <c r="AQ1196" s="40"/>
      <c r="AT1196" s="40" t="s">
        <v>589</v>
      </c>
      <c r="AV1196" s="40"/>
    </row>
    <row r="1197" spans="1:48" customFormat="1" ht="15" x14ac:dyDescent="0.25">
      <c r="A1197" s="96"/>
      <c r="B1197" s="52"/>
      <c r="C1197" s="235" t="s">
        <v>255</v>
      </c>
      <c r="D1197" s="235"/>
      <c r="E1197" s="235"/>
      <c r="F1197" s="235"/>
      <c r="G1197" s="235"/>
      <c r="H1197" s="235"/>
      <c r="I1197" s="235"/>
      <c r="J1197" s="235"/>
      <c r="K1197" s="235"/>
      <c r="L1197" s="97">
        <v>121566.61</v>
      </c>
      <c r="M1197" s="98"/>
      <c r="N1197" s="99">
        <v>1356328.79</v>
      </c>
      <c r="AI1197" s="39"/>
      <c r="AJ1197" s="40"/>
      <c r="AK1197" s="40"/>
      <c r="AQ1197" s="40"/>
      <c r="AT1197" s="40"/>
      <c r="AU1197" s="3" t="s">
        <v>255</v>
      </c>
      <c r="AV1197" s="40"/>
    </row>
    <row r="1198" spans="1:48" customFormat="1" ht="15" x14ac:dyDescent="0.25">
      <c r="A1198" s="96"/>
      <c r="B1198" s="52"/>
      <c r="C1198" s="235" t="s">
        <v>256</v>
      </c>
      <c r="D1198" s="235"/>
      <c r="E1198" s="235"/>
      <c r="F1198" s="235"/>
      <c r="G1198" s="235"/>
      <c r="H1198" s="235"/>
      <c r="I1198" s="235"/>
      <c r="J1198" s="235"/>
      <c r="K1198" s="235"/>
      <c r="L1198" s="100"/>
      <c r="M1198" s="98"/>
      <c r="N1198" s="101"/>
      <c r="AI1198" s="39"/>
      <c r="AJ1198" s="40"/>
      <c r="AK1198" s="40"/>
      <c r="AQ1198" s="40"/>
      <c r="AT1198" s="40"/>
      <c r="AU1198" s="3" t="s">
        <v>256</v>
      </c>
      <c r="AV1198" s="40"/>
    </row>
    <row r="1199" spans="1:48" customFormat="1" ht="15" x14ac:dyDescent="0.25">
      <c r="A1199" s="96"/>
      <c r="B1199" s="52"/>
      <c r="C1199" s="235" t="s">
        <v>257</v>
      </c>
      <c r="D1199" s="235"/>
      <c r="E1199" s="235"/>
      <c r="F1199" s="235"/>
      <c r="G1199" s="235"/>
      <c r="H1199" s="235"/>
      <c r="I1199" s="235"/>
      <c r="J1199" s="235"/>
      <c r="K1199" s="235"/>
      <c r="L1199" s="97">
        <v>6503.46</v>
      </c>
      <c r="M1199" s="98"/>
      <c r="N1199" s="99">
        <v>291159.90000000002</v>
      </c>
      <c r="AI1199" s="39"/>
      <c r="AJ1199" s="40"/>
      <c r="AK1199" s="40"/>
      <c r="AQ1199" s="40"/>
      <c r="AT1199" s="40"/>
      <c r="AU1199" s="3" t="s">
        <v>257</v>
      </c>
      <c r="AV1199" s="40"/>
    </row>
    <row r="1200" spans="1:48" customFormat="1" ht="15" x14ac:dyDescent="0.25">
      <c r="A1200" s="96"/>
      <c r="B1200" s="52"/>
      <c r="C1200" s="235" t="s">
        <v>258</v>
      </c>
      <c r="D1200" s="235"/>
      <c r="E1200" s="235"/>
      <c r="F1200" s="235"/>
      <c r="G1200" s="235"/>
      <c r="H1200" s="235"/>
      <c r="I1200" s="235"/>
      <c r="J1200" s="235"/>
      <c r="K1200" s="235"/>
      <c r="L1200" s="97">
        <v>24853.07</v>
      </c>
      <c r="M1200" s="98"/>
      <c r="N1200" s="99">
        <v>329054.65000000002</v>
      </c>
      <c r="AI1200" s="39"/>
      <c r="AJ1200" s="40"/>
      <c r="AK1200" s="40"/>
      <c r="AQ1200" s="40"/>
      <c r="AT1200" s="40"/>
      <c r="AU1200" s="3" t="s">
        <v>258</v>
      </c>
      <c r="AV1200" s="40"/>
    </row>
    <row r="1201" spans="1:48" customFormat="1" ht="15" x14ac:dyDescent="0.25">
      <c r="A1201" s="96"/>
      <c r="B1201" s="52"/>
      <c r="C1201" s="235" t="s">
        <v>259</v>
      </c>
      <c r="D1201" s="235"/>
      <c r="E1201" s="235"/>
      <c r="F1201" s="235"/>
      <c r="G1201" s="235"/>
      <c r="H1201" s="235"/>
      <c r="I1201" s="235"/>
      <c r="J1201" s="235"/>
      <c r="K1201" s="235"/>
      <c r="L1201" s="97">
        <v>2185.5</v>
      </c>
      <c r="M1201" s="98"/>
      <c r="N1201" s="99">
        <v>97691.86</v>
      </c>
      <c r="AI1201" s="39"/>
      <c r="AJ1201" s="40"/>
      <c r="AK1201" s="40"/>
      <c r="AQ1201" s="40"/>
      <c r="AT1201" s="40"/>
      <c r="AU1201" s="3" t="s">
        <v>259</v>
      </c>
      <c r="AV1201" s="40"/>
    </row>
    <row r="1202" spans="1:48" customFormat="1" ht="15" x14ac:dyDescent="0.25">
      <c r="A1202" s="96"/>
      <c r="B1202" s="52"/>
      <c r="C1202" s="235" t="s">
        <v>260</v>
      </c>
      <c r="D1202" s="235"/>
      <c r="E1202" s="235"/>
      <c r="F1202" s="235"/>
      <c r="G1202" s="235"/>
      <c r="H1202" s="235"/>
      <c r="I1202" s="235"/>
      <c r="J1202" s="235"/>
      <c r="K1202" s="235"/>
      <c r="L1202" s="97">
        <v>90210.08</v>
      </c>
      <c r="M1202" s="98"/>
      <c r="N1202" s="99">
        <v>736114.24</v>
      </c>
      <c r="AI1202" s="39"/>
      <c r="AJ1202" s="40"/>
      <c r="AK1202" s="40"/>
      <c r="AQ1202" s="40"/>
      <c r="AT1202" s="40"/>
      <c r="AU1202" s="3" t="s">
        <v>260</v>
      </c>
      <c r="AV1202" s="40"/>
    </row>
    <row r="1203" spans="1:48" customFormat="1" ht="15" x14ac:dyDescent="0.25">
      <c r="A1203" s="96"/>
      <c r="B1203" s="52"/>
      <c r="C1203" s="235" t="s">
        <v>261</v>
      </c>
      <c r="D1203" s="235"/>
      <c r="E1203" s="235"/>
      <c r="F1203" s="235"/>
      <c r="G1203" s="235"/>
      <c r="H1203" s="235"/>
      <c r="I1203" s="235"/>
      <c r="J1203" s="235"/>
      <c r="K1203" s="235"/>
      <c r="L1203" s="97">
        <v>134225.53</v>
      </c>
      <c r="M1203" s="98"/>
      <c r="N1203" s="99">
        <v>1922845.53</v>
      </c>
      <c r="AI1203" s="39"/>
      <c r="AJ1203" s="40"/>
      <c r="AK1203" s="40"/>
      <c r="AQ1203" s="40"/>
      <c r="AT1203" s="40"/>
      <c r="AU1203" s="3" t="s">
        <v>261</v>
      </c>
      <c r="AV1203" s="40"/>
    </row>
    <row r="1204" spans="1:48" customFormat="1" ht="15" x14ac:dyDescent="0.25">
      <c r="A1204" s="96"/>
      <c r="B1204" s="52"/>
      <c r="C1204" s="235" t="s">
        <v>256</v>
      </c>
      <c r="D1204" s="235"/>
      <c r="E1204" s="235"/>
      <c r="F1204" s="235"/>
      <c r="G1204" s="235"/>
      <c r="H1204" s="235"/>
      <c r="I1204" s="235"/>
      <c r="J1204" s="235"/>
      <c r="K1204" s="235"/>
      <c r="L1204" s="100"/>
      <c r="M1204" s="98"/>
      <c r="N1204" s="101"/>
      <c r="AI1204" s="39"/>
      <c r="AJ1204" s="40"/>
      <c r="AK1204" s="40"/>
      <c r="AQ1204" s="40"/>
      <c r="AT1204" s="40"/>
      <c r="AU1204" s="3" t="s">
        <v>256</v>
      </c>
      <c r="AV1204" s="40"/>
    </row>
    <row r="1205" spans="1:48" customFormat="1" ht="15" x14ac:dyDescent="0.25">
      <c r="A1205" s="96"/>
      <c r="B1205" s="52"/>
      <c r="C1205" s="235" t="s">
        <v>352</v>
      </c>
      <c r="D1205" s="235"/>
      <c r="E1205" s="235"/>
      <c r="F1205" s="235"/>
      <c r="G1205" s="235"/>
      <c r="H1205" s="235"/>
      <c r="I1205" s="235"/>
      <c r="J1205" s="235"/>
      <c r="K1205" s="235"/>
      <c r="L1205" s="97">
        <v>6503.46</v>
      </c>
      <c r="M1205" s="98"/>
      <c r="N1205" s="99">
        <v>291159.90000000002</v>
      </c>
      <c r="AI1205" s="39"/>
      <c r="AJ1205" s="40"/>
      <c r="AK1205" s="40"/>
      <c r="AQ1205" s="40"/>
      <c r="AT1205" s="40"/>
      <c r="AU1205" s="3" t="s">
        <v>352</v>
      </c>
      <c r="AV1205" s="40"/>
    </row>
    <row r="1206" spans="1:48" customFormat="1" ht="15" x14ac:dyDescent="0.25">
      <c r="A1206" s="96"/>
      <c r="B1206" s="52"/>
      <c r="C1206" s="235" t="s">
        <v>353</v>
      </c>
      <c r="D1206" s="235"/>
      <c r="E1206" s="235"/>
      <c r="F1206" s="235"/>
      <c r="G1206" s="235"/>
      <c r="H1206" s="235"/>
      <c r="I1206" s="235"/>
      <c r="J1206" s="235"/>
      <c r="K1206" s="235"/>
      <c r="L1206" s="97">
        <v>24853.07</v>
      </c>
      <c r="M1206" s="98"/>
      <c r="N1206" s="99">
        <v>329054.65000000002</v>
      </c>
      <c r="AI1206" s="39"/>
      <c r="AJ1206" s="40"/>
      <c r="AK1206" s="40"/>
      <c r="AQ1206" s="40"/>
      <c r="AT1206" s="40"/>
      <c r="AU1206" s="3" t="s">
        <v>353</v>
      </c>
      <c r="AV1206" s="40"/>
    </row>
    <row r="1207" spans="1:48" customFormat="1" ht="15" x14ac:dyDescent="0.25">
      <c r="A1207" s="96"/>
      <c r="B1207" s="52"/>
      <c r="C1207" s="235" t="s">
        <v>354</v>
      </c>
      <c r="D1207" s="235"/>
      <c r="E1207" s="235"/>
      <c r="F1207" s="235"/>
      <c r="G1207" s="235"/>
      <c r="H1207" s="235"/>
      <c r="I1207" s="235"/>
      <c r="J1207" s="235"/>
      <c r="K1207" s="235"/>
      <c r="L1207" s="97">
        <v>2185.5</v>
      </c>
      <c r="M1207" s="98"/>
      <c r="N1207" s="99">
        <v>97691.86</v>
      </c>
      <c r="AI1207" s="39"/>
      <c r="AJ1207" s="40"/>
      <c r="AK1207" s="40"/>
      <c r="AQ1207" s="40"/>
      <c r="AT1207" s="40"/>
      <c r="AU1207" s="3" t="s">
        <v>354</v>
      </c>
      <c r="AV1207" s="40"/>
    </row>
    <row r="1208" spans="1:48" customFormat="1" ht="15" x14ac:dyDescent="0.25">
      <c r="A1208" s="96"/>
      <c r="B1208" s="52"/>
      <c r="C1208" s="235" t="s">
        <v>355</v>
      </c>
      <c r="D1208" s="235"/>
      <c r="E1208" s="235"/>
      <c r="F1208" s="235"/>
      <c r="G1208" s="235"/>
      <c r="H1208" s="235"/>
      <c r="I1208" s="235"/>
      <c r="J1208" s="235"/>
      <c r="K1208" s="235"/>
      <c r="L1208" s="97">
        <v>90210.08</v>
      </c>
      <c r="M1208" s="98"/>
      <c r="N1208" s="99">
        <v>736114.24</v>
      </c>
      <c r="AI1208" s="39"/>
      <c r="AJ1208" s="40"/>
      <c r="AK1208" s="40"/>
      <c r="AQ1208" s="40"/>
      <c r="AT1208" s="40"/>
      <c r="AU1208" s="3" t="s">
        <v>355</v>
      </c>
      <c r="AV1208" s="40"/>
    </row>
    <row r="1209" spans="1:48" customFormat="1" ht="15" x14ac:dyDescent="0.25">
      <c r="A1209" s="96"/>
      <c r="B1209" s="52"/>
      <c r="C1209" s="235" t="s">
        <v>356</v>
      </c>
      <c r="D1209" s="235"/>
      <c r="E1209" s="235"/>
      <c r="F1209" s="235"/>
      <c r="G1209" s="235"/>
      <c r="H1209" s="235"/>
      <c r="I1209" s="235"/>
      <c r="J1209" s="235"/>
      <c r="K1209" s="235"/>
      <c r="L1209" s="97">
        <v>8081.03</v>
      </c>
      <c r="M1209" s="98"/>
      <c r="N1209" s="99">
        <v>361645.31</v>
      </c>
      <c r="AI1209" s="39"/>
      <c r="AJ1209" s="40"/>
      <c r="AK1209" s="40"/>
      <c r="AQ1209" s="40"/>
      <c r="AT1209" s="40"/>
      <c r="AU1209" s="3" t="s">
        <v>356</v>
      </c>
      <c r="AV1209" s="40"/>
    </row>
    <row r="1210" spans="1:48" customFormat="1" ht="15" x14ac:dyDescent="0.25">
      <c r="A1210" s="96"/>
      <c r="B1210" s="52"/>
      <c r="C1210" s="235" t="s">
        <v>357</v>
      </c>
      <c r="D1210" s="235"/>
      <c r="E1210" s="235"/>
      <c r="F1210" s="235"/>
      <c r="G1210" s="235"/>
      <c r="H1210" s="235"/>
      <c r="I1210" s="235"/>
      <c r="J1210" s="235"/>
      <c r="K1210" s="235"/>
      <c r="L1210" s="97">
        <v>4577.8900000000003</v>
      </c>
      <c r="M1210" s="98"/>
      <c r="N1210" s="99">
        <v>204871.43</v>
      </c>
      <c r="AI1210" s="39"/>
      <c r="AJ1210" s="40"/>
      <c r="AK1210" s="40"/>
      <c r="AQ1210" s="40"/>
      <c r="AT1210" s="40"/>
      <c r="AU1210" s="3" t="s">
        <v>357</v>
      </c>
      <c r="AV1210" s="40"/>
    </row>
    <row r="1211" spans="1:48" customFormat="1" ht="15" x14ac:dyDescent="0.25">
      <c r="A1211" s="96"/>
      <c r="B1211" s="52"/>
      <c r="C1211" s="235" t="s">
        <v>272</v>
      </c>
      <c r="D1211" s="235"/>
      <c r="E1211" s="235"/>
      <c r="F1211" s="235"/>
      <c r="G1211" s="235"/>
      <c r="H1211" s="235"/>
      <c r="I1211" s="235"/>
      <c r="J1211" s="235"/>
      <c r="K1211" s="235"/>
      <c r="L1211" s="97">
        <v>8688.9599999999991</v>
      </c>
      <c r="M1211" s="98"/>
      <c r="N1211" s="99">
        <v>388851.76</v>
      </c>
      <c r="AI1211" s="39"/>
      <c r="AJ1211" s="40"/>
      <c r="AK1211" s="40"/>
      <c r="AQ1211" s="40"/>
      <c r="AT1211" s="40"/>
      <c r="AU1211" s="3" t="s">
        <v>272</v>
      </c>
      <c r="AV1211" s="40"/>
    </row>
    <row r="1212" spans="1:48" customFormat="1" ht="15" x14ac:dyDescent="0.25">
      <c r="A1212" s="96"/>
      <c r="B1212" s="52"/>
      <c r="C1212" s="235" t="s">
        <v>273</v>
      </c>
      <c r="D1212" s="235"/>
      <c r="E1212" s="235"/>
      <c r="F1212" s="235"/>
      <c r="G1212" s="235"/>
      <c r="H1212" s="235"/>
      <c r="I1212" s="235"/>
      <c r="J1212" s="235"/>
      <c r="K1212" s="235"/>
      <c r="L1212" s="97">
        <v>8081.03</v>
      </c>
      <c r="M1212" s="98"/>
      <c r="N1212" s="99">
        <v>361645.31</v>
      </c>
      <c r="AI1212" s="39"/>
      <c r="AJ1212" s="40"/>
      <c r="AK1212" s="40"/>
      <c r="AQ1212" s="40"/>
      <c r="AT1212" s="40"/>
      <c r="AU1212" s="3" t="s">
        <v>273</v>
      </c>
      <c r="AV1212" s="40"/>
    </row>
    <row r="1213" spans="1:48" customFormat="1" ht="15" x14ac:dyDescent="0.25">
      <c r="A1213" s="96"/>
      <c r="B1213" s="52"/>
      <c r="C1213" s="235" t="s">
        <v>274</v>
      </c>
      <c r="D1213" s="235"/>
      <c r="E1213" s="235"/>
      <c r="F1213" s="235"/>
      <c r="G1213" s="235"/>
      <c r="H1213" s="235"/>
      <c r="I1213" s="235"/>
      <c r="J1213" s="235"/>
      <c r="K1213" s="235"/>
      <c r="L1213" s="97">
        <v>4577.8900000000003</v>
      </c>
      <c r="M1213" s="98"/>
      <c r="N1213" s="99">
        <v>204871.43</v>
      </c>
      <c r="AI1213" s="39"/>
      <c r="AJ1213" s="40"/>
      <c r="AK1213" s="40"/>
      <c r="AQ1213" s="40"/>
      <c r="AT1213" s="40"/>
      <c r="AU1213" s="3" t="s">
        <v>274</v>
      </c>
      <c r="AV1213" s="40"/>
    </row>
    <row r="1214" spans="1:48" customFormat="1" ht="15" x14ac:dyDescent="0.25">
      <c r="A1214" s="96"/>
      <c r="B1214" s="104"/>
      <c r="C1214" s="252" t="s">
        <v>590</v>
      </c>
      <c r="D1214" s="252"/>
      <c r="E1214" s="252"/>
      <c r="F1214" s="252"/>
      <c r="G1214" s="252"/>
      <c r="H1214" s="252"/>
      <c r="I1214" s="252"/>
      <c r="J1214" s="252"/>
      <c r="K1214" s="252"/>
      <c r="L1214" s="105">
        <v>134225.53</v>
      </c>
      <c r="M1214" s="106"/>
      <c r="N1214" s="107">
        <v>1922845.53</v>
      </c>
      <c r="AI1214" s="39"/>
      <c r="AJ1214" s="40"/>
      <c r="AK1214" s="40"/>
      <c r="AQ1214" s="40"/>
      <c r="AT1214" s="40"/>
      <c r="AV1214" s="40" t="s">
        <v>590</v>
      </c>
    </row>
    <row r="1215" spans="1:48" customFormat="1" ht="15" x14ac:dyDescent="0.25">
      <c r="A1215" s="242" t="s">
        <v>591</v>
      </c>
      <c r="B1215" s="243"/>
      <c r="C1215" s="243"/>
      <c r="D1215" s="243"/>
      <c r="E1215" s="243"/>
      <c r="F1215" s="243"/>
      <c r="G1215" s="243"/>
      <c r="H1215" s="243"/>
      <c r="I1215" s="243"/>
      <c r="J1215" s="243"/>
      <c r="K1215" s="243"/>
      <c r="L1215" s="243"/>
      <c r="M1215" s="243"/>
      <c r="N1215" s="244"/>
      <c r="AI1215" s="39" t="s">
        <v>591</v>
      </c>
      <c r="AJ1215" s="40"/>
      <c r="AK1215" s="40"/>
      <c r="AQ1215" s="40"/>
      <c r="AT1215" s="40"/>
      <c r="AV1215" s="40"/>
    </row>
    <row r="1216" spans="1:48" customFormat="1" ht="34.5" x14ac:dyDescent="0.25">
      <c r="A1216" s="41" t="s">
        <v>592</v>
      </c>
      <c r="B1216" s="42" t="s">
        <v>593</v>
      </c>
      <c r="C1216" s="248" t="s">
        <v>594</v>
      </c>
      <c r="D1216" s="248"/>
      <c r="E1216" s="248"/>
      <c r="F1216" s="43" t="s">
        <v>110</v>
      </c>
      <c r="G1216" s="44">
        <v>0.15</v>
      </c>
      <c r="H1216" s="45">
        <v>1</v>
      </c>
      <c r="I1216" s="80">
        <v>0.15</v>
      </c>
      <c r="J1216" s="47"/>
      <c r="K1216" s="44"/>
      <c r="L1216" s="47"/>
      <c r="M1216" s="44"/>
      <c r="N1216" s="48"/>
      <c r="AI1216" s="39"/>
      <c r="AJ1216" s="40"/>
      <c r="AK1216" s="40" t="s">
        <v>594</v>
      </c>
      <c r="AQ1216" s="40"/>
      <c r="AT1216" s="40"/>
      <c r="AV1216" s="40"/>
    </row>
    <row r="1217" spans="1:48" customFormat="1" ht="23.25" x14ac:dyDescent="0.25">
      <c r="A1217" s="51"/>
      <c r="B1217" s="52" t="s">
        <v>65</v>
      </c>
      <c r="C1217" s="238" t="s">
        <v>66</v>
      </c>
      <c r="D1217" s="238"/>
      <c r="E1217" s="238"/>
      <c r="F1217" s="238"/>
      <c r="G1217" s="238"/>
      <c r="H1217" s="238"/>
      <c r="I1217" s="238"/>
      <c r="J1217" s="238"/>
      <c r="K1217" s="238"/>
      <c r="L1217" s="238"/>
      <c r="M1217" s="238"/>
      <c r="N1217" s="239"/>
      <c r="AI1217" s="39"/>
      <c r="AJ1217" s="40"/>
      <c r="AK1217" s="40"/>
      <c r="AM1217" s="3" t="s">
        <v>66</v>
      </c>
      <c r="AQ1217" s="40"/>
      <c r="AT1217" s="40"/>
      <c r="AV1217" s="40"/>
    </row>
    <row r="1218" spans="1:48" customFormat="1" ht="68.25" x14ac:dyDescent="0.25">
      <c r="A1218" s="51"/>
      <c r="B1218" s="52" t="s">
        <v>67</v>
      </c>
      <c r="C1218" s="238" t="s">
        <v>68</v>
      </c>
      <c r="D1218" s="238"/>
      <c r="E1218" s="238"/>
      <c r="F1218" s="238"/>
      <c r="G1218" s="238"/>
      <c r="H1218" s="238"/>
      <c r="I1218" s="238"/>
      <c r="J1218" s="238"/>
      <c r="K1218" s="238"/>
      <c r="L1218" s="238"/>
      <c r="M1218" s="238"/>
      <c r="N1218" s="239"/>
      <c r="AI1218" s="39"/>
      <c r="AJ1218" s="40"/>
      <c r="AK1218" s="40"/>
      <c r="AM1218" s="3" t="s">
        <v>68</v>
      </c>
      <c r="AQ1218" s="40"/>
      <c r="AT1218" s="40"/>
      <c r="AV1218" s="40"/>
    </row>
    <row r="1219" spans="1:48" customFormat="1" ht="23.25" x14ac:dyDescent="0.25">
      <c r="A1219" s="51"/>
      <c r="B1219" s="52" t="s">
        <v>69</v>
      </c>
      <c r="C1219" s="238" t="s">
        <v>70</v>
      </c>
      <c r="D1219" s="238"/>
      <c r="E1219" s="238"/>
      <c r="F1219" s="238"/>
      <c r="G1219" s="238"/>
      <c r="H1219" s="238"/>
      <c r="I1219" s="238"/>
      <c r="J1219" s="238"/>
      <c r="K1219" s="238"/>
      <c r="L1219" s="238"/>
      <c r="M1219" s="238"/>
      <c r="N1219" s="239"/>
      <c r="AI1219" s="39"/>
      <c r="AJ1219" s="40"/>
      <c r="AK1219" s="40"/>
      <c r="AM1219" s="3" t="s">
        <v>70</v>
      </c>
      <c r="AQ1219" s="40"/>
      <c r="AT1219" s="40"/>
      <c r="AV1219" s="40"/>
    </row>
    <row r="1220" spans="1:48" customFormat="1" ht="15" x14ac:dyDescent="0.25">
      <c r="A1220" s="53"/>
      <c r="B1220" s="52" t="s">
        <v>60</v>
      </c>
      <c r="C1220" s="235" t="s">
        <v>94</v>
      </c>
      <c r="D1220" s="235"/>
      <c r="E1220" s="235"/>
      <c r="F1220" s="54"/>
      <c r="G1220" s="55"/>
      <c r="H1220" s="55"/>
      <c r="I1220" s="55"/>
      <c r="J1220" s="58">
        <v>416.48</v>
      </c>
      <c r="K1220" s="57">
        <v>1.520875</v>
      </c>
      <c r="L1220" s="58">
        <v>95.01</v>
      </c>
      <c r="M1220" s="59">
        <v>44.77</v>
      </c>
      <c r="N1220" s="60">
        <v>4253.6000000000004</v>
      </c>
      <c r="AI1220" s="39"/>
      <c r="AJ1220" s="40"/>
      <c r="AK1220" s="40"/>
      <c r="AN1220" s="3" t="s">
        <v>94</v>
      </c>
      <c r="AQ1220" s="40"/>
      <c r="AT1220" s="40"/>
      <c r="AV1220" s="40"/>
    </row>
    <row r="1221" spans="1:48" customFormat="1" ht="15" x14ac:dyDescent="0.25">
      <c r="A1221" s="53"/>
      <c r="B1221" s="52" t="s">
        <v>71</v>
      </c>
      <c r="C1221" s="235" t="s">
        <v>72</v>
      </c>
      <c r="D1221" s="235"/>
      <c r="E1221" s="235"/>
      <c r="F1221" s="54"/>
      <c r="G1221" s="55"/>
      <c r="H1221" s="55"/>
      <c r="I1221" s="55"/>
      <c r="J1221" s="56">
        <v>2416.02</v>
      </c>
      <c r="K1221" s="57">
        <v>1.653125</v>
      </c>
      <c r="L1221" s="58">
        <v>599.1</v>
      </c>
      <c r="M1221" s="59">
        <v>13.24</v>
      </c>
      <c r="N1221" s="60">
        <v>7932.08</v>
      </c>
      <c r="AI1221" s="39"/>
      <c r="AJ1221" s="40"/>
      <c r="AK1221" s="40"/>
      <c r="AN1221" s="3" t="s">
        <v>72</v>
      </c>
      <c r="AQ1221" s="40"/>
      <c r="AT1221" s="40"/>
      <c r="AV1221" s="40"/>
    </row>
    <row r="1222" spans="1:48" customFormat="1" ht="15" x14ac:dyDescent="0.25">
      <c r="A1222" s="53"/>
      <c r="B1222" s="52" t="s">
        <v>73</v>
      </c>
      <c r="C1222" s="235" t="s">
        <v>74</v>
      </c>
      <c r="D1222" s="235"/>
      <c r="E1222" s="235"/>
      <c r="F1222" s="54"/>
      <c r="G1222" s="55"/>
      <c r="H1222" s="55"/>
      <c r="I1222" s="55"/>
      <c r="J1222" s="58">
        <v>123.85</v>
      </c>
      <c r="K1222" s="57">
        <v>1.653125</v>
      </c>
      <c r="L1222" s="58">
        <v>30.71</v>
      </c>
      <c r="M1222" s="61">
        <v>44.7</v>
      </c>
      <c r="N1222" s="60">
        <v>1372.74</v>
      </c>
      <c r="AI1222" s="39"/>
      <c r="AJ1222" s="40"/>
      <c r="AK1222" s="40"/>
      <c r="AN1222" s="3" t="s">
        <v>74</v>
      </c>
      <c r="AQ1222" s="40"/>
      <c r="AT1222" s="40"/>
      <c r="AV1222" s="40"/>
    </row>
    <row r="1223" spans="1:48" customFormat="1" ht="15" x14ac:dyDescent="0.25">
      <c r="A1223" s="53"/>
      <c r="B1223" s="52" t="s">
        <v>100</v>
      </c>
      <c r="C1223" s="235" t="s">
        <v>127</v>
      </c>
      <c r="D1223" s="235"/>
      <c r="E1223" s="235"/>
      <c r="F1223" s="54"/>
      <c r="G1223" s="55"/>
      <c r="H1223" s="55"/>
      <c r="I1223" s="55"/>
      <c r="J1223" s="58">
        <v>490.24</v>
      </c>
      <c r="K1223" s="55"/>
      <c r="L1223" s="58">
        <v>73.540000000000006</v>
      </c>
      <c r="M1223" s="59">
        <v>8.16</v>
      </c>
      <c r="N1223" s="72">
        <v>600.09</v>
      </c>
      <c r="AI1223" s="39"/>
      <c r="AJ1223" s="40"/>
      <c r="AK1223" s="40"/>
      <c r="AN1223" s="3" t="s">
        <v>127</v>
      </c>
      <c r="AQ1223" s="40"/>
      <c r="AT1223" s="40"/>
      <c r="AV1223" s="40"/>
    </row>
    <row r="1224" spans="1:48" customFormat="1" ht="15" x14ac:dyDescent="0.25">
      <c r="A1224" s="62"/>
      <c r="B1224" s="52"/>
      <c r="C1224" s="235" t="s">
        <v>95</v>
      </c>
      <c r="D1224" s="235"/>
      <c r="E1224" s="235"/>
      <c r="F1224" s="54" t="s">
        <v>76</v>
      </c>
      <c r="G1224" s="61">
        <v>41.4</v>
      </c>
      <c r="H1224" s="57">
        <v>1.520875</v>
      </c>
      <c r="I1224" s="64">
        <v>9.4446338000000001</v>
      </c>
      <c r="J1224" s="65"/>
      <c r="K1224" s="55"/>
      <c r="L1224" s="65"/>
      <c r="M1224" s="55"/>
      <c r="N1224" s="66"/>
      <c r="AI1224" s="39"/>
      <c r="AJ1224" s="40"/>
      <c r="AK1224" s="40"/>
      <c r="AO1224" s="3" t="s">
        <v>95</v>
      </c>
      <c r="AQ1224" s="40"/>
      <c r="AT1224" s="40"/>
      <c r="AV1224" s="40"/>
    </row>
    <row r="1225" spans="1:48" customFormat="1" ht="15" x14ac:dyDescent="0.25">
      <c r="A1225" s="62"/>
      <c r="B1225" s="52"/>
      <c r="C1225" s="235" t="s">
        <v>75</v>
      </c>
      <c r="D1225" s="235"/>
      <c r="E1225" s="235"/>
      <c r="F1225" s="54" t="s">
        <v>76</v>
      </c>
      <c r="G1225" s="59">
        <v>8.8699999999999992</v>
      </c>
      <c r="H1225" s="57">
        <v>1.653125</v>
      </c>
      <c r="I1225" s="64">
        <v>2.1994828000000002</v>
      </c>
      <c r="J1225" s="65"/>
      <c r="K1225" s="55"/>
      <c r="L1225" s="65"/>
      <c r="M1225" s="55"/>
      <c r="N1225" s="66"/>
      <c r="AI1225" s="39"/>
      <c r="AJ1225" s="40"/>
      <c r="AK1225" s="40"/>
      <c r="AO1225" s="3" t="s">
        <v>75</v>
      </c>
      <c r="AQ1225" s="40"/>
      <c r="AT1225" s="40"/>
      <c r="AV1225" s="40"/>
    </row>
    <row r="1226" spans="1:48" customFormat="1" ht="15" x14ac:dyDescent="0.25">
      <c r="A1226" s="49"/>
      <c r="B1226" s="52"/>
      <c r="C1226" s="236" t="s">
        <v>77</v>
      </c>
      <c r="D1226" s="236"/>
      <c r="E1226" s="236"/>
      <c r="F1226" s="67"/>
      <c r="G1226" s="68"/>
      <c r="H1226" s="68"/>
      <c r="I1226" s="68"/>
      <c r="J1226" s="69">
        <v>3322.74</v>
      </c>
      <c r="K1226" s="68"/>
      <c r="L1226" s="70">
        <v>767.65</v>
      </c>
      <c r="M1226" s="68"/>
      <c r="N1226" s="71">
        <v>12785.77</v>
      </c>
      <c r="AI1226" s="39"/>
      <c r="AJ1226" s="40"/>
      <c r="AK1226" s="40"/>
      <c r="AP1226" s="3" t="s">
        <v>77</v>
      </c>
      <c r="AQ1226" s="40"/>
      <c r="AT1226" s="40"/>
      <c r="AV1226" s="40"/>
    </row>
    <row r="1227" spans="1:48" customFormat="1" ht="15" x14ac:dyDescent="0.25">
      <c r="A1227" s="62"/>
      <c r="B1227" s="52"/>
      <c r="C1227" s="235" t="s">
        <v>78</v>
      </c>
      <c r="D1227" s="235"/>
      <c r="E1227" s="235"/>
      <c r="F1227" s="54"/>
      <c r="G1227" s="55"/>
      <c r="H1227" s="55"/>
      <c r="I1227" s="55"/>
      <c r="J1227" s="65"/>
      <c r="K1227" s="55"/>
      <c r="L1227" s="58">
        <v>125.72</v>
      </c>
      <c r="M1227" s="55"/>
      <c r="N1227" s="60">
        <v>5626.34</v>
      </c>
      <c r="AI1227" s="39"/>
      <c r="AJ1227" s="40"/>
      <c r="AK1227" s="40"/>
      <c r="AO1227" s="3" t="s">
        <v>78</v>
      </c>
      <c r="AQ1227" s="40"/>
      <c r="AT1227" s="40"/>
      <c r="AV1227" s="40"/>
    </row>
    <row r="1228" spans="1:48" customFormat="1" ht="23.25" x14ac:dyDescent="0.25">
      <c r="A1228" s="62"/>
      <c r="B1228" s="52" t="s">
        <v>290</v>
      </c>
      <c r="C1228" s="235" t="s">
        <v>291</v>
      </c>
      <c r="D1228" s="235"/>
      <c r="E1228" s="235"/>
      <c r="F1228" s="54" t="s">
        <v>81</v>
      </c>
      <c r="G1228" s="63">
        <v>93</v>
      </c>
      <c r="H1228" s="55"/>
      <c r="I1228" s="63">
        <v>93</v>
      </c>
      <c r="J1228" s="65"/>
      <c r="K1228" s="55"/>
      <c r="L1228" s="58">
        <v>116.92</v>
      </c>
      <c r="M1228" s="55"/>
      <c r="N1228" s="60">
        <v>5232.5</v>
      </c>
      <c r="AI1228" s="39"/>
      <c r="AJ1228" s="40"/>
      <c r="AK1228" s="40"/>
      <c r="AO1228" s="3" t="s">
        <v>291</v>
      </c>
      <c r="AQ1228" s="40"/>
      <c r="AT1228" s="40"/>
      <c r="AV1228" s="40"/>
    </row>
    <row r="1229" spans="1:48" customFormat="1" ht="45" x14ac:dyDescent="0.25">
      <c r="A1229" s="62"/>
      <c r="B1229" s="52" t="s">
        <v>292</v>
      </c>
      <c r="C1229" s="235" t="s">
        <v>293</v>
      </c>
      <c r="D1229" s="235"/>
      <c r="E1229" s="235"/>
      <c r="F1229" s="54" t="s">
        <v>81</v>
      </c>
      <c r="G1229" s="63">
        <v>62</v>
      </c>
      <c r="H1229" s="59">
        <v>0.85</v>
      </c>
      <c r="I1229" s="61">
        <v>52.7</v>
      </c>
      <c r="J1229" s="65"/>
      <c r="K1229" s="55"/>
      <c r="L1229" s="58">
        <v>66.25</v>
      </c>
      <c r="M1229" s="55"/>
      <c r="N1229" s="60">
        <v>2965.08</v>
      </c>
      <c r="AI1229" s="39"/>
      <c r="AJ1229" s="40"/>
      <c r="AK1229" s="40"/>
      <c r="AO1229" s="3" t="s">
        <v>293</v>
      </c>
      <c r="AQ1229" s="40"/>
      <c r="AT1229" s="40"/>
      <c r="AV1229" s="40"/>
    </row>
    <row r="1230" spans="1:48" customFormat="1" ht="15" x14ac:dyDescent="0.25">
      <c r="A1230" s="73"/>
      <c r="B1230" s="74"/>
      <c r="C1230" s="248" t="s">
        <v>84</v>
      </c>
      <c r="D1230" s="248"/>
      <c r="E1230" s="248"/>
      <c r="F1230" s="43"/>
      <c r="G1230" s="44"/>
      <c r="H1230" s="44"/>
      <c r="I1230" s="44"/>
      <c r="J1230" s="47"/>
      <c r="K1230" s="44"/>
      <c r="L1230" s="75">
        <v>950.82</v>
      </c>
      <c r="M1230" s="68"/>
      <c r="N1230" s="76">
        <v>20983.35</v>
      </c>
      <c r="AI1230" s="39"/>
      <c r="AJ1230" s="40"/>
      <c r="AK1230" s="40"/>
      <c r="AQ1230" s="40" t="s">
        <v>84</v>
      </c>
      <c r="AT1230" s="40"/>
      <c r="AV1230" s="40"/>
    </row>
    <row r="1231" spans="1:48" customFormat="1" ht="22.5" x14ac:dyDescent="0.25">
      <c r="A1231" s="41" t="s">
        <v>595</v>
      </c>
      <c r="B1231" s="42" t="s">
        <v>596</v>
      </c>
      <c r="C1231" s="248" t="s">
        <v>597</v>
      </c>
      <c r="D1231" s="248"/>
      <c r="E1231" s="248"/>
      <c r="F1231" s="43" t="s">
        <v>235</v>
      </c>
      <c r="G1231" s="44">
        <v>1</v>
      </c>
      <c r="H1231" s="45">
        <v>1</v>
      </c>
      <c r="I1231" s="45">
        <v>1</v>
      </c>
      <c r="J1231" s="82">
        <v>87743.87</v>
      </c>
      <c r="K1231" s="44"/>
      <c r="L1231" s="82">
        <v>87743.87</v>
      </c>
      <c r="M1231" s="80">
        <v>8.16</v>
      </c>
      <c r="N1231" s="76">
        <v>715989.98</v>
      </c>
      <c r="AI1231" s="39"/>
      <c r="AJ1231" s="40"/>
      <c r="AK1231" s="40" t="s">
        <v>597</v>
      </c>
      <c r="AQ1231" s="40"/>
      <c r="AT1231" s="40"/>
      <c r="AV1231" s="40"/>
    </row>
    <row r="1232" spans="1:48" customFormat="1" ht="15" x14ac:dyDescent="0.25">
      <c r="A1232" s="73"/>
      <c r="B1232" s="74"/>
      <c r="C1232" s="235" t="s">
        <v>111</v>
      </c>
      <c r="D1232" s="235"/>
      <c r="E1232" s="235"/>
      <c r="F1232" s="235"/>
      <c r="G1232" s="235"/>
      <c r="H1232" s="235"/>
      <c r="I1232" s="235"/>
      <c r="J1232" s="235"/>
      <c r="K1232" s="235"/>
      <c r="L1232" s="235"/>
      <c r="M1232" s="235"/>
      <c r="N1232" s="237"/>
      <c r="AI1232" s="39"/>
      <c r="AJ1232" s="40"/>
      <c r="AK1232" s="40"/>
      <c r="AQ1232" s="40"/>
      <c r="AR1232" s="3" t="s">
        <v>111</v>
      </c>
      <c r="AT1232" s="40"/>
      <c r="AV1232" s="40"/>
    </row>
    <row r="1233" spans="1:48" customFormat="1" ht="15" x14ac:dyDescent="0.25">
      <c r="A1233" s="49"/>
      <c r="B1233" s="50"/>
      <c r="C1233" s="235" t="s">
        <v>598</v>
      </c>
      <c r="D1233" s="235"/>
      <c r="E1233" s="235"/>
      <c r="F1233" s="235"/>
      <c r="G1233" s="235"/>
      <c r="H1233" s="235"/>
      <c r="I1233" s="235"/>
      <c r="J1233" s="235"/>
      <c r="K1233" s="235"/>
      <c r="L1233" s="235"/>
      <c r="M1233" s="235"/>
      <c r="N1233" s="237"/>
      <c r="AI1233" s="39"/>
      <c r="AJ1233" s="40"/>
      <c r="AK1233" s="40"/>
      <c r="AQ1233" s="40"/>
      <c r="AS1233" s="3" t="s">
        <v>598</v>
      </c>
      <c r="AT1233" s="40"/>
      <c r="AV1233" s="40"/>
    </row>
    <row r="1234" spans="1:48" customFormat="1" ht="15" x14ac:dyDescent="0.25">
      <c r="A1234" s="73"/>
      <c r="B1234" s="74"/>
      <c r="C1234" s="248" t="s">
        <v>84</v>
      </c>
      <c r="D1234" s="248"/>
      <c r="E1234" s="248"/>
      <c r="F1234" s="43"/>
      <c r="G1234" s="44"/>
      <c r="H1234" s="44"/>
      <c r="I1234" s="44"/>
      <c r="J1234" s="47"/>
      <c r="K1234" s="44"/>
      <c r="L1234" s="82">
        <v>87743.87</v>
      </c>
      <c r="M1234" s="68"/>
      <c r="N1234" s="76">
        <v>715989.98</v>
      </c>
      <c r="AI1234" s="39"/>
      <c r="AJ1234" s="40"/>
      <c r="AK1234" s="40"/>
      <c r="AQ1234" s="40" t="s">
        <v>84</v>
      </c>
      <c r="AT1234" s="40"/>
      <c r="AV1234" s="40"/>
    </row>
    <row r="1235" spans="1:48" customFormat="1" ht="15" x14ac:dyDescent="0.25">
      <c r="A1235" s="87"/>
      <c r="B1235" s="88"/>
      <c r="C1235" s="88"/>
      <c r="D1235" s="88"/>
      <c r="E1235" s="88"/>
      <c r="F1235" s="89"/>
      <c r="G1235" s="89"/>
      <c r="H1235" s="89"/>
      <c r="I1235" s="89"/>
      <c r="J1235" s="90"/>
      <c r="K1235" s="89"/>
      <c r="L1235" s="90"/>
      <c r="M1235" s="55"/>
      <c r="N1235" s="90"/>
      <c r="AI1235" s="39"/>
      <c r="AJ1235" s="40"/>
      <c r="AK1235" s="40"/>
      <c r="AQ1235" s="40"/>
      <c r="AT1235" s="40"/>
      <c r="AV1235" s="40"/>
    </row>
    <row r="1236" spans="1:48" customFormat="1" ht="15" x14ac:dyDescent="0.25">
      <c r="A1236" s="91"/>
      <c r="B1236" s="92"/>
      <c r="C1236" s="248" t="s">
        <v>599</v>
      </c>
      <c r="D1236" s="248"/>
      <c r="E1236" s="248"/>
      <c r="F1236" s="248"/>
      <c r="G1236" s="248"/>
      <c r="H1236" s="248"/>
      <c r="I1236" s="248"/>
      <c r="J1236" s="248"/>
      <c r="K1236" s="248"/>
      <c r="L1236" s="93"/>
      <c r="M1236" s="94"/>
      <c r="N1236" s="95"/>
      <c r="AI1236" s="39"/>
      <c r="AJ1236" s="40"/>
      <c r="AK1236" s="40"/>
      <c r="AQ1236" s="40"/>
      <c r="AT1236" s="40" t="s">
        <v>599</v>
      </c>
      <c r="AV1236" s="40"/>
    </row>
    <row r="1237" spans="1:48" customFormat="1" ht="15" x14ac:dyDescent="0.25">
      <c r="A1237" s="96"/>
      <c r="B1237" s="52"/>
      <c r="C1237" s="235" t="s">
        <v>255</v>
      </c>
      <c r="D1237" s="235"/>
      <c r="E1237" s="235"/>
      <c r="F1237" s="235"/>
      <c r="G1237" s="235"/>
      <c r="H1237" s="235"/>
      <c r="I1237" s="235"/>
      <c r="J1237" s="235"/>
      <c r="K1237" s="235"/>
      <c r="L1237" s="97">
        <v>88511.52</v>
      </c>
      <c r="M1237" s="98"/>
      <c r="N1237" s="99">
        <v>728775.75</v>
      </c>
      <c r="AI1237" s="39"/>
      <c r="AJ1237" s="40"/>
      <c r="AK1237" s="40"/>
      <c r="AQ1237" s="40"/>
      <c r="AT1237" s="40"/>
      <c r="AU1237" s="3" t="s">
        <v>255</v>
      </c>
      <c r="AV1237" s="40"/>
    </row>
    <row r="1238" spans="1:48" customFormat="1" ht="15" x14ac:dyDescent="0.25">
      <c r="A1238" s="96"/>
      <c r="B1238" s="52"/>
      <c r="C1238" s="235" t="s">
        <v>256</v>
      </c>
      <c r="D1238" s="235"/>
      <c r="E1238" s="235"/>
      <c r="F1238" s="235"/>
      <c r="G1238" s="235"/>
      <c r="H1238" s="235"/>
      <c r="I1238" s="235"/>
      <c r="J1238" s="235"/>
      <c r="K1238" s="235"/>
      <c r="L1238" s="100"/>
      <c r="M1238" s="98"/>
      <c r="N1238" s="101"/>
      <c r="AI1238" s="39"/>
      <c r="AJ1238" s="40"/>
      <c r="AK1238" s="40"/>
      <c r="AQ1238" s="40"/>
      <c r="AT1238" s="40"/>
      <c r="AU1238" s="3" t="s">
        <v>256</v>
      </c>
      <c r="AV1238" s="40"/>
    </row>
    <row r="1239" spans="1:48" customFormat="1" ht="15" x14ac:dyDescent="0.25">
      <c r="A1239" s="96"/>
      <c r="B1239" s="52"/>
      <c r="C1239" s="235" t="s">
        <v>257</v>
      </c>
      <c r="D1239" s="235"/>
      <c r="E1239" s="235"/>
      <c r="F1239" s="235"/>
      <c r="G1239" s="235"/>
      <c r="H1239" s="235"/>
      <c r="I1239" s="235"/>
      <c r="J1239" s="235"/>
      <c r="K1239" s="235"/>
      <c r="L1239" s="102">
        <v>95.01</v>
      </c>
      <c r="M1239" s="98"/>
      <c r="N1239" s="99">
        <v>4253.6000000000004</v>
      </c>
      <c r="AI1239" s="39"/>
      <c r="AJ1239" s="40"/>
      <c r="AK1239" s="40"/>
      <c r="AQ1239" s="40"/>
      <c r="AT1239" s="40"/>
      <c r="AU1239" s="3" t="s">
        <v>257</v>
      </c>
      <c r="AV1239" s="40"/>
    </row>
    <row r="1240" spans="1:48" customFormat="1" ht="15" x14ac:dyDescent="0.25">
      <c r="A1240" s="96"/>
      <c r="B1240" s="52"/>
      <c r="C1240" s="235" t="s">
        <v>258</v>
      </c>
      <c r="D1240" s="235"/>
      <c r="E1240" s="235"/>
      <c r="F1240" s="235"/>
      <c r="G1240" s="235"/>
      <c r="H1240" s="235"/>
      <c r="I1240" s="235"/>
      <c r="J1240" s="235"/>
      <c r="K1240" s="235"/>
      <c r="L1240" s="102">
        <v>599.1</v>
      </c>
      <c r="M1240" s="98"/>
      <c r="N1240" s="99">
        <v>7932.08</v>
      </c>
      <c r="AI1240" s="39"/>
      <c r="AJ1240" s="40"/>
      <c r="AK1240" s="40"/>
      <c r="AQ1240" s="40"/>
      <c r="AT1240" s="40"/>
      <c r="AU1240" s="3" t="s">
        <v>258</v>
      </c>
      <c r="AV1240" s="40"/>
    </row>
    <row r="1241" spans="1:48" customFormat="1" ht="15" x14ac:dyDescent="0.25">
      <c r="A1241" s="96"/>
      <c r="B1241" s="52"/>
      <c r="C1241" s="235" t="s">
        <v>259</v>
      </c>
      <c r="D1241" s="235"/>
      <c r="E1241" s="235"/>
      <c r="F1241" s="235"/>
      <c r="G1241" s="235"/>
      <c r="H1241" s="235"/>
      <c r="I1241" s="235"/>
      <c r="J1241" s="235"/>
      <c r="K1241" s="235"/>
      <c r="L1241" s="102">
        <v>30.71</v>
      </c>
      <c r="M1241" s="98"/>
      <c r="N1241" s="99">
        <v>1372.74</v>
      </c>
      <c r="AI1241" s="39"/>
      <c r="AJ1241" s="40"/>
      <c r="AK1241" s="40"/>
      <c r="AQ1241" s="40"/>
      <c r="AT1241" s="40"/>
      <c r="AU1241" s="3" t="s">
        <v>259</v>
      </c>
      <c r="AV1241" s="40"/>
    </row>
    <row r="1242" spans="1:48" customFormat="1" ht="15" x14ac:dyDescent="0.25">
      <c r="A1242" s="96"/>
      <c r="B1242" s="52"/>
      <c r="C1242" s="235" t="s">
        <v>260</v>
      </c>
      <c r="D1242" s="235"/>
      <c r="E1242" s="235"/>
      <c r="F1242" s="235"/>
      <c r="G1242" s="235"/>
      <c r="H1242" s="235"/>
      <c r="I1242" s="235"/>
      <c r="J1242" s="235"/>
      <c r="K1242" s="235"/>
      <c r="L1242" s="97">
        <v>87817.41</v>
      </c>
      <c r="M1242" s="98"/>
      <c r="N1242" s="99">
        <v>716590.07</v>
      </c>
      <c r="AI1242" s="39"/>
      <c r="AJ1242" s="40"/>
      <c r="AK1242" s="40"/>
      <c r="AQ1242" s="40"/>
      <c r="AT1242" s="40"/>
      <c r="AU1242" s="3" t="s">
        <v>260</v>
      </c>
      <c r="AV1242" s="40"/>
    </row>
    <row r="1243" spans="1:48" customFormat="1" ht="15" x14ac:dyDescent="0.25">
      <c r="A1243" s="96"/>
      <c r="B1243" s="52"/>
      <c r="C1243" s="235" t="s">
        <v>261</v>
      </c>
      <c r="D1243" s="235"/>
      <c r="E1243" s="235"/>
      <c r="F1243" s="235"/>
      <c r="G1243" s="235"/>
      <c r="H1243" s="235"/>
      <c r="I1243" s="235"/>
      <c r="J1243" s="235"/>
      <c r="K1243" s="235"/>
      <c r="L1243" s="97">
        <v>88694.69</v>
      </c>
      <c r="M1243" s="98"/>
      <c r="N1243" s="99">
        <v>736973.33</v>
      </c>
      <c r="AI1243" s="39"/>
      <c r="AJ1243" s="40"/>
      <c r="AK1243" s="40"/>
      <c r="AQ1243" s="40"/>
      <c r="AT1243" s="40"/>
      <c r="AU1243" s="3" t="s">
        <v>261</v>
      </c>
      <c r="AV1243" s="40"/>
    </row>
    <row r="1244" spans="1:48" customFormat="1" ht="15" x14ac:dyDescent="0.25">
      <c r="A1244" s="96"/>
      <c r="B1244" s="52"/>
      <c r="C1244" s="235" t="s">
        <v>256</v>
      </c>
      <c r="D1244" s="235"/>
      <c r="E1244" s="235"/>
      <c r="F1244" s="235"/>
      <c r="G1244" s="235"/>
      <c r="H1244" s="235"/>
      <c r="I1244" s="235"/>
      <c r="J1244" s="235"/>
      <c r="K1244" s="235"/>
      <c r="L1244" s="100"/>
      <c r="M1244" s="98"/>
      <c r="N1244" s="101"/>
      <c r="AI1244" s="39"/>
      <c r="AJ1244" s="40"/>
      <c r="AK1244" s="40"/>
      <c r="AQ1244" s="40"/>
      <c r="AT1244" s="40"/>
      <c r="AU1244" s="3" t="s">
        <v>256</v>
      </c>
      <c r="AV1244" s="40"/>
    </row>
    <row r="1245" spans="1:48" customFormat="1" ht="15" x14ac:dyDescent="0.25">
      <c r="A1245" s="96"/>
      <c r="B1245" s="52"/>
      <c r="C1245" s="235" t="s">
        <v>352</v>
      </c>
      <c r="D1245" s="235"/>
      <c r="E1245" s="235"/>
      <c r="F1245" s="235"/>
      <c r="G1245" s="235"/>
      <c r="H1245" s="235"/>
      <c r="I1245" s="235"/>
      <c r="J1245" s="235"/>
      <c r="K1245" s="235"/>
      <c r="L1245" s="102">
        <v>95.01</v>
      </c>
      <c r="M1245" s="98"/>
      <c r="N1245" s="99">
        <v>4253.6000000000004</v>
      </c>
      <c r="AI1245" s="39"/>
      <c r="AJ1245" s="40"/>
      <c r="AK1245" s="40"/>
      <c r="AQ1245" s="40"/>
      <c r="AT1245" s="40"/>
      <c r="AU1245" s="3" t="s">
        <v>352</v>
      </c>
      <c r="AV1245" s="40"/>
    </row>
    <row r="1246" spans="1:48" customFormat="1" ht="15" x14ac:dyDescent="0.25">
      <c r="A1246" s="96"/>
      <c r="B1246" s="52"/>
      <c r="C1246" s="235" t="s">
        <v>353</v>
      </c>
      <c r="D1246" s="235"/>
      <c r="E1246" s="235"/>
      <c r="F1246" s="235"/>
      <c r="G1246" s="235"/>
      <c r="H1246" s="235"/>
      <c r="I1246" s="235"/>
      <c r="J1246" s="235"/>
      <c r="K1246" s="235"/>
      <c r="L1246" s="102">
        <v>599.1</v>
      </c>
      <c r="M1246" s="98"/>
      <c r="N1246" s="99">
        <v>7932.08</v>
      </c>
      <c r="AI1246" s="39"/>
      <c r="AJ1246" s="40"/>
      <c r="AK1246" s="40"/>
      <c r="AQ1246" s="40"/>
      <c r="AT1246" s="40"/>
      <c r="AU1246" s="3" t="s">
        <v>353</v>
      </c>
      <c r="AV1246" s="40"/>
    </row>
    <row r="1247" spans="1:48" customFormat="1" ht="15" x14ac:dyDescent="0.25">
      <c r="A1247" s="96"/>
      <c r="B1247" s="52"/>
      <c r="C1247" s="235" t="s">
        <v>354</v>
      </c>
      <c r="D1247" s="235"/>
      <c r="E1247" s="235"/>
      <c r="F1247" s="235"/>
      <c r="G1247" s="235"/>
      <c r="H1247" s="235"/>
      <c r="I1247" s="235"/>
      <c r="J1247" s="235"/>
      <c r="K1247" s="235"/>
      <c r="L1247" s="102">
        <v>30.71</v>
      </c>
      <c r="M1247" s="98"/>
      <c r="N1247" s="99">
        <v>1372.74</v>
      </c>
      <c r="AI1247" s="39"/>
      <c r="AJ1247" s="40"/>
      <c r="AK1247" s="40"/>
      <c r="AQ1247" s="40"/>
      <c r="AT1247" s="40"/>
      <c r="AU1247" s="3" t="s">
        <v>354</v>
      </c>
      <c r="AV1247" s="40"/>
    </row>
    <row r="1248" spans="1:48" customFormat="1" ht="15" x14ac:dyDescent="0.25">
      <c r="A1248" s="96"/>
      <c r="B1248" s="52"/>
      <c r="C1248" s="235" t="s">
        <v>355</v>
      </c>
      <c r="D1248" s="235"/>
      <c r="E1248" s="235"/>
      <c r="F1248" s="235"/>
      <c r="G1248" s="235"/>
      <c r="H1248" s="235"/>
      <c r="I1248" s="235"/>
      <c r="J1248" s="235"/>
      <c r="K1248" s="235"/>
      <c r="L1248" s="97">
        <v>87817.41</v>
      </c>
      <c r="M1248" s="98"/>
      <c r="N1248" s="99">
        <v>716590.07</v>
      </c>
      <c r="AI1248" s="39"/>
      <c r="AJ1248" s="40"/>
      <c r="AK1248" s="40"/>
      <c r="AQ1248" s="40"/>
      <c r="AT1248" s="40"/>
      <c r="AU1248" s="3" t="s">
        <v>355</v>
      </c>
      <c r="AV1248" s="40"/>
    </row>
    <row r="1249" spans="1:48" customFormat="1" ht="15" x14ac:dyDescent="0.25">
      <c r="A1249" s="96"/>
      <c r="B1249" s="52"/>
      <c r="C1249" s="235" t="s">
        <v>356</v>
      </c>
      <c r="D1249" s="235"/>
      <c r="E1249" s="235"/>
      <c r="F1249" s="235"/>
      <c r="G1249" s="235"/>
      <c r="H1249" s="235"/>
      <c r="I1249" s="235"/>
      <c r="J1249" s="235"/>
      <c r="K1249" s="235"/>
      <c r="L1249" s="102">
        <v>116.92</v>
      </c>
      <c r="M1249" s="98"/>
      <c r="N1249" s="99">
        <v>5232.5</v>
      </c>
      <c r="AI1249" s="39"/>
      <c r="AJ1249" s="40"/>
      <c r="AK1249" s="40"/>
      <c r="AQ1249" s="40"/>
      <c r="AT1249" s="40"/>
      <c r="AU1249" s="3" t="s">
        <v>356</v>
      </c>
      <c r="AV1249" s="40"/>
    </row>
    <row r="1250" spans="1:48" customFormat="1" ht="15" x14ac:dyDescent="0.25">
      <c r="A1250" s="96"/>
      <c r="B1250" s="52"/>
      <c r="C1250" s="235" t="s">
        <v>357</v>
      </c>
      <c r="D1250" s="235"/>
      <c r="E1250" s="235"/>
      <c r="F1250" s="235"/>
      <c r="G1250" s="235"/>
      <c r="H1250" s="235"/>
      <c r="I1250" s="235"/>
      <c r="J1250" s="235"/>
      <c r="K1250" s="235"/>
      <c r="L1250" s="102">
        <v>66.25</v>
      </c>
      <c r="M1250" s="98"/>
      <c r="N1250" s="99">
        <v>2965.08</v>
      </c>
      <c r="AI1250" s="39"/>
      <c r="AJ1250" s="40"/>
      <c r="AK1250" s="40"/>
      <c r="AQ1250" s="40"/>
      <c r="AT1250" s="40"/>
      <c r="AU1250" s="3" t="s">
        <v>357</v>
      </c>
      <c r="AV1250" s="40"/>
    </row>
    <row r="1251" spans="1:48" customFormat="1" ht="15" x14ac:dyDescent="0.25">
      <c r="A1251" s="96"/>
      <c r="B1251" s="52"/>
      <c r="C1251" s="235" t="s">
        <v>272</v>
      </c>
      <c r="D1251" s="235"/>
      <c r="E1251" s="235"/>
      <c r="F1251" s="235"/>
      <c r="G1251" s="235"/>
      <c r="H1251" s="235"/>
      <c r="I1251" s="235"/>
      <c r="J1251" s="235"/>
      <c r="K1251" s="235"/>
      <c r="L1251" s="102">
        <v>125.72</v>
      </c>
      <c r="M1251" s="98"/>
      <c r="N1251" s="99">
        <v>5626.34</v>
      </c>
      <c r="AI1251" s="39"/>
      <c r="AJ1251" s="40"/>
      <c r="AK1251" s="40"/>
      <c r="AQ1251" s="40"/>
      <c r="AT1251" s="40"/>
      <c r="AU1251" s="3" t="s">
        <v>272</v>
      </c>
      <c r="AV1251" s="40"/>
    </row>
    <row r="1252" spans="1:48" customFormat="1" ht="15" x14ac:dyDescent="0.25">
      <c r="A1252" s="96"/>
      <c r="B1252" s="52"/>
      <c r="C1252" s="235" t="s">
        <v>273</v>
      </c>
      <c r="D1252" s="235"/>
      <c r="E1252" s="235"/>
      <c r="F1252" s="235"/>
      <c r="G1252" s="235"/>
      <c r="H1252" s="235"/>
      <c r="I1252" s="235"/>
      <c r="J1252" s="235"/>
      <c r="K1252" s="235"/>
      <c r="L1252" s="102">
        <v>116.92</v>
      </c>
      <c r="M1252" s="98"/>
      <c r="N1252" s="99">
        <v>5232.5</v>
      </c>
      <c r="AI1252" s="39"/>
      <c r="AJ1252" s="40"/>
      <c r="AK1252" s="40"/>
      <c r="AQ1252" s="40"/>
      <c r="AT1252" s="40"/>
      <c r="AU1252" s="3" t="s">
        <v>273</v>
      </c>
      <c r="AV1252" s="40"/>
    </row>
    <row r="1253" spans="1:48" customFormat="1" ht="15" x14ac:dyDescent="0.25">
      <c r="A1253" s="96"/>
      <c r="B1253" s="52"/>
      <c r="C1253" s="235" t="s">
        <v>274</v>
      </c>
      <c r="D1253" s="235"/>
      <c r="E1253" s="235"/>
      <c r="F1253" s="235"/>
      <c r="G1253" s="235"/>
      <c r="H1253" s="235"/>
      <c r="I1253" s="235"/>
      <c r="J1253" s="235"/>
      <c r="K1253" s="235"/>
      <c r="L1253" s="102">
        <v>66.25</v>
      </c>
      <c r="M1253" s="98"/>
      <c r="N1253" s="99">
        <v>2965.08</v>
      </c>
      <c r="AI1253" s="39"/>
      <c r="AJ1253" s="40"/>
      <c r="AK1253" s="40"/>
      <c r="AQ1253" s="40"/>
      <c r="AT1253" s="40"/>
      <c r="AU1253" s="3" t="s">
        <v>274</v>
      </c>
      <c r="AV1253" s="40"/>
    </row>
    <row r="1254" spans="1:48" customFormat="1" ht="15" x14ac:dyDescent="0.25">
      <c r="A1254" s="96"/>
      <c r="B1254" s="104"/>
      <c r="C1254" s="252" t="s">
        <v>600</v>
      </c>
      <c r="D1254" s="252"/>
      <c r="E1254" s="252"/>
      <c r="F1254" s="252"/>
      <c r="G1254" s="252"/>
      <c r="H1254" s="252"/>
      <c r="I1254" s="252"/>
      <c r="J1254" s="252"/>
      <c r="K1254" s="252"/>
      <c r="L1254" s="105">
        <v>88694.69</v>
      </c>
      <c r="M1254" s="106"/>
      <c r="N1254" s="107">
        <v>736973.33</v>
      </c>
      <c r="AI1254" s="39"/>
      <c r="AJ1254" s="40"/>
      <c r="AK1254" s="40"/>
      <c r="AQ1254" s="40"/>
      <c r="AT1254" s="40"/>
      <c r="AV1254" s="40" t="s">
        <v>600</v>
      </c>
    </row>
    <row r="1255" spans="1:48" customFormat="1" ht="15" x14ac:dyDescent="0.25">
      <c r="A1255" s="242" t="s">
        <v>601</v>
      </c>
      <c r="B1255" s="243"/>
      <c r="C1255" s="243"/>
      <c r="D1255" s="243"/>
      <c r="E1255" s="243"/>
      <c r="F1255" s="243"/>
      <c r="G1255" s="243"/>
      <c r="H1255" s="243"/>
      <c r="I1255" s="243"/>
      <c r="J1255" s="243"/>
      <c r="K1255" s="243"/>
      <c r="L1255" s="243"/>
      <c r="M1255" s="243"/>
      <c r="N1255" s="244"/>
      <c r="AI1255" s="39" t="s">
        <v>601</v>
      </c>
      <c r="AJ1255" s="40"/>
      <c r="AK1255" s="40"/>
      <c r="AQ1255" s="40"/>
      <c r="AT1255" s="40"/>
      <c r="AV1255" s="40"/>
    </row>
    <row r="1256" spans="1:48" customFormat="1" ht="34.5" x14ac:dyDescent="0.25">
      <c r="A1256" s="41" t="s">
        <v>602</v>
      </c>
      <c r="B1256" s="42" t="s">
        <v>603</v>
      </c>
      <c r="C1256" s="248" t="s">
        <v>604</v>
      </c>
      <c r="D1256" s="248"/>
      <c r="E1256" s="248"/>
      <c r="F1256" s="43" t="s">
        <v>90</v>
      </c>
      <c r="G1256" s="44">
        <v>0.28999999999999998</v>
      </c>
      <c r="H1256" s="45">
        <v>1</v>
      </c>
      <c r="I1256" s="80">
        <v>0.28999999999999998</v>
      </c>
      <c r="J1256" s="47"/>
      <c r="K1256" s="44"/>
      <c r="L1256" s="47"/>
      <c r="M1256" s="44"/>
      <c r="N1256" s="48"/>
      <c r="AI1256" s="39"/>
      <c r="AJ1256" s="40"/>
      <c r="AK1256" s="40" t="s">
        <v>604</v>
      </c>
      <c r="AQ1256" s="40"/>
      <c r="AT1256" s="40"/>
      <c r="AV1256" s="40"/>
    </row>
    <row r="1257" spans="1:48" customFormat="1" ht="15" x14ac:dyDescent="0.25">
      <c r="A1257" s="49"/>
      <c r="B1257" s="50"/>
      <c r="C1257" s="235" t="s">
        <v>605</v>
      </c>
      <c r="D1257" s="235"/>
      <c r="E1257" s="235"/>
      <c r="F1257" s="235"/>
      <c r="G1257" s="235"/>
      <c r="H1257" s="235"/>
      <c r="I1257" s="235"/>
      <c r="J1257" s="235"/>
      <c r="K1257" s="235"/>
      <c r="L1257" s="235"/>
      <c r="M1257" s="235"/>
      <c r="N1257" s="237"/>
      <c r="AI1257" s="39"/>
      <c r="AJ1257" s="40"/>
      <c r="AK1257" s="40"/>
      <c r="AL1257" s="3" t="s">
        <v>605</v>
      </c>
      <c r="AQ1257" s="40"/>
      <c r="AT1257" s="40"/>
      <c r="AV1257" s="40"/>
    </row>
    <row r="1258" spans="1:48" customFormat="1" ht="23.25" x14ac:dyDescent="0.25">
      <c r="A1258" s="51"/>
      <c r="B1258" s="52" t="s">
        <v>65</v>
      </c>
      <c r="C1258" s="238" t="s">
        <v>66</v>
      </c>
      <c r="D1258" s="238"/>
      <c r="E1258" s="238"/>
      <c r="F1258" s="238"/>
      <c r="G1258" s="238"/>
      <c r="H1258" s="238"/>
      <c r="I1258" s="238"/>
      <c r="J1258" s="238"/>
      <c r="K1258" s="238"/>
      <c r="L1258" s="238"/>
      <c r="M1258" s="238"/>
      <c r="N1258" s="239"/>
      <c r="AI1258" s="39"/>
      <c r="AJ1258" s="40"/>
      <c r="AK1258" s="40"/>
      <c r="AM1258" s="3" t="s">
        <v>66</v>
      </c>
      <c r="AQ1258" s="40"/>
      <c r="AT1258" s="40"/>
      <c r="AV1258" s="40"/>
    </row>
    <row r="1259" spans="1:48" customFormat="1" ht="68.25" x14ac:dyDescent="0.25">
      <c r="A1259" s="51"/>
      <c r="B1259" s="52" t="s">
        <v>67</v>
      </c>
      <c r="C1259" s="238" t="s">
        <v>68</v>
      </c>
      <c r="D1259" s="238"/>
      <c r="E1259" s="238"/>
      <c r="F1259" s="238"/>
      <c r="G1259" s="238"/>
      <c r="H1259" s="238"/>
      <c r="I1259" s="238"/>
      <c r="J1259" s="238"/>
      <c r="K1259" s="238"/>
      <c r="L1259" s="238"/>
      <c r="M1259" s="238"/>
      <c r="N1259" s="239"/>
      <c r="AI1259" s="39"/>
      <c r="AJ1259" s="40"/>
      <c r="AK1259" s="40"/>
      <c r="AM1259" s="3" t="s">
        <v>68</v>
      </c>
      <c r="AQ1259" s="40"/>
      <c r="AT1259" s="40"/>
      <c r="AV1259" s="40"/>
    </row>
    <row r="1260" spans="1:48" customFormat="1" ht="23.25" x14ac:dyDescent="0.25">
      <c r="A1260" s="51"/>
      <c r="B1260" s="52" t="s">
        <v>69</v>
      </c>
      <c r="C1260" s="238" t="s">
        <v>70</v>
      </c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238"/>
      <c r="N1260" s="239"/>
      <c r="AI1260" s="39"/>
      <c r="AJ1260" s="40"/>
      <c r="AK1260" s="40"/>
      <c r="AM1260" s="3" t="s">
        <v>70</v>
      </c>
      <c r="AQ1260" s="40"/>
      <c r="AT1260" s="40"/>
      <c r="AV1260" s="40"/>
    </row>
    <row r="1261" spans="1:48" customFormat="1" ht="15" x14ac:dyDescent="0.25">
      <c r="A1261" s="53"/>
      <c r="B1261" s="52" t="s">
        <v>60</v>
      </c>
      <c r="C1261" s="235" t="s">
        <v>94</v>
      </c>
      <c r="D1261" s="235"/>
      <c r="E1261" s="235"/>
      <c r="F1261" s="54"/>
      <c r="G1261" s="55"/>
      <c r="H1261" s="55"/>
      <c r="I1261" s="55"/>
      <c r="J1261" s="58">
        <v>920.4</v>
      </c>
      <c r="K1261" s="57">
        <v>1.520875</v>
      </c>
      <c r="L1261" s="58">
        <v>405.95</v>
      </c>
      <c r="M1261" s="59">
        <v>44.77</v>
      </c>
      <c r="N1261" s="60">
        <v>18174.38</v>
      </c>
      <c r="AI1261" s="39"/>
      <c r="AJ1261" s="40"/>
      <c r="AK1261" s="40"/>
      <c r="AN1261" s="3" t="s">
        <v>94</v>
      </c>
      <c r="AQ1261" s="40"/>
      <c r="AT1261" s="40"/>
      <c r="AV1261" s="40"/>
    </row>
    <row r="1262" spans="1:48" customFormat="1" ht="15" x14ac:dyDescent="0.25">
      <c r="A1262" s="62"/>
      <c r="B1262" s="52"/>
      <c r="C1262" s="235" t="s">
        <v>95</v>
      </c>
      <c r="D1262" s="235"/>
      <c r="E1262" s="235"/>
      <c r="F1262" s="54" t="s">
        <v>76</v>
      </c>
      <c r="G1262" s="63">
        <v>118</v>
      </c>
      <c r="H1262" s="57">
        <v>1.520875</v>
      </c>
      <c r="I1262" s="64">
        <v>52.044342499999999</v>
      </c>
      <c r="J1262" s="65"/>
      <c r="K1262" s="55"/>
      <c r="L1262" s="65"/>
      <c r="M1262" s="55"/>
      <c r="N1262" s="66"/>
      <c r="AI1262" s="39"/>
      <c r="AJ1262" s="40"/>
      <c r="AK1262" s="40"/>
      <c r="AO1262" s="3" t="s">
        <v>95</v>
      </c>
      <c r="AQ1262" s="40"/>
      <c r="AT1262" s="40"/>
      <c r="AV1262" s="40"/>
    </row>
    <row r="1263" spans="1:48" customFormat="1" ht="15" x14ac:dyDescent="0.25">
      <c r="A1263" s="49"/>
      <c r="B1263" s="52"/>
      <c r="C1263" s="236" t="s">
        <v>77</v>
      </c>
      <c r="D1263" s="236"/>
      <c r="E1263" s="236"/>
      <c r="F1263" s="67"/>
      <c r="G1263" s="68"/>
      <c r="H1263" s="68"/>
      <c r="I1263" s="68"/>
      <c r="J1263" s="70">
        <v>920.4</v>
      </c>
      <c r="K1263" s="68"/>
      <c r="L1263" s="70">
        <v>405.95</v>
      </c>
      <c r="M1263" s="68"/>
      <c r="N1263" s="71">
        <v>18174.38</v>
      </c>
      <c r="AI1263" s="39"/>
      <c r="AJ1263" s="40"/>
      <c r="AK1263" s="40"/>
      <c r="AP1263" s="3" t="s">
        <v>77</v>
      </c>
      <c r="AQ1263" s="40"/>
      <c r="AT1263" s="40"/>
      <c r="AV1263" s="40"/>
    </row>
    <row r="1264" spans="1:48" customFormat="1" ht="15" x14ac:dyDescent="0.25">
      <c r="A1264" s="62"/>
      <c r="B1264" s="52"/>
      <c r="C1264" s="235" t="s">
        <v>78</v>
      </c>
      <c r="D1264" s="235"/>
      <c r="E1264" s="235"/>
      <c r="F1264" s="54"/>
      <c r="G1264" s="55"/>
      <c r="H1264" s="55"/>
      <c r="I1264" s="55"/>
      <c r="J1264" s="65"/>
      <c r="K1264" s="55"/>
      <c r="L1264" s="58">
        <v>405.95</v>
      </c>
      <c r="M1264" s="55"/>
      <c r="N1264" s="60">
        <v>18174.38</v>
      </c>
      <c r="AI1264" s="39"/>
      <c r="AJ1264" s="40"/>
      <c r="AK1264" s="40"/>
      <c r="AO1264" s="3" t="s">
        <v>78</v>
      </c>
      <c r="AQ1264" s="40"/>
      <c r="AT1264" s="40"/>
      <c r="AV1264" s="40"/>
    </row>
    <row r="1265" spans="1:48" customFormat="1" ht="23.25" x14ac:dyDescent="0.25">
      <c r="A1265" s="62"/>
      <c r="B1265" s="52" t="s">
        <v>96</v>
      </c>
      <c r="C1265" s="235" t="s">
        <v>97</v>
      </c>
      <c r="D1265" s="235"/>
      <c r="E1265" s="235"/>
      <c r="F1265" s="54" t="s">
        <v>81</v>
      </c>
      <c r="G1265" s="63">
        <v>89</v>
      </c>
      <c r="H1265" s="55"/>
      <c r="I1265" s="63">
        <v>89</v>
      </c>
      <c r="J1265" s="65"/>
      <c r="K1265" s="55"/>
      <c r="L1265" s="58">
        <v>361.3</v>
      </c>
      <c r="M1265" s="55"/>
      <c r="N1265" s="60">
        <v>16175.2</v>
      </c>
      <c r="AI1265" s="39"/>
      <c r="AJ1265" s="40"/>
      <c r="AK1265" s="40"/>
      <c r="AO1265" s="3" t="s">
        <v>97</v>
      </c>
      <c r="AQ1265" s="40"/>
      <c r="AT1265" s="40"/>
      <c r="AV1265" s="40"/>
    </row>
    <row r="1266" spans="1:48" customFormat="1" ht="45" x14ac:dyDescent="0.25">
      <c r="A1266" s="62"/>
      <c r="B1266" s="52" t="s">
        <v>98</v>
      </c>
      <c r="C1266" s="235" t="s">
        <v>99</v>
      </c>
      <c r="D1266" s="235"/>
      <c r="E1266" s="235"/>
      <c r="F1266" s="54" t="s">
        <v>81</v>
      </c>
      <c r="G1266" s="63">
        <v>40</v>
      </c>
      <c r="H1266" s="59">
        <v>0.85</v>
      </c>
      <c r="I1266" s="63">
        <v>34</v>
      </c>
      <c r="J1266" s="65"/>
      <c r="K1266" s="55"/>
      <c r="L1266" s="58">
        <v>138.02000000000001</v>
      </c>
      <c r="M1266" s="55"/>
      <c r="N1266" s="60">
        <v>6179.29</v>
      </c>
      <c r="AI1266" s="39"/>
      <c r="AJ1266" s="40"/>
      <c r="AK1266" s="40"/>
      <c r="AO1266" s="3" t="s">
        <v>99</v>
      </c>
      <c r="AQ1266" s="40"/>
      <c r="AT1266" s="40"/>
      <c r="AV1266" s="40"/>
    </row>
    <row r="1267" spans="1:48" customFormat="1" ht="15" x14ac:dyDescent="0.25">
      <c r="A1267" s="73"/>
      <c r="B1267" s="74"/>
      <c r="C1267" s="248" t="s">
        <v>84</v>
      </c>
      <c r="D1267" s="248"/>
      <c r="E1267" s="248"/>
      <c r="F1267" s="43"/>
      <c r="G1267" s="44"/>
      <c r="H1267" s="44"/>
      <c r="I1267" s="44"/>
      <c r="J1267" s="47"/>
      <c r="K1267" s="44"/>
      <c r="L1267" s="75">
        <v>905.27</v>
      </c>
      <c r="M1267" s="68"/>
      <c r="N1267" s="76">
        <v>40528.870000000003</v>
      </c>
      <c r="AI1267" s="39"/>
      <c r="AJ1267" s="40"/>
      <c r="AK1267" s="40"/>
      <c r="AQ1267" s="40" t="s">
        <v>84</v>
      </c>
      <c r="AT1267" s="40"/>
      <c r="AV1267" s="40"/>
    </row>
    <row r="1268" spans="1:48" customFormat="1" ht="45.75" x14ac:dyDescent="0.25">
      <c r="A1268" s="41" t="s">
        <v>606</v>
      </c>
      <c r="B1268" s="42" t="s">
        <v>607</v>
      </c>
      <c r="C1268" s="248" t="s">
        <v>608</v>
      </c>
      <c r="D1268" s="248"/>
      <c r="E1268" s="248"/>
      <c r="F1268" s="43" t="s">
        <v>90</v>
      </c>
      <c r="G1268" s="44">
        <v>0.25</v>
      </c>
      <c r="H1268" s="45">
        <v>1</v>
      </c>
      <c r="I1268" s="80">
        <v>0.25</v>
      </c>
      <c r="J1268" s="47"/>
      <c r="K1268" s="44"/>
      <c r="L1268" s="47"/>
      <c r="M1268" s="44"/>
      <c r="N1268" s="48"/>
      <c r="AI1268" s="39"/>
      <c r="AJ1268" s="40"/>
      <c r="AK1268" s="40" t="s">
        <v>608</v>
      </c>
      <c r="AQ1268" s="40"/>
      <c r="AT1268" s="40"/>
      <c r="AV1268" s="40"/>
    </row>
    <row r="1269" spans="1:48" customFormat="1" ht="15" x14ac:dyDescent="0.25">
      <c r="A1269" s="49"/>
      <c r="B1269" s="50"/>
      <c r="C1269" s="235" t="s">
        <v>342</v>
      </c>
      <c r="D1269" s="235"/>
      <c r="E1269" s="235"/>
      <c r="F1269" s="235"/>
      <c r="G1269" s="235"/>
      <c r="H1269" s="235"/>
      <c r="I1269" s="235"/>
      <c r="J1269" s="235"/>
      <c r="K1269" s="235"/>
      <c r="L1269" s="235"/>
      <c r="M1269" s="235"/>
      <c r="N1269" s="237"/>
      <c r="AI1269" s="39"/>
      <c r="AJ1269" s="40"/>
      <c r="AK1269" s="40"/>
      <c r="AL1269" s="3" t="s">
        <v>342</v>
      </c>
      <c r="AQ1269" s="40"/>
      <c r="AT1269" s="40"/>
      <c r="AV1269" s="40"/>
    </row>
    <row r="1270" spans="1:48" customFormat="1" ht="23.25" x14ac:dyDescent="0.25">
      <c r="A1270" s="51"/>
      <c r="B1270" s="52" t="s">
        <v>65</v>
      </c>
      <c r="C1270" s="238" t="s">
        <v>66</v>
      </c>
      <c r="D1270" s="238"/>
      <c r="E1270" s="238"/>
      <c r="F1270" s="238"/>
      <c r="G1270" s="238"/>
      <c r="H1270" s="238"/>
      <c r="I1270" s="238"/>
      <c r="J1270" s="238"/>
      <c r="K1270" s="238"/>
      <c r="L1270" s="238"/>
      <c r="M1270" s="238"/>
      <c r="N1270" s="239"/>
      <c r="AI1270" s="39"/>
      <c r="AJ1270" s="40"/>
      <c r="AK1270" s="40"/>
      <c r="AM1270" s="3" t="s">
        <v>66</v>
      </c>
      <c r="AQ1270" s="40"/>
      <c r="AT1270" s="40"/>
      <c r="AV1270" s="40"/>
    </row>
    <row r="1271" spans="1:48" customFormat="1" ht="68.25" x14ac:dyDescent="0.25">
      <c r="A1271" s="51"/>
      <c r="B1271" s="52" t="s">
        <v>67</v>
      </c>
      <c r="C1271" s="238" t="s">
        <v>68</v>
      </c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238"/>
      <c r="N1271" s="239"/>
      <c r="AI1271" s="39"/>
      <c r="AJ1271" s="40"/>
      <c r="AK1271" s="40"/>
      <c r="AM1271" s="3" t="s">
        <v>68</v>
      </c>
      <c r="AQ1271" s="40"/>
      <c r="AT1271" s="40"/>
      <c r="AV1271" s="40"/>
    </row>
    <row r="1272" spans="1:48" customFormat="1" ht="23.25" x14ac:dyDescent="0.25">
      <c r="A1272" s="51"/>
      <c r="B1272" s="52" t="s">
        <v>69</v>
      </c>
      <c r="C1272" s="238" t="s">
        <v>70</v>
      </c>
      <c r="D1272" s="238"/>
      <c r="E1272" s="238"/>
      <c r="F1272" s="238"/>
      <c r="G1272" s="238"/>
      <c r="H1272" s="238"/>
      <c r="I1272" s="238"/>
      <c r="J1272" s="238"/>
      <c r="K1272" s="238"/>
      <c r="L1272" s="238"/>
      <c r="M1272" s="238"/>
      <c r="N1272" s="239"/>
      <c r="AI1272" s="39"/>
      <c r="AJ1272" s="40"/>
      <c r="AK1272" s="40"/>
      <c r="AM1272" s="3" t="s">
        <v>70</v>
      </c>
      <c r="AQ1272" s="40"/>
      <c r="AT1272" s="40"/>
      <c r="AV1272" s="40"/>
    </row>
    <row r="1273" spans="1:48" customFormat="1" ht="15" x14ac:dyDescent="0.25">
      <c r="A1273" s="53"/>
      <c r="B1273" s="52" t="s">
        <v>60</v>
      </c>
      <c r="C1273" s="235" t="s">
        <v>94</v>
      </c>
      <c r="D1273" s="235"/>
      <c r="E1273" s="235"/>
      <c r="F1273" s="54"/>
      <c r="G1273" s="55"/>
      <c r="H1273" s="55"/>
      <c r="I1273" s="55"/>
      <c r="J1273" s="58">
        <v>401.7</v>
      </c>
      <c r="K1273" s="57">
        <v>1.520875</v>
      </c>
      <c r="L1273" s="58">
        <v>152.72999999999999</v>
      </c>
      <c r="M1273" s="59">
        <v>44.77</v>
      </c>
      <c r="N1273" s="60">
        <v>6837.72</v>
      </c>
      <c r="AI1273" s="39"/>
      <c r="AJ1273" s="40"/>
      <c r="AK1273" s="40"/>
      <c r="AN1273" s="3" t="s">
        <v>94</v>
      </c>
      <c r="AQ1273" s="40"/>
      <c r="AT1273" s="40"/>
      <c r="AV1273" s="40"/>
    </row>
    <row r="1274" spans="1:48" customFormat="1" ht="15" x14ac:dyDescent="0.25">
      <c r="A1274" s="62"/>
      <c r="B1274" s="52"/>
      <c r="C1274" s="235" t="s">
        <v>95</v>
      </c>
      <c r="D1274" s="235"/>
      <c r="E1274" s="235"/>
      <c r="F1274" s="54" t="s">
        <v>76</v>
      </c>
      <c r="G1274" s="59">
        <v>53.56</v>
      </c>
      <c r="H1274" s="57">
        <v>1.520875</v>
      </c>
      <c r="I1274" s="64">
        <v>20.364516299999998</v>
      </c>
      <c r="J1274" s="65"/>
      <c r="K1274" s="55"/>
      <c r="L1274" s="65"/>
      <c r="M1274" s="55"/>
      <c r="N1274" s="66"/>
      <c r="AI1274" s="39"/>
      <c r="AJ1274" s="40"/>
      <c r="AK1274" s="40"/>
      <c r="AO1274" s="3" t="s">
        <v>95</v>
      </c>
      <c r="AQ1274" s="40"/>
      <c r="AT1274" s="40"/>
      <c r="AV1274" s="40"/>
    </row>
    <row r="1275" spans="1:48" customFormat="1" ht="15" x14ac:dyDescent="0.25">
      <c r="A1275" s="49"/>
      <c r="B1275" s="52"/>
      <c r="C1275" s="236" t="s">
        <v>77</v>
      </c>
      <c r="D1275" s="236"/>
      <c r="E1275" s="236"/>
      <c r="F1275" s="67"/>
      <c r="G1275" s="68"/>
      <c r="H1275" s="68"/>
      <c r="I1275" s="68"/>
      <c r="J1275" s="70">
        <v>401.7</v>
      </c>
      <c r="K1275" s="68"/>
      <c r="L1275" s="70">
        <v>152.72999999999999</v>
      </c>
      <c r="M1275" s="68"/>
      <c r="N1275" s="71">
        <v>6837.72</v>
      </c>
      <c r="AI1275" s="39"/>
      <c r="AJ1275" s="40"/>
      <c r="AK1275" s="40"/>
      <c r="AP1275" s="3" t="s">
        <v>77</v>
      </c>
      <c r="AQ1275" s="40"/>
      <c r="AT1275" s="40"/>
      <c r="AV1275" s="40"/>
    </row>
    <row r="1276" spans="1:48" customFormat="1" ht="15" x14ac:dyDescent="0.25">
      <c r="A1276" s="62"/>
      <c r="B1276" s="52"/>
      <c r="C1276" s="235" t="s">
        <v>78</v>
      </c>
      <c r="D1276" s="235"/>
      <c r="E1276" s="235"/>
      <c r="F1276" s="54"/>
      <c r="G1276" s="55"/>
      <c r="H1276" s="55"/>
      <c r="I1276" s="55"/>
      <c r="J1276" s="65"/>
      <c r="K1276" s="55"/>
      <c r="L1276" s="58">
        <v>152.72999999999999</v>
      </c>
      <c r="M1276" s="55"/>
      <c r="N1276" s="60">
        <v>6837.72</v>
      </c>
      <c r="AI1276" s="39"/>
      <c r="AJ1276" s="40"/>
      <c r="AK1276" s="40"/>
      <c r="AO1276" s="3" t="s">
        <v>78</v>
      </c>
      <c r="AQ1276" s="40"/>
      <c r="AT1276" s="40"/>
      <c r="AV1276" s="40"/>
    </row>
    <row r="1277" spans="1:48" customFormat="1" ht="23.25" x14ac:dyDescent="0.25">
      <c r="A1277" s="62"/>
      <c r="B1277" s="52" t="s">
        <v>96</v>
      </c>
      <c r="C1277" s="235" t="s">
        <v>97</v>
      </c>
      <c r="D1277" s="235"/>
      <c r="E1277" s="235"/>
      <c r="F1277" s="54" t="s">
        <v>81</v>
      </c>
      <c r="G1277" s="63">
        <v>89</v>
      </c>
      <c r="H1277" s="55"/>
      <c r="I1277" s="63">
        <v>89</v>
      </c>
      <c r="J1277" s="65"/>
      <c r="K1277" s="55"/>
      <c r="L1277" s="58">
        <v>135.93</v>
      </c>
      <c r="M1277" s="55"/>
      <c r="N1277" s="60">
        <v>6085.57</v>
      </c>
      <c r="AI1277" s="39"/>
      <c r="AJ1277" s="40"/>
      <c r="AK1277" s="40"/>
      <c r="AO1277" s="3" t="s">
        <v>97</v>
      </c>
      <c r="AQ1277" s="40"/>
      <c r="AT1277" s="40"/>
      <c r="AV1277" s="40"/>
    </row>
    <row r="1278" spans="1:48" customFormat="1" ht="45" x14ac:dyDescent="0.25">
      <c r="A1278" s="62"/>
      <c r="B1278" s="52" t="s">
        <v>98</v>
      </c>
      <c r="C1278" s="235" t="s">
        <v>99</v>
      </c>
      <c r="D1278" s="235"/>
      <c r="E1278" s="235"/>
      <c r="F1278" s="54" t="s">
        <v>81</v>
      </c>
      <c r="G1278" s="63">
        <v>40</v>
      </c>
      <c r="H1278" s="59">
        <v>0.85</v>
      </c>
      <c r="I1278" s="63">
        <v>34</v>
      </c>
      <c r="J1278" s="65"/>
      <c r="K1278" s="55"/>
      <c r="L1278" s="58">
        <v>51.93</v>
      </c>
      <c r="M1278" s="55"/>
      <c r="N1278" s="60">
        <v>2324.8200000000002</v>
      </c>
      <c r="AI1278" s="39"/>
      <c r="AJ1278" s="40"/>
      <c r="AK1278" s="40"/>
      <c r="AO1278" s="3" t="s">
        <v>99</v>
      </c>
      <c r="AQ1278" s="40"/>
      <c r="AT1278" s="40"/>
      <c r="AV1278" s="40"/>
    </row>
    <row r="1279" spans="1:48" customFormat="1" ht="15" x14ac:dyDescent="0.25">
      <c r="A1279" s="73"/>
      <c r="B1279" s="74"/>
      <c r="C1279" s="248" t="s">
        <v>84</v>
      </c>
      <c r="D1279" s="248"/>
      <c r="E1279" s="248"/>
      <c r="F1279" s="43"/>
      <c r="G1279" s="44"/>
      <c r="H1279" s="44"/>
      <c r="I1279" s="44"/>
      <c r="J1279" s="47"/>
      <c r="K1279" s="44"/>
      <c r="L1279" s="75">
        <v>340.59</v>
      </c>
      <c r="M1279" s="68"/>
      <c r="N1279" s="76">
        <v>15248.11</v>
      </c>
      <c r="AI1279" s="39"/>
      <c r="AJ1279" s="40"/>
      <c r="AK1279" s="40"/>
      <c r="AQ1279" s="40" t="s">
        <v>84</v>
      </c>
      <c r="AT1279" s="40"/>
      <c r="AV1279" s="40"/>
    </row>
    <row r="1280" spans="1:48" customFormat="1" ht="45.75" x14ac:dyDescent="0.25">
      <c r="A1280" s="41" t="s">
        <v>609</v>
      </c>
      <c r="B1280" s="42" t="s">
        <v>101</v>
      </c>
      <c r="C1280" s="248" t="s">
        <v>610</v>
      </c>
      <c r="D1280" s="248"/>
      <c r="E1280" s="248"/>
      <c r="F1280" s="43" t="s">
        <v>103</v>
      </c>
      <c r="G1280" s="44">
        <v>42.5</v>
      </c>
      <c r="H1280" s="45">
        <v>1</v>
      </c>
      <c r="I1280" s="79">
        <v>42.5</v>
      </c>
      <c r="J1280" s="75">
        <v>2.91</v>
      </c>
      <c r="K1280" s="44"/>
      <c r="L1280" s="75">
        <v>123.68</v>
      </c>
      <c r="M1280" s="80">
        <v>15.71</v>
      </c>
      <c r="N1280" s="76">
        <v>1943.01</v>
      </c>
      <c r="AI1280" s="39"/>
      <c r="AJ1280" s="40"/>
      <c r="AK1280" s="40" t="s">
        <v>610</v>
      </c>
      <c r="AQ1280" s="40"/>
      <c r="AT1280" s="40"/>
      <c r="AV1280" s="40"/>
    </row>
    <row r="1281" spans="1:48" customFormat="1" ht="15" x14ac:dyDescent="0.25">
      <c r="A1281" s="49"/>
      <c r="B1281" s="50"/>
      <c r="C1281" s="235" t="s">
        <v>611</v>
      </c>
      <c r="D1281" s="235"/>
      <c r="E1281" s="235"/>
      <c r="F1281" s="235"/>
      <c r="G1281" s="235"/>
      <c r="H1281" s="235"/>
      <c r="I1281" s="235"/>
      <c r="J1281" s="235"/>
      <c r="K1281" s="235"/>
      <c r="L1281" s="235"/>
      <c r="M1281" s="235"/>
      <c r="N1281" s="237"/>
      <c r="AI1281" s="39"/>
      <c r="AJ1281" s="40"/>
      <c r="AK1281" s="40"/>
      <c r="AL1281" s="3" t="s">
        <v>611</v>
      </c>
      <c r="AQ1281" s="40"/>
      <c r="AT1281" s="40"/>
      <c r="AV1281" s="40"/>
    </row>
    <row r="1282" spans="1:48" customFormat="1" ht="15" x14ac:dyDescent="0.25">
      <c r="A1282" s="73"/>
      <c r="B1282" s="74"/>
      <c r="C1282" s="248" t="s">
        <v>84</v>
      </c>
      <c r="D1282" s="248"/>
      <c r="E1282" s="248"/>
      <c r="F1282" s="43"/>
      <c r="G1282" s="44"/>
      <c r="H1282" s="44"/>
      <c r="I1282" s="44"/>
      <c r="J1282" s="47"/>
      <c r="K1282" s="44"/>
      <c r="L1282" s="75">
        <v>123.68</v>
      </c>
      <c r="M1282" s="68"/>
      <c r="N1282" s="76">
        <v>1943.01</v>
      </c>
      <c r="AI1282" s="39"/>
      <c r="AJ1282" s="40"/>
      <c r="AK1282" s="40"/>
      <c r="AQ1282" s="40" t="s">
        <v>84</v>
      </c>
      <c r="AT1282" s="40"/>
      <c r="AV1282" s="40"/>
    </row>
    <row r="1283" spans="1:48" customFormat="1" ht="45.75" x14ac:dyDescent="0.25">
      <c r="A1283" s="41" t="s">
        <v>612</v>
      </c>
      <c r="B1283" s="42" t="s">
        <v>105</v>
      </c>
      <c r="C1283" s="248" t="s">
        <v>613</v>
      </c>
      <c r="D1283" s="248"/>
      <c r="E1283" s="248"/>
      <c r="F1283" s="43" t="s">
        <v>103</v>
      </c>
      <c r="G1283" s="44">
        <v>42.5</v>
      </c>
      <c r="H1283" s="45">
        <v>1</v>
      </c>
      <c r="I1283" s="79">
        <v>42.5</v>
      </c>
      <c r="J1283" s="75">
        <v>19.29</v>
      </c>
      <c r="K1283" s="44"/>
      <c r="L1283" s="75">
        <v>819.83</v>
      </c>
      <c r="M1283" s="80">
        <v>15.71</v>
      </c>
      <c r="N1283" s="76">
        <v>12879.53</v>
      </c>
      <c r="AI1283" s="39"/>
      <c r="AJ1283" s="40"/>
      <c r="AK1283" s="40" t="s">
        <v>613</v>
      </c>
      <c r="AQ1283" s="40"/>
      <c r="AT1283" s="40"/>
      <c r="AV1283" s="40"/>
    </row>
    <row r="1284" spans="1:48" customFormat="1" ht="15" x14ac:dyDescent="0.25">
      <c r="A1284" s="49"/>
      <c r="B1284" s="50"/>
      <c r="C1284" s="235" t="s">
        <v>611</v>
      </c>
      <c r="D1284" s="235"/>
      <c r="E1284" s="235"/>
      <c r="F1284" s="235"/>
      <c r="G1284" s="235"/>
      <c r="H1284" s="235"/>
      <c r="I1284" s="235"/>
      <c r="J1284" s="235"/>
      <c r="K1284" s="235"/>
      <c r="L1284" s="235"/>
      <c r="M1284" s="235"/>
      <c r="N1284" s="237"/>
      <c r="AI1284" s="39"/>
      <c r="AJ1284" s="40"/>
      <c r="AK1284" s="40"/>
      <c r="AL1284" s="3" t="s">
        <v>611</v>
      </c>
      <c r="AQ1284" s="40"/>
      <c r="AT1284" s="40"/>
      <c r="AV1284" s="40"/>
    </row>
    <row r="1285" spans="1:48" customFormat="1" ht="15" x14ac:dyDescent="0.25">
      <c r="A1285" s="73"/>
      <c r="B1285" s="74"/>
      <c r="C1285" s="248" t="s">
        <v>84</v>
      </c>
      <c r="D1285" s="248"/>
      <c r="E1285" s="248"/>
      <c r="F1285" s="43"/>
      <c r="G1285" s="44"/>
      <c r="H1285" s="44"/>
      <c r="I1285" s="44"/>
      <c r="J1285" s="47"/>
      <c r="K1285" s="44"/>
      <c r="L1285" s="75">
        <v>819.83</v>
      </c>
      <c r="M1285" s="68"/>
      <c r="N1285" s="76">
        <v>12879.53</v>
      </c>
      <c r="AI1285" s="39"/>
      <c r="AJ1285" s="40"/>
      <c r="AK1285" s="40"/>
      <c r="AQ1285" s="40" t="s">
        <v>84</v>
      </c>
      <c r="AT1285" s="40"/>
      <c r="AV1285" s="40"/>
    </row>
    <row r="1286" spans="1:48" customFormat="1" ht="23.25" x14ac:dyDescent="0.25">
      <c r="A1286" s="41" t="s">
        <v>614</v>
      </c>
      <c r="B1286" s="42" t="s">
        <v>108</v>
      </c>
      <c r="C1286" s="248" t="s">
        <v>109</v>
      </c>
      <c r="D1286" s="248"/>
      <c r="E1286" s="248"/>
      <c r="F1286" s="43" t="s">
        <v>110</v>
      </c>
      <c r="G1286" s="44">
        <v>18.600000000000001</v>
      </c>
      <c r="H1286" s="45">
        <v>1</v>
      </c>
      <c r="I1286" s="79">
        <v>18.600000000000001</v>
      </c>
      <c r="J1286" s="75">
        <v>65.3</v>
      </c>
      <c r="K1286" s="44"/>
      <c r="L1286" s="82">
        <v>1214.58</v>
      </c>
      <c r="M1286" s="80">
        <v>8.16</v>
      </c>
      <c r="N1286" s="126">
        <v>9910.9699999999993</v>
      </c>
      <c r="AI1286" s="39"/>
      <c r="AJ1286" s="40"/>
      <c r="AK1286" s="40" t="s">
        <v>109</v>
      </c>
      <c r="AQ1286" s="40"/>
      <c r="AT1286" s="40"/>
      <c r="AV1286" s="40"/>
    </row>
    <row r="1287" spans="1:48" customFormat="1" ht="15" x14ac:dyDescent="0.25">
      <c r="A1287" s="73"/>
      <c r="B1287" s="74"/>
      <c r="C1287" s="235" t="s">
        <v>111</v>
      </c>
      <c r="D1287" s="235"/>
      <c r="E1287" s="235"/>
      <c r="F1287" s="235"/>
      <c r="G1287" s="235"/>
      <c r="H1287" s="235"/>
      <c r="I1287" s="235"/>
      <c r="J1287" s="235"/>
      <c r="K1287" s="235"/>
      <c r="L1287" s="235"/>
      <c r="M1287" s="235"/>
      <c r="N1287" s="237"/>
      <c r="AI1287" s="39"/>
      <c r="AJ1287" s="40"/>
      <c r="AK1287" s="40"/>
      <c r="AQ1287" s="40"/>
      <c r="AR1287" s="3" t="s">
        <v>111</v>
      </c>
      <c r="AT1287" s="40"/>
      <c r="AV1287" s="40"/>
    </row>
    <row r="1288" spans="1:48" customFormat="1" ht="15" x14ac:dyDescent="0.25">
      <c r="A1288" s="49"/>
      <c r="B1288" s="50"/>
      <c r="C1288" s="235" t="s">
        <v>112</v>
      </c>
      <c r="D1288" s="235"/>
      <c r="E1288" s="235"/>
      <c r="F1288" s="235"/>
      <c r="G1288" s="235"/>
      <c r="H1288" s="235"/>
      <c r="I1288" s="235"/>
      <c r="J1288" s="235"/>
      <c r="K1288" s="235"/>
      <c r="L1288" s="235"/>
      <c r="M1288" s="235"/>
      <c r="N1288" s="237"/>
      <c r="AI1288" s="39"/>
      <c r="AJ1288" s="40"/>
      <c r="AK1288" s="40"/>
      <c r="AQ1288" s="40"/>
      <c r="AS1288" s="3" t="s">
        <v>112</v>
      </c>
      <c r="AT1288" s="40"/>
      <c r="AV1288" s="40"/>
    </row>
    <row r="1289" spans="1:48" customFormat="1" ht="15" x14ac:dyDescent="0.25">
      <c r="A1289" s="73"/>
      <c r="B1289" s="74"/>
      <c r="C1289" s="248" t="s">
        <v>84</v>
      </c>
      <c r="D1289" s="248"/>
      <c r="E1289" s="248"/>
      <c r="F1289" s="43"/>
      <c r="G1289" s="44"/>
      <c r="H1289" s="44"/>
      <c r="I1289" s="44"/>
      <c r="J1289" s="47"/>
      <c r="K1289" s="44"/>
      <c r="L1289" s="82">
        <v>1214.58</v>
      </c>
      <c r="M1289" s="68"/>
      <c r="N1289" s="76">
        <v>9910.9699999999993</v>
      </c>
      <c r="AI1289" s="39"/>
      <c r="AJ1289" s="40"/>
      <c r="AK1289" s="40"/>
      <c r="AQ1289" s="40" t="s">
        <v>84</v>
      </c>
      <c r="AT1289" s="40"/>
      <c r="AV1289" s="40"/>
    </row>
    <row r="1290" spans="1:48" customFormat="1" ht="23.25" x14ac:dyDescent="0.25">
      <c r="A1290" s="41" t="s">
        <v>615</v>
      </c>
      <c r="B1290" s="42" t="s">
        <v>118</v>
      </c>
      <c r="C1290" s="248" t="s">
        <v>119</v>
      </c>
      <c r="D1290" s="248"/>
      <c r="E1290" s="248"/>
      <c r="F1290" s="43" t="s">
        <v>90</v>
      </c>
      <c r="G1290" s="44">
        <v>0.04</v>
      </c>
      <c r="H1290" s="45">
        <v>1</v>
      </c>
      <c r="I1290" s="80">
        <v>0.04</v>
      </c>
      <c r="J1290" s="47"/>
      <c r="K1290" s="44"/>
      <c r="L1290" s="47"/>
      <c r="M1290" s="44"/>
      <c r="N1290" s="48"/>
      <c r="AI1290" s="39"/>
      <c r="AJ1290" s="40"/>
      <c r="AK1290" s="40" t="s">
        <v>119</v>
      </c>
      <c r="AQ1290" s="40"/>
      <c r="AT1290" s="40"/>
      <c r="AV1290" s="40"/>
    </row>
    <row r="1291" spans="1:48" customFormat="1" ht="15" x14ac:dyDescent="0.25">
      <c r="A1291" s="49"/>
      <c r="B1291" s="50"/>
      <c r="C1291" s="235" t="s">
        <v>616</v>
      </c>
      <c r="D1291" s="235"/>
      <c r="E1291" s="235"/>
      <c r="F1291" s="235"/>
      <c r="G1291" s="235"/>
      <c r="H1291" s="235"/>
      <c r="I1291" s="235"/>
      <c r="J1291" s="235"/>
      <c r="K1291" s="235"/>
      <c r="L1291" s="235"/>
      <c r="M1291" s="235"/>
      <c r="N1291" s="237"/>
      <c r="AI1291" s="39"/>
      <c r="AJ1291" s="40"/>
      <c r="AK1291" s="40"/>
      <c r="AL1291" s="3" t="s">
        <v>616</v>
      </c>
      <c r="AQ1291" s="40"/>
      <c r="AT1291" s="40"/>
      <c r="AV1291" s="40"/>
    </row>
    <row r="1292" spans="1:48" customFormat="1" ht="23.25" x14ac:dyDescent="0.25">
      <c r="A1292" s="51"/>
      <c r="B1292" s="52" t="s">
        <v>65</v>
      </c>
      <c r="C1292" s="238" t="s">
        <v>66</v>
      </c>
      <c r="D1292" s="238"/>
      <c r="E1292" s="238"/>
      <c r="F1292" s="238"/>
      <c r="G1292" s="238"/>
      <c r="H1292" s="238"/>
      <c r="I1292" s="238"/>
      <c r="J1292" s="238"/>
      <c r="K1292" s="238"/>
      <c r="L1292" s="238"/>
      <c r="M1292" s="238"/>
      <c r="N1292" s="239"/>
      <c r="AI1292" s="39"/>
      <c r="AJ1292" s="40"/>
      <c r="AK1292" s="40"/>
      <c r="AM1292" s="3" t="s">
        <v>66</v>
      </c>
      <c r="AQ1292" s="40"/>
      <c r="AT1292" s="40"/>
      <c r="AV1292" s="40"/>
    </row>
    <row r="1293" spans="1:48" customFormat="1" ht="68.25" x14ac:dyDescent="0.25">
      <c r="A1293" s="51"/>
      <c r="B1293" s="52" t="s">
        <v>67</v>
      </c>
      <c r="C1293" s="238" t="s">
        <v>68</v>
      </c>
      <c r="D1293" s="238"/>
      <c r="E1293" s="238"/>
      <c r="F1293" s="238"/>
      <c r="G1293" s="238"/>
      <c r="H1293" s="238"/>
      <c r="I1293" s="238"/>
      <c r="J1293" s="238"/>
      <c r="K1293" s="238"/>
      <c r="L1293" s="238"/>
      <c r="M1293" s="238"/>
      <c r="N1293" s="239"/>
      <c r="AI1293" s="39"/>
      <c r="AJ1293" s="40"/>
      <c r="AK1293" s="40"/>
      <c r="AM1293" s="3" t="s">
        <v>68</v>
      </c>
      <c r="AQ1293" s="40"/>
      <c r="AT1293" s="40"/>
      <c r="AV1293" s="40"/>
    </row>
    <row r="1294" spans="1:48" customFormat="1" ht="23.25" x14ac:dyDescent="0.25">
      <c r="A1294" s="51"/>
      <c r="B1294" s="52" t="s">
        <v>69</v>
      </c>
      <c r="C1294" s="238" t="s">
        <v>70</v>
      </c>
      <c r="D1294" s="238"/>
      <c r="E1294" s="238"/>
      <c r="F1294" s="238"/>
      <c r="G1294" s="238"/>
      <c r="H1294" s="238"/>
      <c r="I1294" s="238"/>
      <c r="J1294" s="238"/>
      <c r="K1294" s="238"/>
      <c r="L1294" s="238"/>
      <c r="M1294" s="238"/>
      <c r="N1294" s="239"/>
      <c r="AI1294" s="39"/>
      <c r="AJ1294" s="40"/>
      <c r="AK1294" s="40"/>
      <c r="AM1294" s="3" t="s">
        <v>70</v>
      </c>
      <c r="AQ1294" s="40"/>
      <c r="AT1294" s="40"/>
      <c r="AV1294" s="40"/>
    </row>
    <row r="1295" spans="1:48" customFormat="1" ht="15" x14ac:dyDescent="0.25">
      <c r="A1295" s="53"/>
      <c r="B1295" s="52" t="s">
        <v>60</v>
      </c>
      <c r="C1295" s="235" t="s">
        <v>94</v>
      </c>
      <c r="D1295" s="235"/>
      <c r="E1295" s="235"/>
      <c r="F1295" s="54"/>
      <c r="G1295" s="55"/>
      <c r="H1295" s="55"/>
      <c r="I1295" s="55"/>
      <c r="J1295" s="58">
        <v>663.75</v>
      </c>
      <c r="K1295" s="57">
        <v>1.520875</v>
      </c>
      <c r="L1295" s="58">
        <v>40.380000000000003</v>
      </c>
      <c r="M1295" s="59">
        <v>44.77</v>
      </c>
      <c r="N1295" s="60">
        <v>1807.81</v>
      </c>
      <c r="AI1295" s="39"/>
      <c r="AJ1295" s="40"/>
      <c r="AK1295" s="40"/>
      <c r="AN1295" s="3" t="s">
        <v>94</v>
      </c>
      <c r="AQ1295" s="40"/>
      <c r="AT1295" s="40"/>
      <c r="AV1295" s="40"/>
    </row>
    <row r="1296" spans="1:48" customFormat="1" ht="15" x14ac:dyDescent="0.25">
      <c r="A1296" s="62"/>
      <c r="B1296" s="52"/>
      <c r="C1296" s="235" t="s">
        <v>95</v>
      </c>
      <c r="D1296" s="235"/>
      <c r="E1296" s="235"/>
      <c r="F1296" s="54" t="s">
        <v>76</v>
      </c>
      <c r="G1296" s="61">
        <v>88.5</v>
      </c>
      <c r="H1296" s="57">
        <v>1.520875</v>
      </c>
      <c r="I1296" s="64">
        <v>5.3838974999999998</v>
      </c>
      <c r="J1296" s="65"/>
      <c r="K1296" s="55"/>
      <c r="L1296" s="65"/>
      <c r="M1296" s="55"/>
      <c r="N1296" s="66"/>
      <c r="AI1296" s="39"/>
      <c r="AJ1296" s="40"/>
      <c r="AK1296" s="40"/>
      <c r="AO1296" s="3" t="s">
        <v>95</v>
      </c>
      <c r="AQ1296" s="40"/>
      <c r="AT1296" s="40"/>
      <c r="AV1296" s="40"/>
    </row>
    <row r="1297" spans="1:48" customFormat="1" ht="15" x14ac:dyDescent="0.25">
      <c r="A1297" s="49"/>
      <c r="B1297" s="52"/>
      <c r="C1297" s="236" t="s">
        <v>77</v>
      </c>
      <c r="D1297" s="236"/>
      <c r="E1297" s="236"/>
      <c r="F1297" s="67"/>
      <c r="G1297" s="68"/>
      <c r="H1297" s="68"/>
      <c r="I1297" s="68"/>
      <c r="J1297" s="70">
        <v>663.75</v>
      </c>
      <c r="K1297" s="68"/>
      <c r="L1297" s="70">
        <v>40.380000000000003</v>
      </c>
      <c r="M1297" s="68"/>
      <c r="N1297" s="71">
        <v>1807.81</v>
      </c>
      <c r="AI1297" s="39"/>
      <c r="AJ1297" s="40"/>
      <c r="AK1297" s="40"/>
      <c r="AP1297" s="3" t="s">
        <v>77</v>
      </c>
      <c r="AQ1297" s="40"/>
      <c r="AT1297" s="40"/>
      <c r="AV1297" s="40"/>
    </row>
    <row r="1298" spans="1:48" customFormat="1" ht="15" x14ac:dyDescent="0.25">
      <c r="A1298" s="62"/>
      <c r="B1298" s="52"/>
      <c r="C1298" s="235" t="s">
        <v>78</v>
      </c>
      <c r="D1298" s="235"/>
      <c r="E1298" s="235"/>
      <c r="F1298" s="54"/>
      <c r="G1298" s="55"/>
      <c r="H1298" s="55"/>
      <c r="I1298" s="55"/>
      <c r="J1298" s="65"/>
      <c r="K1298" s="55"/>
      <c r="L1298" s="58">
        <v>40.380000000000003</v>
      </c>
      <c r="M1298" s="55"/>
      <c r="N1298" s="60">
        <v>1807.81</v>
      </c>
      <c r="AI1298" s="39"/>
      <c r="AJ1298" s="40"/>
      <c r="AK1298" s="40"/>
      <c r="AO1298" s="3" t="s">
        <v>78</v>
      </c>
      <c r="AQ1298" s="40"/>
      <c r="AT1298" s="40"/>
      <c r="AV1298" s="40"/>
    </row>
    <row r="1299" spans="1:48" customFormat="1" ht="23.25" x14ac:dyDescent="0.25">
      <c r="A1299" s="62"/>
      <c r="B1299" s="52" t="s">
        <v>96</v>
      </c>
      <c r="C1299" s="235" t="s">
        <v>97</v>
      </c>
      <c r="D1299" s="235"/>
      <c r="E1299" s="235"/>
      <c r="F1299" s="54" t="s">
        <v>81</v>
      </c>
      <c r="G1299" s="63">
        <v>89</v>
      </c>
      <c r="H1299" s="55"/>
      <c r="I1299" s="63">
        <v>89</v>
      </c>
      <c r="J1299" s="65"/>
      <c r="K1299" s="55"/>
      <c r="L1299" s="58">
        <v>35.94</v>
      </c>
      <c r="M1299" s="55"/>
      <c r="N1299" s="60">
        <v>1608.95</v>
      </c>
      <c r="AI1299" s="39"/>
      <c r="AJ1299" s="40"/>
      <c r="AK1299" s="40"/>
      <c r="AO1299" s="3" t="s">
        <v>97</v>
      </c>
      <c r="AQ1299" s="40"/>
      <c r="AT1299" s="40"/>
      <c r="AV1299" s="40"/>
    </row>
    <row r="1300" spans="1:48" customFormat="1" ht="45" x14ac:dyDescent="0.25">
      <c r="A1300" s="62"/>
      <c r="B1300" s="52" t="s">
        <v>98</v>
      </c>
      <c r="C1300" s="235" t="s">
        <v>99</v>
      </c>
      <c r="D1300" s="235"/>
      <c r="E1300" s="235"/>
      <c r="F1300" s="54" t="s">
        <v>81</v>
      </c>
      <c r="G1300" s="63">
        <v>40</v>
      </c>
      <c r="H1300" s="59">
        <v>0.85</v>
      </c>
      <c r="I1300" s="63">
        <v>34</v>
      </c>
      <c r="J1300" s="65"/>
      <c r="K1300" s="55"/>
      <c r="L1300" s="58">
        <v>13.73</v>
      </c>
      <c r="M1300" s="55"/>
      <c r="N1300" s="72">
        <v>614.66</v>
      </c>
      <c r="AI1300" s="39"/>
      <c r="AJ1300" s="40"/>
      <c r="AK1300" s="40"/>
      <c r="AO1300" s="3" t="s">
        <v>99</v>
      </c>
      <c r="AQ1300" s="40"/>
      <c r="AT1300" s="40"/>
      <c r="AV1300" s="40"/>
    </row>
    <row r="1301" spans="1:48" customFormat="1" ht="15" x14ac:dyDescent="0.25">
      <c r="A1301" s="73"/>
      <c r="B1301" s="74"/>
      <c r="C1301" s="248" t="s">
        <v>84</v>
      </c>
      <c r="D1301" s="248"/>
      <c r="E1301" s="248"/>
      <c r="F1301" s="43"/>
      <c r="G1301" s="44"/>
      <c r="H1301" s="44"/>
      <c r="I1301" s="44"/>
      <c r="J1301" s="47"/>
      <c r="K1301" s="44"/>
      <c r="L1301" s="75">
        <v>90.05</v>
      </c>
      <c r="M1301" s="68"/>
      <c r="N1301" s="76">
        <v>4031.42</v>
      </c>
      <c r="AI1301" s="39"/>
      <c r="AJ1301" s="40"/>
      <c r="AK1301" s="40"/>
      <c r="AQ1301" s="40" t="s">
        <v>84</v>
      </c>
      <c r="AT1301" s="40"/>
      <c r="AV1301" s="40"/>
    </row>
    <row r="1302" spans="1:48" customFormat="1" ht="15" x14ac:dyDescent="0.25">
      <c r="A1302" s="87"/>
      <c r="B1302" s="88"/>
      <c r="C1302" s="88"/>
      <c r="D1302" s="88"/>
      <c r="E1302" s="88"/>
      <c r="F1302" s="89"/>
      <c r="G1302" s="89"/>
      <c r="H1302" s="89"/>
      <c r="I1302" s="89"/>
      <c r="J1302" s="90"/>
      <c r="K1302" s="89"/>
      <c r="L1302" s="90"/>
      <c r="M1302" s="55"/>
      <c r="N1302" s="90"/>
      <c r="AI1302" s="39"/>
      <c r="AJ1302" s="40"/>
      <c r="AK1302" s="40"/>
      <c r="AQ1302" s="40"/>
      <c r="AT1302" s="40"/>
      <c r="AV1302" s="40"/>
    </row>
    <row r="1303" spans="1:48" customFormat="1" ht="15" x14ac:dyDescent="0.25">
      <c r="A1303" s="91"/>
      <c r="B1303" s="92"/>
      <c r="C1303" s="248" t="s">
        <v>617</v>
      </c>
      <c r="D1303" s="248"/>
      <c r="E1303" s="248"/>
      <c r="F1303" s="248"/>
      <c r="G1303" s="248"/>
      <c r="H1303" s="248"/>
      <c r="I1303" s="248"/>
      <c r="J1303" s="248"/>
      <c r="K1303" s="248"/>
      <c r="L1303" s="93"/>
      <c r="M1303" s="94"/>
      <c r="N1303" s="95"/>
      <c r="AI1303" s="39"/>
      <c r="AJ1303" s="40"/>
      <c r="AK1303" s="40"/>
      <c r="AQ1303" s="40"/>
      <c r="AT1303" s="40" t="s">
        <v>617</v>
      </c>
      <c r="AV1303" s="40"/>
    </row>
    <row r="1304" spans="1:48" customFormat="1" ht="15" x14ac:dyDescent="0.25">
      <c r="A1304" s="96"/>
      <c r="B1304" s="52"/>
      <c r="C1304" s="235" t="s">
        <v>255</v>
      </c>
      <c r="D1304" s="235"/>
      <c r="E1304" s="235"/>
      <c r="F1304" s="235"/>
      <c r="G1304" s="235"/>
      <c r="H1304" s="235"/>
      <c r="I1304" s="235"/>
      <c r="J1304" s="235"/>
      <c r="K1304" s="235"/>
      <c r="L1304" s="97">
        <v>2757.15</v>
      </c>
      <c r="M1304" s="98"/>
      <c r="N1304" s="99">
        <v>51553.42</v>
      </c>
      <c r="AI1304" s="39"/>
      <c r="AJ1304" s="40"/>
      <c r="AK1304" s="40"/>
      <c r="AQ1304" s="40"/>
      <c r="AT1304" s="40"/>
      <c r="AU1304" s="3" t="s">
        <v>255</v>
      </c>
      <c r="AV1304" s="40"/>
    </row>
    <row r="1305" spans="1:48" customFormat="1" ht="15" x14ac:dyDescent="0.25">
      <c r="A1305" s="96"/>
      <c r="B1305" s="52"/>
      <c r="C1305" s="235" t="s">
        <v>256</v>
      </c>
      <c r="D1305" s="235"/>
      <c r="E1305" s="235"/>
      <c r="F1305" s="235"/>
      <c r="G1305" s="235"/>
      <c r="H1305" s="235"/>
      <c r="I1305" s="235"/>
      <c r="J1305" s="235"/>
      <c r="K1305" s="235"/>
      <c r="L1305" s="100"/>
      <c r="M1305" s="98"/>
      <c r="N1305" s="101"/>
      <c r="AI1305" s="39"/>
      <c r="AJ1305" s="40"/>
      <c r="AK1305" s="40"/>
      <c r="AQ1305" s="40"/>
      <c r="AT1305" s="40"/>
      <c r="AU1305" s="3" t="s">
        <v>256</v>
      </c>
      <c r="AV1305" s="40"/>
    </row>
    <row r="1306" spans="1:48" customFormat="1" ht="15" x14ac:dyDescent="0.25">
      <c r="A1306" s="96"/>
      <c r="B1306" s="52"/>
      <c r="C1306" s="235" t="s">
        <v>257</v>
      </c>
      <c r="D1306" s="235"/>
      <c r="E1306" s="235"/>
      <c r="F1306" s="235"/>
      <c r="G1306" s="235"/>
      <c r="H1306" s="235"/>
      <c r="I1306" s="235"/>
      <c r="J1306" s="235"/>
      <c r="K1306" s="235"/>
      <c r="L1306" s="102">
        <v>599.05999999999995</v>
      </c>
      <c r="M1306" s="98"/>
      <c r="N1306" s="99">
        <v>26819.91</v>
      </c>
      <c r="AI1306" s="39"/>
      <c r="AJ1306" s="40"/>
      <c r="AK1306" s="40"/>
      <c r="AQ1306" s="40"/>
      <c r="AT1306" s="40"/>
      <c r="AU1306" s="3" t="s">
        <v>257</v>
      </c>
      <c r="AV1306" s="40"/>
    </row>
    <row r="1307" spans="1:48" customFormat="1" ht="15" x14ac:dyDescent="0.25">
      <c r="A1307" s="96"/>
      <c r="B1307" s="52"/>
      <c r="C1307" s="235" t="s">
        <v>258</v>
      </c>
      <c r="D1307" s="235"/>
      <c r="E1307" s="235"/>
      <c r="F1307" s="235"/>
      <c r="G1307" s="235"/>
      <c r="H1307" s="235"/>
      <c r="I1307" s="235"/>
      <c r="J1307" s="235"/>
      <c r="K1307" s="235"/>
      <c r="L1307" s="102">
        <v>943.51</v>
      </c>
      <c r="M1307" s="98"/>
      <c r="N1307" s="99">
        <v>14822.54</v>
      </c>
      <c r="AI1307" s="39"/>
      <c r="AJ1307" s="40"/>
      <c r="AK1307" s="40"/>
      <c r="AQ1307" s="40"/>
      <c r="AT1307" s="40"/>
      <c r="AU1307" s="3" t="s">
        <v>258</v>
      </c>
      <c r="AV1307" s="40"/>
    </row>
    <row r="1308" spans="1:48" customFormat="1" ht="15" x14ac:dyDescent="0.25">
      <c r="A1308" s="96"/>
      <c r="B1308" s="52"/>
      <c r="C1308" s="235" t="s">
        <v>260</v>
      </c>
      <c r="D1308" s="235"/>
      <c r="E1308" s="235"/>
      <c r="F1308" s="235"/>
      <c r="G1308" s="235"/>
      <c r="H1308" s="235"/>
      <c r="I1308" s="235"/>
      <c r="J1308" s="235"/>
      <c r="K1308" s="235"/>
      <c r="L1308" s="97">
        <v>1214.58</v>
      </c>
      <c r="M1308" s="98"/>
      <c r="N1308" s="99">
        <v>9910.9699999999993</v>
      </c>
      <c r="AI1308" s="39"/>
      <c r="AJ1308" s="40"/>
      <c r="AK1308" s="40"/>
      <c r="AQ1308" s="40"/>
      <c r="AT1308" s="40"/>
      <c r="AU1308" s="3" t="s">
        <v>260</v>
      </c>
      <c r="AV1308" s="40"/>
    </row>
    <row r="1309" spans="1:48" customFormat="1" ht="15" x14ac:dyDescent="0.25">
      <c r="A1309" s="96"/>
      <c r="B1309" s="52"/>
      <c r="C1309" s="235" t="s">
        <v>261</v>
      </c>
      <c r="D1309" s="235"/>
      <c r="E1309" s="235"/>
      <c r="F1309" s="235"/>
      <c r="G1309" s="235"/>
      <c r="H1309" s="235"/>
      <c r="I1309" s="235"/>
      <c r="J1309" s="235"/>
      <c r="K1309" s="235"/>
      <c r="L1309" s="97">
        <v>3494</v>
      </c>
      <c r="M1309" s="98"/>
      <c r="N1309" s="99">
        <v>84541.91</v>
      </c>
      <c r="AI1309" s="39"/>
      <c r="AJ1309" s="40"/>
      <c r="AK1309" s="40"/>
      <c r="AQ1309" s="40"/>
      <c r="AT1309" s="40"/>
      <c r="AU1309" s="3" t="s">
        <v>261</v>
      </c>
      <c r="AV1309" s="40"/>
    </row>
    <row r="1310" spans="1:48" customFormat="1" ht="15" x14ac:dyDescent="0.25">
      <c r="A1310" s="96"/>
      <c r="B1310" s="52"/>
      <c r="C1310" s="235" t="s">
        <v>262</v>
      </c>
      <c r="D1310" s="235"/>
      <c r="E1310" s="235"/>
      <c r="F1310" s="235"/>
      <c r="G1310" s="235"/>
      <c r="H1310" s="235"/>
      <c r="I1310" s="235"/>
      <c r="J1310" s="235"/>
      <c r="K1310" s="235"/>
      <c r="L1310" s="97">
        <v>2550.4899999999998</v>
      </c>
      <c r="M1310" s="98"/>
      <c r="N1310" s="99">
        <v>69719.37</v>
      </c>
      <c r="AI1310" s="39"/>
      <c r="AJ1310" s="40"/>
      <c r="AK1310" s="40"/>
      <c r="AQ1310" s="40"/>
      <c r="AT1310" s="40"/>
      <c r="AU1310" s="3" t="s">
        <v>262</v>
      </c>
      <c r="AV1310" s="40"/>
    </row>
    <row r="1311" spans="1:48" customFormat="1" ht="15" x14ac:dyDescent="0.25">
      <c r="A1311" s="96"/>
      <c r="B1311" s="52"/>
      <c r="C1311" s="235" t="s">
        <v>263</v>
      </c>
      <c r="D1311" s="235"/>
      <c r="E1311" s="235"/>
      <c r="F1311" s="235"/>
      <c r="G1311" s="235"/>
      <c r="H1311" s="235"/>
      <c r="I1311" s="235"/>
      <c r="J1311" s="235"/>
      <c r="K1311" s="235"/>
      <c r="L1311" s="100"/>
      <c r="M1311" s="98"/>
      <c r="N1311" s="101"/>
      <c r="AI1311" s="39"/>
      <c r="AJ1311" s="40"/>
      <c r="AK1311" s="40"/>
      <c r="AQ1311" s="40"/>
      <c r="AT1311" s="40"/>
      <c r="AU1311" s="3" t="s">
        <v>263</v>
      </c>
      <c r="AV1311" s="40"/>
    </row>
    <row r="1312" spans="1:48" customFormat="1" ht="15" x14ac:dyDescent="0.25">
      <c r="A1312" s="96"/>
      <c r="B1312" s="52"/>
      <c r="C1312" s="235" t="s">
        <v>264</v>
      </c>
      <c r="D1312" s="235"/>
      <c r="E1312" s="235"/>
      <c r="F1312" s="235"/>
      <c r="G1312" s="235"/>
      <c r="H1312" s="235"/>
      <c r="I1312" s="235"/>
      <c r="J1312" s="235"/>
      <c r="K1312" s="235"/>
      <c r="L1312" s="102">
        <v>599.05999999999995</v>
      </c>
      <c r="M1312" s="98"/>
      <c r="N1312" s="99">
        <v>26819.91</v>
      </c>
      <c r="AI1312" s="39"/>
      <c r="AJ1312" s="40"/>
      <c r="AK1312" s="40"/>
      <c r="AQ1312" s="40"/>
      <c r="AT1312" s="40"/>
      <c r="AU1312" s="3" t="s">
        <v>264</v>
      </c>
      <c r="AV1312" s="40"/>
    </row>
    <row r="1313" spans="1:48" customFormat="1" ht="15" x14ac:dyDescent="0.25">
      <c r="A1313" s="96"/>
      <c r="B1313" s="52"/>
      <c r="C1313" s="235" t="s">
        <v>267</v>
      </c>
      <c r="D1313" s="235"/>
      <c r="E1313" s="235"/>
      <c r="F1313" s="235"/>
      <c r="G1313" s="235"/>
      <c r="H1313" s="235"/>
      <c r="I1313" s="235"/>
      <c r="J1313" s="235"/>
      <c r="K1313" s="235"/>
      <c r="L1313" s="97">
        <v>1214.58</v>
      </c>
      <c r="M1313" s="98"/>
      <c r="N1313" s="99">
        <v>9910.9699999999993</v>
      </c>
      <c r="AI1313" s="39"/>
      <c r="AJ1313" s="40"/>
      <c r="AK1313" s="40"/>
      <c r="AQ1313" s="40"/>
      <c r="AT1313" s="40"/>
      <c r="AU1313" s="3" t="s">
        <v>267</v>
      </c>
      <c r="AV1313" s="40"/>
    </row>
    <row r="1314" spans="1:48" customFormat="1" ht="15" x14ac:dyDescent="0.25">
      <c r="A1314" s="96"/>
      <c r="B1314" s="52"/>
      <c r="C1314" s="235" t="s">
        <v>268</v>
      </c>
      <c r="D1314" s="235"/>
      <c r="E1314" s="235"/>
      <c r="F1314" s="235"/>
      <c r="G1314" s="235"/>
      <c r="H1314" s="235"/>
      <c r="I1314" s="235"/>
      <c r="J1314" s="235"/>
      <c r="K1314" s="235"/>
      <c r="L1314" s="102">
        <v>533.16999999999996</v>
      </c>
      <c r="M1314" s="98"/>
      <c r="N1314" s="99">
        <v>23869.72</v>
      </c>
      <c r="AI1314" s="39"/>
      <c r="AJ1314" s="40"/>
      <c r="AK1314" s="40"/>
      <c r="AQ1314" s="40"/>
      <c r="AT1314" s="40"/>
      <c r="AU1314" s="3" t="s">
        <v>268</v>
      </c>
      <c r="AV1314" s="40"/>
    </row>
    <row r="1315" spans="1:48" customFormat="1" ht="15" x14ac:dyDescent="0.25">
      <c r="A1315" s="96"/>
      <c r="B1315" s="52"/>
      <c r="C1315" s="235" t="s">
        <v>269</v>
      </c>
      <c r="D1315" s="235"/>
      <c r="E1315" s="235"/>
      <c r="F1315" s="235"/>
      <c r="G1315" s="235"/>
      <c r="H1315" s="235"/>
      <c r="I1315" s="235"/>
      <c r="J1315" s="235"/>
      <c r="K1315" s="235"/>
      <c r="L1315" s="102">
        <v>203.68</v>
      </c>
      <c r="M1315" s="98"/>
      <c r="N1315" s="99">
        <v>9118.77</v>
      </c>
      <c r="AI1315" s="39"/>
      <c r="AJ1315" s="40"/>
      <c r="AK1315" s="40"/>
      <c r="AQ1315" s="40"/>
      <c r="AT1315" s="40"/>
      <c r="AU1315" s="3" t="s">
        <v>269</v>
      </c>
      <c r="AV1315" s="40"/>
    </row>
    <row r="1316" spans="1:48" customFormat="1" ht="15" x14ac:dyDescent="0.25">
      <c r="A1316" s="96"/>
      <c r="B1316" s="52"/>
      <c r="C1316" s="235" t="s">
        <v>270</v>
      </c>
      <c r="D1316" s="235"/>
      <c r="E1316" s="235"/>
      <c r="F1316" s="235"/>
      <c r="G1316" s="235"/>
      <c r="H1316" s="235"/>
      <c r="I1316" s="235"/>
      <c r="J1316" s="235"/>
      <c r="K1316" s="235"/>
      <c r="L1316" s="102">
        <v>943.51</v>
      </c>
      <c r="M1316" s="98"/>
      <c r="N1316" s="99">
        <v>14822.54</v>
      </c>
      <c r="AI1316" s="39"/>
      <c r="AJ1316" s="40"/>
      <c r="AK1316" s="40"/>
      <c r="AQ1316" s="40"/>
      <c r="AT1316" s="40"/>
      <c r="AU1316" s="3" t="s">
        <v>270</v>
      </c>
      <c r="AV1316" s="40"/>
    </row>
    <row r="1317" spans="1:48" customFormat="1" ht="15" x14ac:dyDescent="0.25">
      <c r="A1317" s="96"/>
      <c r="B1317" s="52"/>
      <c r="C1317" s="235" t="s">
        <v>272</v>
      </c>
      <c r="D1317" s="235"/>
      <c r="E1317" s="235"/>
      <c r="F1317" s="235"/>
      <c r="G1317" s="235"/>
      <c r="H1317" s="235"/>
      <c r="I1317" s="235"/>
      <c r="J1317" s="235"/>
      <c r="K1317" s="235"/>
      <c r="L1317" s="102">
        <v>599.05999999999995</v>
      </c>
      <c r="M1317" s="98"/>
      <c r="N1317" s="99">
        <v>26819.91</v>
      </c>
      <c r="AI1317" s="39"/>
      <c r="AJ1317" s="40"/>
      <c r="AK1317" s="40"/>
      <c r="AQ1317" s="40"/>
      <c r="AT1317" s="40"/>
      <c r="AU1317" s="3" t="s">
        <v>272</v>
      </c>
      <c r="AV1317" s="40"/>
    </row>
    <row r="1318" spans="1:48" customFormat="1" ht="15" x14ac:dyDescent="0.25">
      <c r="A1318" s="96"/>
      <c r="B1318" s="52"/>
      <c r="C1318" s="235" t="s">
        <v>273</v>
      </c>
      <c r="D1318" s="235"/>
      <c r="E1318" s="235"/>
      <c r="F1318" s="235"/>
      <c r="G1318" s="235"/>
      <c r="H1318" s="235"/>
      <c r="I1318" s="235"/>
      <c r="J1318" s="235"/>
      <c r="K1318" s="235"/>
      <c r="L1318" s="102">
        <v>533.16999999999996</v>
      </c>
      <c r="M1318" s="98"/>
      <c r="N1318" s="99">
        <v>23869.72</v>
      </c>
      <c r="AI1318" s="39"/>
      <c r="AJ1318" s="40"/>
      <c r="AK1318" s="40"/>
      <c r="AQ1318" s="40"/>
      <c r="AT1318" s="40"/>
      <c r="AU1318" s="3" t="s">
        <v>273</v>
      </c>
      <c r="AV1318" s="40"/>
    </row>
    <row r="1319" spans="1:48" customFormat="1" ht="15" x14ac:dyDescent="0.25">
      <c r="A1319" s="96"/>
      <c r="B1319" s="52"/>
      <c r="C1319" s="235" t="s">
        <v>274</v>
      </c>
      <c r="D1319" s="235"/>
      <c r="E1319" s="235"/>
      <c r="F1319" s="235"/>
      <c r="G1319" s="235"/>
      <c r="H1319" s="235"/>
      <c r="I1319" s="235"/>
      <c r="J1319" s="235"/>
      <c r="K1319" s="235"/>
      <c r="L1319" s="102">
        <v>203.68</v>
      </c>
      <c r="M1319" s="98"/>
      <c r="N1319" s="99">
        <v>9118.77</v>
      </c>
      <c r="AI1319" s="39"/>
      <c r="AJ1319" s="40"/>
      <c r="AK1319" s="40"/>
      <c r="AQ1319" s="40"/>
      <c r="AT1319" s="40"/>
      <c r="AU1319" s="3" t="s">
        <v>274</v>
      </c>
      <c r="AV1319" s="40"/>
    </row>
    <row r="1320" spans="1:48" customFormat="1" ht="15" x14ac:dyDescent="0.25">
      <c r="A1320" s="96"/>
      <c r="B1320" s="104"/>
      <c r="C1320" s="252" t="s">
        <v>618</v>
      </c>
      <c r="D1320" s="252"/>
      <c r="E1320" s="252"/>
      <c r="F1320" s="252"/>
      <c r="G1320" s="252"/>
      <c r="H1320" s="252"/>
      <c r="I1320" s="252"/>
      <c r="J1320" s="252"/>
      <c r="K1320" s="252"/>
      <c r="L1320" s="105">
        <v>3494</v>
      </c>
      <c r="M1320" s="106"/>
      <c r="N1320" s="107">
        <v>84541.91</v>
      </c>
      <c r="AI1320" s="39"/>
      <c r="AJ1320" s="40"/>
      <c r="AK1320" s="40"/>
      <c r="AQ1320" s="40"/>
      <c r="AT1320" s="40"/>
      <c r="AV1320" s="40" t="s">
        <v>618</v>
      </c>
    </row>
    <row r="1321" spans="1:48" customFormat="1" ht="15" x14ac:dyDescent="0.25">
      <c r="A1321" s="242" t="s">
        <v>619</v>
      </c>
      <c r="B1321" s="243"/>
      <c r="C1321" s="243"/>
      <c r="D1321" s="243"/>
      <c r="E1321" s="243"/>
      <c r="F1321" s="243"/>
      <c r="G1321" s="243"/>
      <c r="H1321" s="243"/>
      <c r="I1321" s="243"/>
      <c r="J1321" s="243"/>
      <c r="K1321" s="243"/>
      <c r="L1321" s="243"/>
      <c r="M1321" s="243"/>
      <c r="N1321" s="244"/>
      <c r="AI1321" s="39" t="s">
        <v>619</v>
      </c>
      <c r="AJ1321" s="40"/>
      <c r="AK1321" s="40"/>
      <c r="AQ1321" s="40"/>
      <c r="AT1321" s="40"/>
      <c r="AV1321" s="40"/>
    </row>
    <row r="1322" spans="1:48" customFormat="1" ht="34.5" x14ac:dyDescent="0.25">
      <c r="A1322" s="41" t="s">
        <v>620</v>
      </c>
      <c r="B1322" s="42" t="s">
        <v>621</v>
      </c>
      <c r="C1322" s="248" t="s">
        <v>622</v>
      </c>
      <c r="D1322" s="248"/>
      <c r="E1322" s="248"/>
      <c r="F1322" s="43" t="s">
        <v>90</v>
      </c>
      <c r="G1322" s="44">
        <v>6.2E-2</v>
      </c>
      <c r="H1322" s="45">
        <v>1</v>
      </c>
      <c r="I1322" s="46">
        <v>6.2E-2</v>
      </c>
      <c r="J1322" s="47"/>
      <c r="K1322" s="44"/>
      <c r="L1322" s="47"/>
      <c r="M1322" s="44"/>
      <c r="N1322" s="48"/>
      <c r="AI1322" s="39"/>
      <c r="AJ1322" s="40"/>
      <c r="AK1322" s="40" t="s">
        <v>622</v>
      </c>
      <c r="AQ1322" s="40"/>
      <c r="AT1322" s="40"/>
      <c r="AV1322" s="40"/>
    </row>
    <row r="1323" spans="1:48" customFormat="1" ht="15" x14ac:dyDescent="0.25">
      <c r="A1323" s="49"/>
      <c r="B1323" s="50"/>
      <c r="C1323" s="235" t="s">
        <v>623</v>
      </c>
      <c r="D1323" s="235"/>
      <c r="E1323" s="235"/>
      <c r="F1323" s="235"/>
      <c r="G1323" s="235"/>
      <c r="H1323" s="235"/>
      <c r="I1323" s="235"/>
      <c r="J1323" s="235"/>
      <c r="K1323" s="235"/>
      <c r="L1323" s="235"/>
      <c r="M1323" s="235"/>
      <c r="N1323" s="237"/>
      <c r="AI1323" s="39"/>
      <c r="AJ1323" s="40"/>
      <c r="AK1323" s="40"/>
      <c r="AL1323" s="3" t="s">
        <v>623</v>
      </c>
      <c r="AQ1323" s="40"/>
      <c r="AT1323" s="40"/>
      <c r="AV1323" s="40"/>
    </row>
    <row r="1324" spans="1:48" customFormat="1" ht="23.25" x14ac:dyDescent="0.25">
      <c r="A1324" s="51"/>
      <c r="B1324" s="52" t="s">
        <v>65</v>
      </c>
      <c r="C1324" s="238" t="s">
        <v>66</v>
      </c>
      <c r="D1324" s="238"/>
      <c r="E1324" s="238"/>
      <c r="F1324" s="238"/>
      <c r="G1324" s="238"/>
      <c r="H1324" s="238"/>
      <c r="I1324" s="238"/>
      <c r="J1324" s="238"/>
      <c r="K1324" s="238"/>
      <c r="L1324" s="238"/>
      <c r="M1324" s="238"/>
      <c r="N1324" s="239"/>
      <c r="AI1324" s="39"/>
      <c r="AJ1324" s="40"/>
      <c r="AK1324" s="40"/>
      <c r="AM1324" s="3" t="s">
        <v>66</v>
      </c>
      <c r="AQ1324" s="40"/>
      <c r="AT1324" s="40"/>
      <c r="AV1324" s="40"/>
    </row>
    <row r="1325" spans="1:48" customFormat="1" ht="68.25" x14ac:dyDescent="0.25">
      <c r="A1325" s="51"/>
      <c r="B1325" s="52" t="s">
        <v>67</v>
      </c>
      <c r="C1325" s="238" t="s">
        <v>68</v>
      </c>
      <c r="D1325" s="238"/>
      <c r="E1325" s="238"/>
      <c r="F1325" s="238"/>
      <c r="G1325" s="238"/>
      <c r="H1325" s="238"/>
      <c r="I1325" s="238"/>
      <c r="J1325" s="238"/>
      <c r="K1325" s="238"/>
      <c r="L1325" s="238"/>
      <c r="M1325" s="238"/>
      <c r="N1325" s="239"/>
      <c r="AI1325" s="39"/>
      <c r="AJ1325" s="40"/>
      <c r="AK1325" s="40"/>
      <c r="AM1325" s="3" t="s">
        <v>68</v>
      </c>
      <c r="AQ1325" s="40"/>
      <c r="AT1325" s="40"/>
      <c r="AV1325" s="40"/>
    </row>
    <row r="1326" spans="1:48" customFormat="1" ht="23.25" x14ac:dyDescent="0.25">
      <c r="A1326" s="51"/>
      <c r="B1326" s="52" t="s">
        <v>69</v>
      </c>
      <c r="C1326" s="238" t="s">
        <v>70</v>
      </c>
      <c r="D1326" s="238"/>
      <c r="E1326" s="238"/>
      <c r="F1326" s="238"/>
      <c r="G1326" s="238"/>
      <c r="H1326" s="238"/>
      <c r="I1326" s="238"/>
      <c r="J1326" s="238"/>
      <c r="K1326" s="238"/>
      <c r="L1326" s="238"/>
      <c r="M1326" s="238"/>
      <c r="N1326" s="239"/>
      <c r="AI1326" s="39"/>
      <c r="AJ1326" s="40"/>
      <c r="AK1326" s="40"/>
      <c r="AM1326" s="3" t="s">
        <v>70</v>
      </c>
      <c r="AQ1326" s="40"/>
      <c r="AT1326" s="40"/>
      <c r="AV1326" s="40"/>
    </row>
    <row r="1327" spans="1:48" customFormat="1" ht="15" x14ac:dyDescent="0.25">
      <c r="A1327" s="53"/>
      <c r="B1327" s="52" t="s">
        <v>60</v>
      </c>
      <c r="C1327" s="235" t="s">
        <v>94</v>
      </c>
      <c r="D1327" s="235"/>
      <c r="E1327" s="235"/>
      <c r="F1327" s="54"/>
      <c r="G1327" s="55"/>
      <c r="H1327" s="55"/>
      <c r="I1327" s="55"/>
      <c r="J1327" s="58">
        <v>173.23</v>
      </c>
      <c r="K1327" s="57">
        <v>1.520875</v>
      </c>
      <c r="L1327" s="58">
        <v>16.329999999999998</v>
      </c>
      <c r="M1327" s="59">
        <v>44.77</v>
      </c>
      <c r="N1327" s="72">
        <v>731.09</v>
      </c>
      <c r="AI1327" s="39"/>
      <c r="AJ1327" s="40"/>
      <c r="AK1327" s="40"/>
      <c r="AN1327" s="3" t="s">
        <v>94</v>
      </c>
      <c r="AQ1327" s="40"/>
      <c r="AT1327" s="40"/>
      <c r="AV1327" s="40"/>
    </row>
    <row r="1328" spans="1:48" customFormat="1" ht="15" x14ac:dyDescent="0.25">
      <c r="A1328" s="53"/>
      <c r="B1328" s="52" t="s">
        <v>71</v>
      </c>
      <c r="C1328" s="235" t="s">
        <v>72</v>
      </c>
      <c r="D1328" s="235"/>
      <c r="E1328" s="235"/>
      <c r="F1328" s="54"/>
      <c r="G1328" s="55"/>
      <c r="H1328" s="55"/>
      <c r="I1328" s="55"/>
      <c r="J1328" s="56">
        <v>5268.76</v>
      </c>
      <c r="K1328" s="57">
        <v>1.653125</v>
      </c>
      <c r="L1328" s="58">
        <v>540.01</v>
      </c>
      <c r="M1328" s="59">
        <v>13.24</v>
      </c>
      <c r="N1328" s="60">
        <v>7149.73</v>
      </c>
      <c r="AI1328" s="39"/>
      <c r="AJ1328" s="40"/>
      <c r="AK1328" s="40"/>
      <c r="AN1328" s="3" t="s">
        <v>72</v>
      </c>
      <c r="AQ1328" s="40"/>
      <c r="AT1328" s="40"/>
      <c r="AV1328" s="40"/>
    </row>
    <row r="1329" spans="1:48" customFormat="1" ht="15" x14ac:dyDescent="0.25">
      <c r="A1329" s="53"/>
      <c r="B1329" s="52" t="s">
        <v>73</v>
      </c>
      <c r="C1329" s="235" t="s">
        <v>74</v>
      </c>
      <c r="D1329" s="235"/>
      <c r="E1329" s="235"/>
      <c r="F1329" s="54"/>
      <c r="G1329" s="55"/>
      <c r="H1329" s="55"/>
      <c r="I1329" s="55"/>
      <c r="J1329" s="58">
        <v>267.67</v>
      </c>
      <c r="K1329" s="57">
        <v>1.653125</v>
      </c>
      <c r="L1329" s="58">
        <v>27.43</v>
      </c>
      <c r="M1329" s="61">
        <v>44.7</v>
      </c>
      <c r="N1329" s="60">
        <v>1226.1199999999999</v>
      </c>
      <c r="AI1329" s="39"/>
      <c r="AJ1329" s="40"/>
      <c r="AK1329" s="40"/>
      <c r="AN1329" s="3" t="s">
        <v>74</v>
      </c>
      <c r="AQ1329" s="40"/>
      <c r="AT1329" s="40"/>
      <c r="AV1329" s="40"/>
    </row>
    <row r="1330" spans="1:48" customFormat="1" ht="15" x14ac:dyDescent="0.25">
      <c r="A1330" s="53"/>
      <c r="B1330" s="52" t="s">
        <v>100</v>
      </c>
      <c r="C1330" s="235" t="s">
        <v>127</v>
      </c>
      <c r="D1330" s="235"/>
      <c r="E1330" s="235"/>
      <c r="F1330" s="54"/>
      <c r="G1330" s="55"/>
      <c r="H1330" s="55"/>
      <c r="I1330" s="55"/>
      <c r="J1330" s="58">
        <v>17.079999999999998</v>
      </c>
      <c r="K1330" s="55"/>
      <c r="L1330" s="58">
        <v>1.06</v>
      </c>
      <c r="M1330" s="59">
        <v>8.16</v>
      </c>
      <c r="N1330" s="72">
        <v>8.65</v>
      </c>
      <c r="AI1330" s="39"/>
      <c r="AJ1330" s="40"/>
      <c r="AK1330" s="40"/>
      <c r="AN1330" s="3" t="s">
        <v>127</v>
      </c>
      <c r="AQ1330" s="40"/>
      <c r="AT1330" s="40"/>
      <c r="AV1330" s="40"/>
    </row>
    <row r="1331" spans="1:48" customFormat="1" ht="15" x14ac:dyDescent="0.25">
      <c r="A1331" s="62"/>
      <c r="B1331" s="52"/>
      <c r="C1331" s="235" t="s">
        <v>95</v>
      </c>
      <c r="D1331" s="235"/>
      <c r="E1331" s="235"/>
      <c r="F1331" s="54" t="s">
        <v>76</v>
      </c>
      <c r="G1331" s="61">
        <v>21.6</v>
      </c>
      <c r="H1331" s="57">
        <v>1.520875</v>
      </c>
      <c r="I1331" s="64">
        <v>2.0367557999999999</v>
      </c>
      <c r="J1331" s="65"/>
      <c r="K1331" s="55"/>
      <c r="L1331" s="65"/>
      <c r="M1331" s="55"/>
      <c r="N1331" s="66"/>
      <c r="AI1331" s="39"/>
      <c r="AJ1331" s="40"/>
      <c r="AK1331" s="40"/>
      <c r="AO1331" s="3" t="s">
        <v>95</v>
      </c>
      <c r="AQ1331" s="40"/>
      <c r="AT1331" s="40"/>
      <c r="AV1331" s="40"/>
    </row>
    <row r="1332" spans="1:48" customFormat="1" ht="15" x14ac:dyDescent="0.25">
      <c r="A1332" s="62"/>
      <c r="B1332" s="52"/>
      <c r="C1332" s="235" t="s">
        <v>75</v>
      </c>
      <c r="D1332" s="235"/>
      <c r="E1332" s="235"/>
      <c r="F1332" s="54" t="s">
        <v>76</v>
      </c>
      <c r="G1332" s="61">
        <v>20.6</v>
      </c>
      <c r="H1332" s="57">
        <v>1.653125</v>
      </c>
      <c r="I1332" s="64">
        <v>2.1113713000000001</v>
      </c>
      <c r="J1332" s="65"/>
      <c r="K1332" s="55"/>
      <c r="L1332" s="65"/>
      <c r="M1332" s="55"/>
      <c r="N1332" s="66"/>
      <c r="AI1332" s="39"/>
      <c r="AJ1332" s="40"/>
      <c r="AK1332" s="40"/>
      <c r="AO1332" s="3" t="s">
        <v>75</v>
      </c>
      <c r="AQ1332" s="40"/>
      <c r="AT1332" s="40"/>
      <c r="AV1332" s="40"/>
    </row>
    <row r="1333" spans="1:48" customFormat="1" ht="15" x14ac:dyDescent="0.25">
      <c r="A1333" s="49"/>
      <c r="B1333" s="52"/>
      <c r="C1333" s="236" t="s">
        <v>77</v>
      </c>
      <c r="D1333" s="236"/>
      <c r="E1333" s="236"/>
      <c r="F1333" s="67"/>
      <c r="G1333" s="68"/>
      <c r="H1333" s="68"/>
      <c r="I1333" s="68"/>
      <c r="J1333" s="69">
        <v>5459.07</v>
      </c>
      <c r="K1333" s="68"/>
      <c r="L1333" s="70">
        <v>557.4</v>
      </c>
      <c r="M1333" s="68"/>
      <c r="N1333" s="71">
        <v>7889.47</v>
      </c>
      <c r="AI1333" s="39"/>
      <c r="AJ1333" s="40"/>
      <c r="AK1333" s="40"/>
      <c r="AP1333" s="3" t="s">
        <v>77</v>
      </c>
      <c r="AQ1333" s="40"/>
      <c r="AT1333" s="40"/>
      <c r="AV1333" s="40"/>
    </row>
    <row r="1334" spans="1:48" customFormat="1" ht="15" x14ac:dyDescent="0.25">
      <c r="A1334" s="62"/>
      <c r="B1334" s="52"/>
      <c r="C1334" s="235" t="s">
        <v>78</v>
      </c>
      <c r="D1334" s="235"/>
      <c r="E1334" s="235"/>
      <c r="F1334" s="54"/>
      <c r="G1334" s="55"/>
      <c r="H1334" s="55"/>
      <c r="I1334" s="55"/>
      <c r="J1334" s="65"/>
      <c r="K1334" s="55"/>
      <c r="L1334" s="58">
        <v>43.76</v>
      </c>
      <c r="M1334" s="55"/>
      <c r="N1334" s="60">
        <v>1957.21</v>
      </c>
      <c r="AI1334" s="39"/>
      <c r="AJ1334" s="40"/>
      <c r="AK1334" s="40"/>
      <c r="AO1334" s="3" t="s">
        <v>78</v>
      </c>
      <c r="AQ1334" s="40"/>
      <c r="AT1334" s="40"/>
      <c r="AV1334" s="40"/>
    </row>
    <row r="1335" spans="1:48" customFormat="1" ht="45" x14ac:dyDescent="0.25">
      <c r="A1335" s="62"/>
      <c r="B1335" s="52" t="s">
        <v>624</v>
      </c>
      <c r="C1335" s="235" t="s">
        <v>625</v>
      </c>
      <c r="D1335" s="235"/>
      <c r="E1335" s="235"/>
      <c r="F1335" s="54" t="s">
        <v>81</v>
      </c>
      <c r="G1335" s="63">
        <v>147</v>
      </c>
      <c r="H1335" s="55"/>
      <c r="I1335" s="63">
        <v>147</v>
      </c>
      <c r="J1335" s="65"/>
      <c r="K1335" s="55"/>
      <c r="L1335" s="58">
        <v>64.33</v>
      </c>
      <c r="M1335" s="55"/>
      <c r="N1335" s="60">
        <v>2877.1</v>
      </c>
      <c r="AI1335" s="39"/>
      <c r="AJ1335" s="40"/>
      <c r="AK1335" s="40"/>
      <c r="AO1335" s="3" t="s">
        <v>625</v>
      </c>
      <c r="AQ1335" s="40"/>
      <c r="AT1335" s="40"/>
      <c r="AV1335" s="40"/>
    </row>
    <row r="1336" spans="1:48" customFormat="1" ht="56.25" x14ac:dyDescent="0.25">
      <c r="A1336" s="62"/>
      <c r="B1336" s="52" t="s">
        <v>626</v>
      </c>
      <c r="C1336" s="235" t="s">
        <v>627</v>
      </c>
      <c r="D1336" s="235"/>
      <c r="E1336" s="235"/>
      <c r="F1336" s="54" t="s">
        <v>81</v>
      </c>
      <c r="G1336" s="63">
        <v>134</v>
      </c>
      <c r="H1336" s="59">
        <v>0.85</v>
      </c>
      <c r="I1336" s="61">
        <v>113.9</v>
      </c>
      <c r="J1336" s="65"/>
      <c r="K1336" s="55"/>
      <c r="L1336" s="58">
        <v>49.84</v>
      </c>
      <c r="M1336" s="55"/>
      <c r="N1336" s="60">
        <v>2229.2600000000002</v>
      </c>
      <c r="AI1336" s="39"/>
      <c r="AJ1336" s="40"/>
      <c r="AK1336" s="40"/>
      <c r="AO1336" s="3" t="s">
        <v>627</v>
      </c>
      <c r="AQ1336" s="40"/>
      <c r="AT1336" s="40"/>
      <c r="AV1336" s="40"/>
    </row>
    <row r="1337" spans="1:48" customFormat="1" ht="15" x14ac:dyDescent="0.25">
      <c r="A1337" s="73"/>
      <c r="B1337" s="74"/>
      <c r="C1337" s="248" t="s">
        <v>84</v>
      </c>
      <c r="D1337" s="248"/>
      <c r="E1337" s="248"/>
      <c r="F1337" s="43"/>
      <c r="G1337" s="44"/>
      <c r="H1337" s="44"/>
      <c r="I1337" s="44"/>
      <c r="J1337" s="47"/>
      <c r="K1337" s="44"/>
      <c r="L1337" s="75">
        <v>671.57</v>
      </c>
      <c r="M1337" s="68"/>
      <c r="N1337" s="76">
        <v>12995.83</v>
      </c>
      <c r="AI1337" s="39"/>
      <c r="AJ1337" s="40"/>
      <c r="AK1337" s="40"/>
      <c r="AQ1337" s="40" t="s">
        <v>84</v>
      </c>
      <c r="AT1337" s="40"/>
      <c r="AV1337" s="40"/>
    </row>
    <row r="1338" spans="1:48" customFormat="1" ht="22.5" x14ac:dyDescent="0.25">
      <c r="A1338" s="41" t="s">
        <v>628</v>
      </c>
      <c r="B1338" s="42" t="s">
        <v>492</v>
      </c>
      <c r="C1338" s="248" t="s">
        <v>493</v>
      </c>
      <c r="D1338" s="248"/>
      <c r="E1338" s="248"/>
      <c r="F1338" s="43" t="s">
        <v>135</v>
      </c>
      <c r="G1338" s="44">
        <v>7.8120000000000003</v>
      </c>
      <c r="H1338" s="45">
        <v>1</v>
      </c>
      <c r="I1338" s="46">
        <v>7.8120000000000003</v>
      </c>
      <c r="J1338" s="75">
        <v>591.16</v>
      </c>
      <c r="K1338" s="44"/>
      <c r="L1338" s="82">
        <v>4618.1400000000003</v>
      </c>
      <c r="M1338" s="80">
        <v>8.16</v>
      </c>
      <c r="N1338" s="76">
        <v>37684.019999999997</v>
      </c>
      <c r="AI1338" s="39"/>
      <c r="AJ1338" s="40"/>
      <c r="AK1338" s="40" t="s">
        <v>493</v>
      </c>
      <c r="AQ1338" s="40"/>
      <c r="AT1338" s="40"/>
      <c r="AV1338" s="40"/>
    </row>
    <row r="1339" spans="1:48" customFormat="1" ht="15" x14ac:dyDescent="0.25">
      <c r="A1339" s="73"/>
      <c r="B1339" s="74"/>
      <c r="C1339" s="235" t="s">
        <v>111</v>
      </c>
      <c r="D1339" s="235"/>
      <c r="E1339" s="235"/>
      <c r="F1339" s="235"/>
      <c r="G1339" s="235"/>
      <c r="H1339" s="235"/>
      <c r="I1339" s="235"/>
      <c r="J1339" s="235"/>
      <c r="K1339" s="235"/>
      <c r="L1339" s="235"/>
      <c r="M1339" s="235"/>
      <c r="N1339" s="237"/>
      <c r="AI1339" s="39"/>
      <c r="AJ1339" s="40"/>
      <c r="AK1339" s="40"/>
      <c r="AQ1339" s="40"/>
      <c r="AR1339" s="3" t="s">
        <v>111</v>
      </c>
      <c r="AT1339" s="40"/>
      <c r="AV1339" s="40"/>
    </row>
    <row r="1340" spans="1:48" customFormat="1" ht="15" x14ac:dyDescent="0.25">
      <c r="A1340" s="49"/>
      <c r="B1340" s="50"/>
      <c r="C1340" s="235" t="s">
        <v>629</v>
      </c>
      <c r="D1340" s="235"/>
      <c r="E1340" s="235"/>
      <c r="F1340" s="235"/>
      <c r="G1340" s="235"/>
      <c r="H1340" s="235"/>
      <c r="I1340" s="235"/>
      <c r="J1340" s="235"/>
      <c r="K1340" s="235"/>
      <c r="L1340" s="235"/>
      <c r="M1340" s="235"/>
      <c r="N1340" s="237"/>
      <c r="AI1340" s="39"/>
      <c r="AJ1340" s="40"/>
      <c r="AK1340" s="40"/>
      <c r="AL1340" s="3" t="s">
        <v>629</v>
      </c>
      <c r="AQ1340" s="40"/>
      <c r="AT1340" s="40"/>
      <c r="AV1340" s="40"/>
    </row>
    <row r="1341" spans="1:48" customFormat="1" ht="15" x14ac:dyDescent="0.25">
      <c r="A1341" s="49"/>
      <c r="B1341" s="50"/>
      <c r="C1341" s="235" t="s">
        <v>494</v>
      </c>
      <c r="D1341" s="235"/>
      <c r="E1341" s="235"/>
      <c r="F1341" s="235"/>
      <c r="G1341" s="235"/>
      <c r="H1341" s="235"/>
      <c r="I1341" s="235"/>
      <c r="J1341" s="235"/>
      <c r="K1341" s="235"/>
      <c r="L1341" s="235"/>
      <c r="M1341" s="235"/>
      <c r="N1341" s="237"/>
      <c r="AI1341" s="39"/>
      <c r="AJ1341" s="40"/>
      <c r="AK1341" s="40"/>
      <c r="AQ1341" s="40"/>
      <c r="AS1341" s="3" t="s">
        <v>494</v>
      </c>
      <c r="AT1341" s="40"/>
      <c r="AV1341" s="40"/>
    </row>
    <row r="1342" spans="1:48" customFormat="1" ht="15" x14ac:dyDescent="0.25">
      <c r="A1342" s="73"/>
      <c r="B1342" s="74"/>
      <c r="C1342" s="248" t="s">
        <v>84</v>
      </c>
      <c r="D1342" s="248"/>
      <c r="E1342" s="248"/>
      <c r="F1342" s="43"/>
      <c r="G1342" s="44"/>
      <c r="H1342" s="44"/>
      <c r="I1342" s="44"/>
      <c r="J1342" s="47"/>
      <c r="K1342" s="44"/>
      <c r="L1342" s="82">
        <v>4618.1400000000003</v>
      </c>
      <c r="M1342" s="68"/>
      <c r="N1342" s="76">
        <v>37684.019999999997</v>
      </c>
      <c r="AI1342" s="39"/>
      <c r="AJ1342" s="40"/>
      <c r="AK1342" s="40"/>
      <c r="AQ1342" s="40" t="s">
        <v>84</v>
      </c>
      <c r="AT1342" s="40"/>
      <c r="AV1342" s="40"/>
    </row>
    <row r="1343" spans="1:48" customFormat="1" ht="57" x14ac:dyDescent="0.25">
      <c r="A1343" s="41" t="s">
        <v>630</v>
      </c>
      <c r="B1343" s="42" t="s">
        <v>631</v>
      </c>
      <c r="C1343" s="248" t="s">
        <v>632</v>
      </c>
      <c r="D1343" s="248"/>
      <c r="E1343" s="248"/>
      <c r="F1343" s="43" t="s">
        <v>212</v>
      </c>
      <c r="G1343" s="44">
        <v>0.32200000000000001</v>
      </c>
      <c r="H1343" s="45">
        <v>1</v>
      </c>
      <c r="I1343" s="46">
        <v>0.32200000000000001</v>
      </c>
      <c r="J1343" s="47"/>
      <c r="K1343" s="44"/>
      <c r="L1343" s="47"/>
      <c r="M1343" s="44"/>
      <c r="N1343" s="48"/>
      <c r="AI1343" s="39"/>
      <c r="AJ1343" s="40"/>
      <c r="AK1343" s="40" t="s">
        <v>632</v>
      </c>
      <c r="AQ1343" s="40"/>
      <c r="AT1343" s="40"/>
      <c r="AV1343" s="40"/>
    </row>
    <row r="1344" spans="1:48" customFormat="1" ht="15" x14ac:dyDescent="0.25">
      <c r="A1344" s="49"/>
      <c r="B1344" s="50"/>
      <c r="C1344" s="235" t="s">
        <v>633</v>
      </c>
      <c r="D1344" s="235"/>
      <c r="E1344" s="235"/>
      <c r="F1344" s="235"/>
      <c r="G1344" s="235"/>
      <c r="H1344" s="235"/>
      <c r="I1344" s="235"/>
      <c r="J1344" s="235"/>
      <c r="K1344" s="235"/>
      <c r="L1344" s="235"/>
      <c r="M1344" s="235"/>
      <c r="N1344" s="237"/>
      <c r="AI1344" s="39"/>
      <c r="AJ1344" s="40"/>
      <c r="AK1344" s="40"/>
      <c r="AL1344" s="3" t="s">
        <v>633</v>
      </c>
      <c r="AQ1344" s="40"/>
      <c r="AT1344" s="40"/>
      <c r="AV1344" s="40"/>
    </row>
    <row r="1345" spans="1:48" customFormat="1" ht="23.25" x14ac:dyDescent="0.25">
      <c r="A1345" s="51"/>
      <c r="B1345" s="52" t="s">
        <v>65</v>
      </c>
      <c r="C1345" s="238" t="s">
        <v>66</v>
      </c>
      <c r="D1345" s="238"/>
      <c r="E1345" s="238"/>
      <c r="F1345" s="238"/>
      <c r="G1345" s="238"/>
      <c r="H1345" s="238"/>
      <c r="I1345" s="238"/>
      <c r="J1345" s="238"/>
      <c r="K1345" s="238"/>
      <c r="L1345" s="238"/>
      <c r="M1345" s="238"/>
      <c r="N1345" s="239"/>
      <c r="AI1345" s="39"/>
      <c r="AJ1345" s="40"/>
      <c r="AK1345" s="40"/>
      <c r="AM1345" s="3" t="s">
        <v>66</v>
      </c>
      <c r="AQ1345" s="40"/>
      <c r="AT1345" s="40"/>
      <c r="AV1345" s="40"/>
    </row>
    <row r="1346" spans="1:48" customFormat="1" ht="68.25" x14ac:dyDescent="0.25">
      <c r="A1346" s="51"/>
      <c r="B1346" s="52" t="s">
        <v>67</v>
      </c>
      <c r="C1346" s="238" t="s">
        <v>68</v>
      </c>
      <c r="D1346" s="238"/>
      <c r="E1346" s="238"/>
      <c r="F1346" s="238"/>
      <c r="G1346" s="238"/>
      <c r="H1346" s="238"/>
      <c r="I1346" s="238"/>
      <c r="J1346" s="238"/>
      <c r="K1346" s="238"/>
      <c r="L1346" s="238"/>
      <c r="M1346" s="238"/>
      <c r="N1346" s="239"/>
      <c r="AI1346" s="39"/>
      <c r="AJ1346" s="40"/>
      <c r="AK1346" s="40"/>
      <c r="AM1346" s="3" t="s">
        <v>68</v>
      </c>
      <c r="AQ1346" s="40"/>
      <c r="AT1346" s="40"/>
      <c r="AV1346" s="40"/>
    </row>
    <row r="1347" spans="1:48" customFormat="1" ht="23.25" x14ac:dyDescent="0.25">
      <c r="A1347" s="51"/>
      <c r="B1347" s="52" t="s">
        <v>69</v>
      </c>
      <c r="C1347" s="238" t="s">
        <v>70</v>
      </c>
      <c r="D1347" s="238"/>
      <c r="E1347" s="238"/>
      <c r="F1347" s="238"/>
      <c r="G1347" s="238"/>
      <c r="H1347" s="238"/>
      <c r="I1347" s="238"/>
      <c r="J1347" s="238"/>
      <c r="K1347" s="238"/>
      <c r="L1347" s="238"/>
      <c r="M1347" s="238"/>
      <c r="N1347" s="239"/>
      <c r="AI1347" s="39"/>
      <c r="AJ1347" s="40"/>
      <c r="AK1347" s="40"/>
      <c r="AM1347" s="3" t="s">
        <v>70</v>
      </c>
      <c r="AQ1347" s="40"/>
      <c r="AT1347" s="40"/>
      <c r="AV1347" s="40"/>
    </row>
    <row r="1348" spans="1:48" customFormat="1" ht="15" x14ac:dyDescent="0.25">
      <c r="A1348" s="53"/>
      <c r="B1348" s="52" t="s">
        <v>60</v>
      </c>
      <c r="C1348" s="235" t="s">
        <v>94</v>
      </c>
      <c r="D1348" s="235"/>
      <c r="E1348" s="235"/>
      <c r="F1348" s="54"/>
      <c r="G1348" s="55"/>
      <c r="H1348" s="55"/>
      <c r="I1348" s="55"/>
      <c r="J1348" s="58">
        <v>133.78</v>
      </c>
      <c r="K1348" s="57">
        <v>1.520875</v>
      </c>
      <c r="L1348" s="58">
        <v>65.510000000000005</v>
      </c>
      <c r="M1348" s="59">
        <v>44.77</v>
      </c>
      <c r="N1348" s="60">
        <v>2932.88</v>
      </c>
      <c r="AI1348" s="39"/>
      <c r="AJ1348" s="40"/>
      <c r="AK1348" s="40"/>
      <c r="AN1348" s="3" t="s">
        <v>94</v>
      </c>
      <c r="AQ1348" s="40"/>
      <c r="AT1348" s="40"/>
      <c r="AV1348" s="40"/>
    </row>
    <row r="1349" spans="1:48" customFormat="1" ht="15" x14ac:dyDescent="0.25">
      <c r="A1349" s="53"/>
      <c r="B1349" s="52" t="s">
        <v>71</v>
      </c>
      <c r="C1349" s="235" t="s">
        <v>72</v>
      </c>
      <c r="D1349" s="235"/>
      <c r="E1349" s="235"/>
      <c r="F1349" s="54"/>
      <c r="G1349" s="55"/>
      <c r="H1349" s="55"/>
      <c r="I1349" s="55"/>
      <c r="J1349" s="58">
        <v>57.32</v>
      </c>
      <c r="K1349" s="57">
        <v>1.653125</v>
      </c>
      <c r="L1349" s="58">
        <v>30.51</v>
      </c>
      <c r="M1349" s="59">
        <v>13.24</v>
      </c>
      <c r="N1349" s="72">
        <v>403.95</v>
      </c>
      <c r="AI1349" s="39"/>
      <c r="AJ1349" s="40"/>
      <c r="AK1349" s="40"/>
      <c r="AN1349" s="3" t="s">
        <v>72</v>
      </c>
      <c r="AQ1349" s="40"/>
      <c r="AT1349" s="40"/>
      <c r="AV1349" s="40"/>
    </row>
    <row r="1350" spans="1:48" customFormat="1" ht="15" x14ac:dyDescent="0.25">
      <c r="A1350" s="53"/>
      <c r="B1350" s="52" t="s">
        <v>73</v>
      </c>
      <c r="C1350" s="235" t="s">
        <v>74</v>
      </c>
      <c r="D1350" s="235"/>
      <c r="E1350" s="235"/>
      <c r="F1350" s="54"/>
      <c r="G1350" s="55"/>
      <c r="H1350" s="55"/>
      <c r="I1350" s="55"/>
      <c r="J1350" s="58">
        <v>0.8</v>
      </c>
      <c r="K1350" s="57">
        <v>1.653125</v>
      </c>
      <c r="L1350" s="58">
        <v>0.43</v>
      </c>
      <c r="M1350" s="61">
        <v>44.7</v>
      </c>
      <c r="N1350" s="72">
        <v>19.22</v>
      </c>
      <c r="AI1350" s="39"/>
      <c r="AJ1350" s="40"/>
      <c r="AK1350" s="40"/>
      <c r="AN1350" s="3" t="s">
        <v>74</v>
      </c>
      <c r="AQ1350" s="40"/>
      <c r="AT1350" s="40"/>
      <c r="AV1350" s="40"/>
    </row>
    <row r="1351" spans="1:48" customFormat="1" ht="15" x14ac:dyDescent="0.25">
      <c r="A1351" s="53"/>
      <c r="B1351" s="52" t="s">
        <v>100</v>
      </c>
      <c r="C1351" s="235" t="s">
        <v>127</v>
      </c>
      <c r="D1351" s="235"/>
      <c r="E1351" s="235"/>
      <c r="F1351" s="54"/>
      <c r="G1351" s="55"/>
      <c r="H1351" s="55"/>
      <c r="I1351" s="55"/>
      <c r="J1351" s="58">
        <v>131.4</v>
      </c>
      <c r="K1351" s="55"/>
      <c r="L1351" s="58">
        <v>42.31</v>
      </c>
      <c r="M1351" s="59">
        <v>8.16</v>
      </c>
      <c r="N1351" s="72">
        <v>345.25</v>
      </c>
      <c r="AI1351" s="39"/>
      <c r="AJ1351" s="40"/>
      <c r="AK1351" s="40"/>
      <c r="AN1351" s="3" t="s">
        <v>127</v>
      </c>
      <c r="AQ1351" s="40"/>
      <c r="AT1351" s="40"/>
      <c r="AV1351" s="40"/>
    </row>
    <row r="1352" spans="1:48" customFormat="1" ht="15" x14ac:dyDescent="0.25">
      <c r="A1352" s="62"/>
      <c r="B1352" s="52"/>
      <c r="C1352" s="235" t="s">
        <v>95</v>
      </c>
      <c r="D1352" s="235"/>
      <c r="E1352" s="235"/>
      <c r="F1352" s="54" t="s">
        <v>76</v>
      </c>
      <c r="G1352" s="61">
        <v>14.4</v>
      </c>
      <c r="H1352" s="57">
        <v>1.520875</v>
      </c>
      <c r="I1352" s="64">
        <v>7.0519932000000001</v>
      </c>
      <c r="J1352" s="65"/>
      <c r="K1352" s="55"/>
      <c r="L1352" s="65"/>
      <c r="M1352" s="55"/>
      <c r="N1352" s="66"/>
      <c r="AI1352" s="39"/>
      <c r="AJ1352" s="40"/>
      <c r="AK1352" s="40"/>
      <c r="AO1352" s="3" t="s">
        <v>95</v>
      </c>
      <c r="AQ1352" s="40"/>
      <c r="AT1352" s="40"/>
      <c r="AV1352" s="40"/>
    </row>
    <row r="1353" spans="1:48" customFormat="1" ht="15" x14ac:dyDescent="0.25">
      <c r="A1353" s="62"/>
      <c r="B1353" s="52"/>
      <c r="C1353" s="235" t="s">
        <v>75</v>
      </c>
      <c r="D1353" s="235"/>
      <c r="E1353" s="235"/>
      <c r="F1353" s="54" t="s">
        <v>76</v>
      </c>
      <c r="G1353" s="59">
        <v>7.0000000000000007E-2</v>
      </c>
      <c r="H1353" s="57">
        <v>1.653125</v>
      </c>
      <c r="I1353" s="64">
        <v>3.72614E-2</v>
      </c>
      <c r="J1353" s="65"/>
      <c r="K1353" s="55"/>
      <c r="L1353" s="65"/>
      <c r="M1353" s="55"/>
      <c r="N1353" s="66"/>
      <c r="AI1353" s="39"/>
      <c r="AJ1353" s="40"/>
      <c r="AK1353" s="40"/>
      <c r="AO1353" s="3" t="s">
        <v>75</v>
      </c>
      <c r="AQ1353" s="40"/>
      <c r="AT1353" s="40"/>
      <c r="AV1353" s="40"/>
    </row>
    <row r="1354" spans="1:48" customFormat="1" ht="15" x14ac:dyDescent="0.25">
      <c r="A1354" s="49"/>
      <c r="B1354" s="52"/>
      <c r="C1354" s="236" t="s">
        <v>77</v>
      </c>
      <c r="D1354" s="236"/>
      <c r="E1354" s="236"/>
      <c r="F1354" s="67"/>
      <c r="G1354" s="68"/>
      <c r="H1354" s="68"/>
      <c r="I1354" s="68"/>
      <c r="J1354" s="70">
        <v>322.5</v>
      </c>
      <c r="K1354" s="68"/>
      <c r="L1354" s="70">
        <v>138.33000000000001</v>
      </c>
      <c r="M1354" s="68"/>
      <c r="N1354" s="71">
        <v>3682.08</v>
      </c>
      <c r="AI1354" s="39"/>
      <c r="AJ1354" s="40"/>
      <c r="AK1354" s="40"/>
      <c r="AP1354" s="3" t="s">
        <v>77</v>
      </c>
      <c r="AQ1354" s="40"/>
      <c r="AT1354" s="40"/>
      <c r="AV1354" s="40"/>
    </row>
    <row r="1355" spans="1:48" customFormat="1" ht="15" x14ac:dyDescent="0.25">
      <c r="A1355" s="62"/>
      <c r="B1355" s="52"/>
      <c r="C1355" s="235" t="s">
        <v>78</v>
      </c>
      <c r="D1355" s="235"/>
      <c r="E1355" s="235"/>
      <c r="F1355" s="54"/>
      <c r="G1355" s="55"/>
      <c r="H1355" s="55"/>
      <c r="I1355" s="55"/>
      <c r="J1355" s="65"/>
      <c r="K1355" s="55"/>
      <c r="L1355" s="58">
        <v>65.94</v>
      </c>
      <c r="M1355" s="55"/>
      <c r="N1355" s="60">
        <v>2952.1</v>
      </c>
      <c r="AI1355" s="39"/>
      <c r="AJ1355" s="40"/>
      <c r="AK1355" s="40"/>
      <c r="AO1355" s="3" t="s">
        <v>78</v>
      </c>
      <c r="AQ1355" s="40"/>
      <c r="AT1355" s="40"/>
      <c r="AV1355" s="40"/>
    </row>
    <row r="1356" spans="1:48" customFormat="1" ht="23.25" x14ac:dyDescent="0.25">
      <c r="A1356" s="62"/>
      <c r="B1356" s="52" t="s">
        <v>634</v>
      </c>
      <c r="C1356" s="235" t="s">
        <v>635</v>
      </c>
      <c r="D1356" s="235"/>
      <c r="E1356" s="235"/>
      <c r="F1356" s="54" t="s">
        <v>81</v>
      </c>
      <c r="G1356" s="63">
        <v>113</v>
      </c>
      <c r="H1356" s="55"/>
      <c r="I1356" s="63">
        <v>113</v>
      </c>
      <c r="J1356" s="65"/>
      <c r="K1356" s="55"/>
      <c r="L1356" s="58">
        <v>74.510000000000005</v>
      </c>
      <c r="M1356" s="55"/>
      <c r="N1356" s="60">
        <v>3335.87</v>
      </c>
      <c r="AI1356" s="39"/>
      <c r="AJ1356" s="40"/>
      <c r="AK1356" s="40"/>
      <c r="AO1356" s="3" t="s">
        <v>635</v>
      </c>
      <c r="AQ1356" s="40"/>
      <c r="AT1356" s="40"/>
      <c r="AV1356" s="40"/>
    </row>
    <row r="1357" spans="1:48" customFormat="1" ht="45" x14ac:dyDescent="0.25">
      <c r="A1357" s="62"/>
      <c r="B1357" s="52" t="s">
        <v>636</v>
      </c>
      <c r="C1357" s="235" t="s">
        <v>637</v>
      </c>
      <c r="D1357" s="235"/>
      <c r="E1357" s="235"/>
      <c r="F1357" s="54" t="s">
        <v>81</v>
      </c>
      <c r="G1357" s="63">
        <v>77</v>
      </c>
      <c r="H1357" s="59">
        <v>0.85</v>
      </c>
      <c r="I1357" s="59">
        <v>65.45</v>
      </c>
      <c r="J1357" s="65"/>
      <c r="K1357" s="55"/>
      <c r="L1357" s="58">
        <v>43.16</v>
      </c>
      <c r="M1357" s="55"/>
      <c r="N1357" s="60">
        <v>1932.15</v>
      </c>
      <c r="AI1357" s="39"/>
      <c r="AJ1357" s="40"/>
      <c r="AK1357" s="40"/>
      <c r="AO1357" s="3" t="s">
        <v>637</v>
      </c>
      <c r="AQ1357" s="40"/>
      <c r="AT1357" s="40"/>
      <c r="AV1357" s="40"/>
    </row>
    <row r="1358" spans="1:48" customFormat="1" ht="15" x14ac:dyDescent="0.25">
      <c r="A1358" s="73"/>
      <c r="B1358" s="74"/>
      <c r="C1358" s="248" t="s">
        <v>84</v>
      </c>
      <c r="D1358" s="248"/>
      <c r="E1358" s="248"/>
      <c r="F1358" s="43"/>
      <c r="G1358" s="44"/>
      <c r="H1358" s="44"/>
      <c r="I1358" s="44"/>
      <c r="J1358" s="47"/>
      <c r="K1358" s="44"/>
      <c r="L1358" s="75">
        <v>256</v>
      </c>
      <c r="M1358" s="68"/>
      <c r="N1358" s="76">
        <v>8950.1</v>
      </c>
      <c r="AI1358" s="39"/>
      <c r="AJ1358" s="40"/>
      <c r="AK1358" s="40"/>
      <c r="AQ1358" s="40" t="s">
        <v>84</v>
      </c>
      <c r="AT1358" s="40"/>
      <c r="AV1358" s="40"/>
    </row>
    <row r="1359" spans="1:48" customFormat="1" ht="34.5" x14ac:dyDescent="0.25">
      <c r="A1359" s="41" t="s">
        <v>638</v>
      </c>
      <c r="B1359" s="42" t="s">
        <v>639</v>
      </c>
      <c r="C1359" s="248" t="s">
        <v>640</v>
      </c>
      <c r="D1359" s="248"/>
      <c r="E1359" s="248"/>
      <c r="F1359" s="43" t="s">
        <v>212</v>
      </c>
      <c r="G1359" s="44">
        <v>0.32200000000000001</v>
      </c>
      <c r="H1359" s="45">
        <v>1</v>
      </c>
      <c r="I1359" s="46">
        <v>0.32200000000000001</v>
      </c>
      <c r="J1359" s="47"/>
      <c r="K1359" s="44"/>
      <c r="L1359" s="47"/>
      <c r="M1359" s="44"/>
      <c r="N1359" s="48"/>
      <c r="AI1359" s="39"/>
      <c r="AJ1359" s="40"/>
      <c r="AK1359" s="40" t="s">
        <v>640</v>
      </c>
      <c r="AQ1359" s="40"/>
      <c r="AT1359" s="40"/>
      <c r="AV1359" s="40"/>
    </row>
    <row r="1360" spans="1:48" customFormat="1" ht="15" x14ac:dyDescent="0.25">
      <c r="A1360" s="49"/>
      <c r="B1360" s="50"/>
      <c r="C1360" s="235" t="s">
        <v>633</v>
      </c>
      <c r="D1360" s="235"/>
      <c r="E1360" s="235"/>
      <c r="F1360" s="235"/>
      <c r="G1360" s="235"/>
      <c r="H1360" s="235"/>
      <c r="I1360" s="235"/>
      <c r="J1360" s="235"/>
      <c r="K1360" s="235"/>
      <c r="L1360" s="235"/>
      <c r="M1360" s="235"/>
      <c r="N1360" s="237"/>
      <c r="AI1360" s="39"/>
      <c r="AJ1360" s="40"/>
      <c r="AK1360" s="40"/>
      <c r="AL1360" s="3" t="s">
        <v>633</v>
      </c>
      <c r="AQ1360" s="40"/>
      <c r="AT1360" s="40"/>
      <c r="AV1360" s="40"/>
    </row>
    <row r="1361" spans="1:48" customFormat="1" ht="15" x14ac:dyDescent="0.25">
      <c r="A1361" s="51"/>
      <c r="B1361" s="52"/>
      <c r="C1361" s="238" t="s">
        <v>641</v>
      </c>
      <c r="D1361" s="238"/>
      <c r="E1361" s="238"/>
      <c r="F1361" s="238"/>
      <c r="G1361" s="238"/>
      <c r="H1361" s="238"/>
      <c r="I1361" s="238"/>
      <c r="J1361" s="238"/>
      <c r="K1361" s="238"/>
      <c r="L1361" s="238"/>
      <c r="M1361" s="238"/>
      <c r="N1361" s="239"/>
      <c r="AI1361" s="39"/>
      <c r="AJ1361" s="40"/>
      <c r="AK1361" s="40"/>
      <c r="AM1361" s="3" t="s">
        <v>641</v>
      </c>
      <c r="AQ1361" s="40"/>
      <c r="AT1361" s="40"/>
      <c r="AV1361" s="40"/>
    </row>
    <row r="1362" spans="1:48" customFormat="1" ht="23.25" x14ac:dyDescent="0.25">
      <c r="A1362" s="51"/>
      <c r="B1362" s="52" t="s">
        <v>65</v>
      </c>
      <c r="C1362" s="238" t="s">
        <v>66</v>
      </c>
      <c r="D1362" s="238"/>
      <c r="E1362" s="238"/>
      <c r="F1362" s="238"/>
      <c r="G1362" s="238"/>
      <c r="H1362" s="238"/>
      <c r="I1362" s="238"/>
      <c r="J1362" s="238"/>
      <c r="K1362" s="238"/>
      <c r="L1362" s="238"/>
      <c r="M1362" s="238"/>
      <c r="N1362" s="239"/>
      <c r="AI1362" s="39"/>
      <c r="AJ1362" s="40"/>
      <c r="AK1362" s="40"/>
      <c r="AM1362" s="3" t="s">
        <v>66</v>
      </c>
      <c r="AQ1362" s="40"/>
      <c r="AT1362" s="40"/>
      <c r="AV1362" s="40"/>
    </row>
    <row r="1363" spans="1:48" customFormat="1" ht="68.25" x14ac:dyDescent="0.25">
      <c r="A1363" s="51"/>
      <c r="B1363" s="52" t="s">
        <v>67</v>
      </c>
      <c r="C1363" s="238" t="s">
        <v>68</v>
      </c>
      <c r="D1363" s="238"/>
      <c r="E1363" s="238"/>
      <c r="F1363" s="238"/>
      <c r="G1363" s="238"/>
      <c r="H1363" s="238"/>
      <c r="I1363" s="238"/>
      <c r="J1363" s="238"/>
      <c r="K1363" s="238"/>
      <c r="L1363" s="238"/>
      <c r="M1363" s="238"/>
      <c r="N1363" s="239"/>
      <c r="AI1363" s="39"/>
      <c r="AJ1363" s="40"/>
      <c r="AK1363" s="40"/>
      <c r="AM1363" s="3" t="s">
        <v>68</v>
      </c>
      <c r="AQ1363" s="40"/>
      <c r="AT1363" s="40"/>
      <c r="AV1363" s="40"/>
    </row>
    <row r="1364" spans="1:48" customFormat="1" ht="23.25" x14ac:dyDescent="0.25">
      <c r="A1364" s="51"/>
      <c r="B1364" s="52" t="s">
        <v>69</v>
      </c>
      <c r="C1364" s="238" t="s">
        <v>70</v>
      </c>
      <c r="D1364" s="238"/>
      <c r="E1364" s="238"/>
      <c r="F1364" s="238"/>
      <c r="G1364" s="238"/>
      <c r="H1364" s="238"/>
      <c r="I1364" s="238"/>
      <c r="J1364" s="238"/>
      <c r="K1364" s="238"/>
      <c r="L1364" s="238"/>
      <c r="M1364" s="238"/>
      <c r="N1364" s="239"/>
      <c r="AI1364" s="39"/>
      <c r="AJ1364" s="40"/>
      <c r="AK1364" s="40"/>
      <c r="AM1364" s="3" t="s">
        <v>70</v>
      </c>
      <c r="AQ1364" s="40"/>
      <c r="AT1364" s="40"/>
      <c r="AV1364" s="40"/>
    </row>
    <row r="1365" spans="1:48" customFormat="1" ht="15" x14ac:dyDescent="0.25">
      <c r="A1365" s="53"/>
      <c r="B1365" s="52" t="s">
        <v>60</v>
      </c>
      <c r="C1365" s="235" t="s">
        <v>94</v>
      </c>
      <c r="D1365" s="235"/>
      <c r="E1365" s="235"/>
      <c r="F1365" s="54"/>
      <c r="G1365" s="55"/>
      <c r="H1365" s="55"/>
      <c r="I1365" s="55"/>
      <c r="J1365" s="58">
        <v>21.55</v>
      </c>
      <c r="K1365" s="85">
        <v>6.0834999999999999</v>
      </c>
      <c r="L1365" s="58">
        <v>42.21</v>
      </c>
      <c r="M1365" s="59">
        <v>44.77</v>
      </c>
      <c r="N1365" s="60">
        <v>1889.74</v>
      </c>
      <c r="AI1365" s="39"/>
      <c r="AJ1365" s="40"/>
      <c r="AK1365" s="40"/>
      <c r="AN1365" s="3" t="s">
        <v>94</v>
      </c>
      <c r="AQ1365" s="40"/>
      <c r="AT1365" s="40"/>
      <c r="AV1365" s="40"/>
    </row>
    <row r="1366" spans="1:48" customFormat="1" ht="15" x14ac:dyDescent="0.25">
      <c r="A1366" s="53"/>
      <c r="B1366" s="52" t="s">
        <v>71</v>
      </c>
      <c r="C1366" s="235" t="s">
        <v>72</v>
      </c>
      <c r="D1366" s="235"/>
      <c r="E1366" s="235"/>
      <c r="F1366" s="54"/>
      <c r="G1366" s="55"/>
      <c r="H1366" s="55"/>
      <c r="I1366" s="55"/>
      <c r="J1366" s="58">
        <v>8.4</v>
      </c>
      <c r="K1366" s="85">
        <v>6.6124999999999998</v>
      </c>
      <c r="L1366" s="58">
        <v>17.89</v>
      </c>
      <c r="M1366" s="59">
        <v>13.24</v>
      </c>
      <c r="N1366" s="72">
        <v>236.86</v>
      </c>
      <c r="AI1366" s="39"/>
      <c r="AJ1366" s="40"/>
      <c r="AK1366" s="40"/>
      <c r="AN1366" s="3" t="s">
        <v>72</v>
      </c>
      <c r="AQ1366" s="40"/>
      <c r="AT1366" s="40"/>
      <c r="AV1366" s="40"/>
    </row>
    <row r="1367" spans="1:48" customFormat="1" ht="15" x14ac:dyDescent="0.25">
      <c r="A1367" s="62"/>
      <c r="B1367" s="52"/>
      <c r="C1367" s="235" t="s">
        <v>95</v>
      </c>
      <c r="D1367" s="235"/>
      <c r="E1367" s="235"/>
      <c r="F1367" s="54" t="s">
        <v>76</v>
      </c>
      <c r="G1367" s="59">
        <v>2.3199999999999998</v>
      </c>
      <c r="H1367" s="85">
        <v>6.0834999999999999</v>
      </c>
      <c r="I1367" s="64">
        <v>4.5446178000000002</v>
      </c>
      <c r="J1367" s="65"/>
      <c r="K1367" s="55"/>
      <c r="L1367" s="65"/>
      <c r="M1367" s="55"/>
      <c r="N1367" s="66"/>
      <c r="AI1367" s="39"/>
      <c r="AJ1367" s="40"/>
      <c r="AK1367" s="40"/>
      <c r="AO1367" s="3" t="s">
        <v>95</v>
      </c>
      <c r="AQ1367" s="40"/>
      <c r="AT1367" s="40"/>
      <c r="AV1367" s="40"/>
    </row>
    <row r="1368" spans="1:48" customFormat="1" ht="15" x14ac:dyDescent="0.25">
      <c r="A1368" s="49"/>
      <c r="B1368" s="52"/>
      <c r="C1368" s="236" t="s">
        <v>77</v>
      </c>
      <c r="D1368" s="236"/>
      <c r="E1368" s="236"/>
      <c r="F1368" s="67"/>
      <c r="G1368" s="68"/>
      <c r="H1368" s="68"/>
      <c r="I1368" s="68"/>
      <c r="J1368" s="70">
        <v>29.95</v>
      </c>
      <c r="K1368" s="68"/>
      <c r="L1368" s="70">
        <v>60.1</v>
      </c>
      <c r="M1368" s="68"/>
      <c r="N1368" s="71">
        <v>2126.6</v>
      </c>
      <c r="AI1368" s="39"/>
      <c r="AJ1368" s="40"/>
      <c r="AK1368" s="40"/>
      <c r="AP1368" s="3" t="s">
        <v>77</v>
      </c>
      <c r="AQ1368" s="40"/>
      <c r="AT1368" s="40"/>
      <c r="AV1368" s="40"/>
    </row>
    <row r="1369" spans="1:48" customFormat="1" ht="15" x14ac:dyDescent="0.25">
      <c r="A1369" s="62"/>
      <c r="B1369" s="52"/>
      <c r="C1369" s="235" t="s">
        <v>78</v>
      </c>
      <c r="D1369" s="235"/>
      <c r="E1369" s="235"/>
      <c r="F1369" s="54"/>
      <c r="G1369" s="55"/>
      <c r="H1369" s="55"/>
      <c r="I1369" s="55"/>
      <c r="J1369" s="65"/>
      <c r="K1369" s="55"/>
      <c r="L1369" s="58">
        <v>42.21</v>
      </c>
      <c r="M1369" s="55"/>
      <c r="N1369" s="60">
        <v>1889.74</v>
      </c>
      <c r="AI1369" s="39"/>
      <c r="AJ1369" s="40"/>
      <c r="AK1369" s="40"/>
      <c r="AO1369" s="3" t="s">
        <v>78</v>
      </c>
      <c r="AQ1369" s="40"/>
      <c r="AT1369" s="40"/>
      <c r="AV1369" s="40"/>
    </row>
    <row r="1370" spans="1:48" customFormat="1" ht="23.25" x14ac:dyDescent="0.25">
      <c r="A1370" s="62"/>
      <c r="B1370" s="52" t="s">
        <v>634</v>
      </c>
      <c r="C1370" s="235" t="s">
        <v>635</v>
      </c>
      <c r="D1370" s="235"/>
      <c r="E1370" s="235"/>
      <c r="F1370" s="54" t="s">
        <v>81</v>
      </c>
      <c r="G1370" s="63">
        <v>113</v>
      </c>
      <c r="H1370" s="55"/>
      <c r="I1370" s="63">
        <v>113</v>
      </c>
      <c r="J1370" s="65"/>
      <c r="K1370" s="55"/>
      <c r="L1370" s="58">
        <v>47.7</v>
      </c>
      <c r="M1370" s="55"/>
      <c r="N1370" s="60">
        <v>2135.41</v>
      </c>
      <c r="AI1370" s="39"/>
      <c r="AJ1370" s="40"/>
      <c r="AK1370" s="40"/>
      <c r="AO1370" s="3" t="s">
        <v>635</v>
      </c>
      <c r="AQ1370" s="40"/>
      <c r="AT1370" s="40"/>
      <c r="AV1370" s="40"/>
    </row>
    <row r="1371" spans="1:48" customFormat="1" ht="45" x14ac:dyDescent="0.25">
      <c r="A1371" s="62"/>
      <c r="B1371" s="52" t="s">
        <v>636</v>
      </c>
      <c r="C1371" s="235" t="s">
        <v>637</v>
      </c>
      <c r="D1371" s="235"/>
      <c r="E1371" s="235"/>
      <c r="F1371" s="54" t="s">
        <v>81</v>
      </c>
      <c r="G1371" s="63">
        <v>77</v>
      </c>
      <c r="H1371" s="59">
        <v>0.85</v>
      </c>
      <c r="I1371" s="59">
        <v>65.45</v>
      </c>
      <c r="J1371" s="65"/>
      <c r="K1371" s="55"/>
      <c r="L1371" s="58">
        <v>27.63</v>
      </c>
      <c r="M1371" s="55"/>
      <c r="N1371" s="60">
        <v>1236.83</v>
      </c>
      <c r="AI1371" s="39"/>
      <c r="AJ1371" s="40"/>
      <c r="AK1371" s="40"/>
      <c r="AO1371" s="3" t="s">
        <v>637</v>
      </c>
      <c r="AQ1371" s="40"/>
      <c r="AT1371" s="40"/>
      <c r="AV1371" s="40"/>
    </row>
    <row r="1372" spans="1:48" customFormat="1" ht="15" x14ac:dyDescent="0.25">
      <c r="A1372" s="73"/>
      <c r="B1372" s="74"/>
      <c r="C1372" s="248" t="s">
        <v>84</v>
      </c>
      <c r="D1372" s="248"/>
      <c r="E1372" s="248"/>
      <c r="F1372" s="43"/>
      <c r="G1372" s="44"/>
      <c r="H1372" s="44"/>
      <c r="I1372" s="44"/>
      <c r="J1372" s="47"/>
      <c r="K1372" s="44"/>
      <c r="L1372" s="75">
        <v>135.43</v>
      </c>
      <c r="M1372" s="68"/>
      <c r="N1372" s="76">
        <v>5498.84</v>
      </c>
      <c r="AI1372" s="39"/>
      <c r="AJ1372" s="40"/>
      <c r="AK1372" s="40"/>
      <c r="AQ1372" s="40" t="s">
        <v>84</v>
      </c>
      <c r="AT1372" s="40"/>
      <c r="AV1372" s="40"/>
    </row>
    <row r="1373" spans="1:48" customFormat="1" ht="23.25" x14ac:dyDescent="0.25">
      <c r="A1373" s="41" t="s">
        <v>642</v>
      </c>
      <c r="B1373" s="42" t="s">
        <v>643</v>
      </c>
      <c r="C1373" s="248" t="s">
        <v>644</v>
      </c>
      <c r="D1373" s="248"/>
      <c r="E1373" s="248"/>
      <c r="F1373" s="43" t="s">
        <v>110</v>
      </c>
      <c r="G1373" s="44">
        <v>4.5492800000000004</v>
      </c>
      <c r="H1373" s="45">
        <v>1</v>
      </c>
      <c r="I1373" s="84">
        <v>4.5492800000000004</v>
      </c>
      <c r="J1373" s="75">
        <v>479.83</v>
      </c>
      <c r="K1373" s="44"/>
      <c r="L1373" s="82">
        <v>2182.88</v>
      </c>
      <c r="M1373" s="80">
        <v>8.16</v>
      </c>
      <c r="N1373" s="76">
        <v>17812.3</v>
      </c>
      <c r="AI1373" s="39"/>
      <c r="AJ1373" s="40"/>
      <c r="AK1373" s="40" t="s">
        <v>644</v>
      </c>
      <c r="AQ1373" s="40"/>
      <c r="AT1373" s="40"/>
      <c r="AV1373" s="40"/>
    </row>
    <row r="1374" spans="1:48" customFormat="1" ht="15" x14ac:dyDescent="0.25">
      <c r="A1374" s="73"/>
      <c r="B1374" s="74"/>
      <c r="C1374" s="235" t="s">
        <v>111</v>
      </c>
      <c r="D1374" s="235"/>
      <c r="E1374" s="235"/>
      <c r="F1374" s="235"/>
      <c r="G1374" s="235"/>
      <c r="H1374" s="235"/>
      <c r="I1374" s="235"/>
      <c r="J1374" s="235"/>
      <c r="K1374" s="235"/>
      <c r="L1374" s="235"/>
      <c r="M1374" s="235"/>
      <c r="N1374" s="237"/>
      <c r="AI1374" s="39"/>
      <c r="AJ1374" s="40"/>
      <c r="AK1374" s="40"/>
      <c r="AQ1374" s="40"/>
      <c r="AR1374" s="3" t="s">
        <v>111</v>
      </c>
      <c r="AT1374" s="40"/>
      <c r="AV1374" s="40"/>
    </row>
    <row r="1375" spans="1:48" customFormat="1" ht="15" x14ac:dyDescent="0.25">
      <c r="A1375" s="49"/>
      <c r="B1375" s="50"/>
      <c r="C1375" s="235" t="s">
        <v>645</v>
      </c>
      <c r="D1375" s="235"/>
      <c r="E1375" s="235"/>
      <c r="F1375" s="235"/>
      <c r="G1375" s="235"/>
      <c r="H1375" s="235"/>
      <c r="I1375" s="235"/>
      <c r="J1375" s="235"/>
      <c r="K1375" s="235"/>
      <c r="L1375" s="235"/>
      <c r="M1375" s="235"/>
      <c r="N1375" s="237"/>
      <c r="AI1375" s="39"/>
      <c r="AJ1375" s="40"/>
      <c r="AK1375" s="40"/>
      <c r="AL1375" s="3" t="s">
        <v>645</v>
      </c>
      <c r="AQ1375" s="40"/>
      <c r="AT1375" s="40"/>
      <c r="AV1375" s="40"/>
    </row>
    <row r="1376" spans="1:48" customFormat="1" ht="15" x14ac:dyDescent="0.25">
      <c r="A1376" s="73"/>
      <c r="B1376" s="74"/>
      <c r="C1376" s="248" t="s">
        <v>84</v>
      </c>
      <c r="D1376" s="248"/>
      <c r="E1376" s="248"/>
      <c r="F1376" s="43"/>
      <c r="G1376" s="44"/>
      <c r="H1376" s="44"/>
      <c r="I1376" s="44"/>
      <c r="J1376" s="47"/>
      <c r="K1376" s="44"/>
      <c r="L1376" s="82">
        <v>2182.88</v>
      </c>
      <c r="M1376" s="68"/>
      <c r="N1376" s="76">
        <v>17812.3</v>
      </c>
      <c r="AI1376" s="39"/>
      <c r="AJ1376" s="40"/>
      <c r="AK1376" s="40"/>
      <c r="AQ1376" s="40" t="s">
        <v>84</v>
      </c>
      <c r="AT1376" s="40"/>
      <c r="AV1376" s="40"/>
    </row>
    <row r="1377" spans="1:48" customFormat="1" ht="15" x14ac:dyDescent="0.25">
      <c r="A1377" s="87"/>
      <c r="B1377" s="88"/>
      <c r="C1377" s="88"/>
      <c r="D1377" s="88"/>
      <c r="E1377" s="88"/>
      <c r="F1377" s="89"/>
      <c r="G1377" s="89"/>
      <c r="H1377" s="89"/>
      <c r="I1377" s="89"/>
      <c r="J1377" s="90"/>
      <c r="K1377" s="89"/>
      <c r="L1377" s="90"/>
      <c r="M1377" s="55"/>
      <c r="N1377" s="90"/>
      <c r="AI1377" s="39"/>
      <c r="AJ1377" s="40"/>
      <c r="AK1377" s="40"/>
      <c r="AQ1377" s="40"/>
      <c r="AT1377" s="40"/>
      <c r="AV1377" s="40"/>
    </row>
    <row r="1378" spans="1:48" customFormat="1" ht="15" x14ac:dyDescent="0.25">
      <c r="A1378" s="91"/>
      <c r="B1378" s="92"/>
      <c r="C1378" s="248" t="s">
        <v>646</v>
      </c>
      <c r="D1378" s="248"/>
      <c r="E1378" s="248"/>
      <c r="F1378" s="248"/>
      <c r="G1378" s="248"/>
      <c r="H1378" s="248"/>
      <c r="I1378" s="248"/>
      <c r="J1378" s="248"/>
      <c r="K1378" s="248"/>
      <c r="L1378" s="93"/>
      <c r="M1378" s="94"/>
      <c r="N1378" s="95"/>
      <c r="AI1378" s="39"/>
      <c r="AJ1378" s="40"/>
      <c r="AK1378" s="40"/>
      <c r="AQ1378" s="40"/>
      <c r="AT1378" s="40" t="s">
        <v>646</v>
      </c>
      <c r="AV1378" s="40"/>
    </row>
    <row r="1379" spans="1:48" customFormat="1" ht="15" x14ac:dyDescent="0.25">
      <c r="A1379" s="96"/>
      <c r="B1379" s="52"/>
      <c r="C1379" s="235" t="s">
        <v>255</v>
      </c>
      <c r="D1379" s="235"/>
      <c r="E1379" s="235"/>
      <c r="F1379" s="235"/>
      <c r="G1379" s="235"/>
      <c r="H1379" s="235"/>
      <c r="I1379" s="235"/>
      <c r="J1379" s="235"/>
      <c r="K1379" s="235"/>
      <c r="L1379" s="97">
        <v>7556.85</v>
      </c>
      <c r="M1379" s="98"/>
      <c r="N1379" s="99">
        <v>69194.47</v>
      </c>
      <c r="AI1379" s="39"/>
      <c r="AJ1379" s="40"/>
      <c r="AK1379" s="40"/>
      <c r="AQ1379" s="40"/>
      <c r="AT1379" s="40"/>
      <c r="AU1379" s="3" t="s">
        <v>255</v>
      </c>
      <c r="AV1379" s="40"/>
    </row>
    <row r="1380" spans="1:48" customFormat="1" ht="15" x14ac:dyDescent="0.25">
      <c r="A1380" s="96"/>
      <c r="B1380" s="52"/>
      <c r="C1380" s="235" t="s">
        <v>256</v>
      </c>
      <c r="D1380" s="235"/>
      <c r="E1380" s="235"/>
      <c r="F1380" s="235"/>
      <c r="G1380" s="235"/>
      <c r="H1380" s="235"/>
      <c r="I1380" s="235"/>
      <c r="J1380" s="235"/>
      <c r="K1380" s="235"/>
      <c r="L1380" s="100"/>
      <c r="M1380" s="98"/>
      <c r="N1380" s="101"/>
      <c r="AI1380" s="39"/>
      <c r="AJ1380" s="40"/>
      <c r="AK1380" s="40"/>
      <c r="AQ1380" s="40"/>
      <c r="AT1380" s="40"/>
      <c r="AU1380" s="3" t="s">
        <v>256</v>
      </c>
      <c r="AV1380" s="40"/>
    </row>
    <row r="1381" spans="1:48" customFormat="1" ht="15" x14ac:dyDescent="0.25">
      <c r="A1381" s="96"/>
      <c r="B1381" s="52"/>
      <c r="C1381" s="235" t="s">
        <v>257</v>
      </c>
      <c r="D1381" s="235"/>
      <c r="E1381" s="235"/>
      <c r="F1381" s="235"/>
      <c r="G1381" s="235"/>
      <c r="H1381" s="235"/>
      <c r="I1381" s="235"/>
      <c r="J1381" s="235"/>
      <c r="K1381" s="235"/>
      <c r="L1381" s="102">
        <v>124.05</v>
      </c>
      <c r="M1381" s="98"/>
      <c r="N1381" s="99">
        <v>5553.71</v>
      </c>
      <c r="AI1381" s="39"/>
      <c r="AJ1381" s="40"/>
      <c r="AK1381" s="40"/>
      <c r="AQ1381" s="40"/>
      <c r="AT1381" s="40"/>
      <c r="AU1381" s="3" t="s">
        <v>257</v>
      </c>
      <c r="AV1381" s="40"/>
    </row>
    <row r="1382" spans="1:48" customFormat="1" ht="15" x14ac:dyDescent="0.25">
      <c r="A1382" s="96"/>
      <c r="B1382" s="52"/>
      <c r="C1382" s="235" t="s">
        <v>258</v>
      </c>
      <c r="D1382" s="235"/>
      <c r="E1382" s="235"/>
      <c r="F1382" s="235"/>
      <c r="G1382" s="235"/>
      <c r="H1382" s="235"/>
      <c r="I1382" s="235"/>
      <c r="J1382" s="235"/>
      <c r="K1382" s="235"/>
      <c r="L1382" s="102">
        <v>588.41</v>
      </c>
      <c r="M1382" s="98"/>
      <c r="N1382" s="99">
        <v>7790.54</v>
      </c>
      <c r="AI1382" s="39"/>
      <c r="AJ1382" s="40"/>
      <c r="AK1382" s="40"/>
      <c r="AQ1382" s="40"/>
      <c r="AT1382" s="40"/>
      <c r="AU1382" s="3" t="s">
        <v>258</v>
      </c>
      <c r="AV1382" s="40"/>
    </row>
    <row r="1383" spans="1:48" customFormat="1" ht="15" x14ac:dyDescent="0.25">
      <c r="A1383" s="96"/>
      <c r="B1383" s="52"/>
      <c r="C1383" s="235" t="s">
        <v>259</v>
      </c>
      <c r="D1383" s="235"/>
      <c r="E1383" s="235"/>
      <c r="F1383" s="235"/>
      <c r="G1383" s="235"/>
      <c r="H1383" s="235"/>
      <c r="I1383" s="235"/>
      <c r="J1383" s="235"/>
      <c r="K1383" s="235"/>
      <c r="L1383" s="102">
        <v>27.86</v>
      </c>
      <c r="M1383" s="98"/>
      <c r="N1383" s="99">
        <v>1245.3399999999999</v>
      </c>
      <c r="AI1383" s="39"/>
      <c r="AJ1383" s="40"/>
      <c r="AK1383" s="40"/>
      <c r="AQ1383" s="40"/>
      <c r="AT1383" s="40"/>
      <c r="AU1383" s="3" t="s">
        <v>259</v>
      </c>
      <c r="AV1383" s="40"/>
    </row>
    <row r="1384" spans="1:48" customFormat="1" ht="15" x14ac:dyDescent="0.25">
      <c r="A1384" s="96"/>
      <c r="B1384" s="52"/>
      <c r="C1384" s="235" t="s">
        <v>260</v>
      </c>
      <c r="D1384" s="235"/>
      <c r="E1384" s="235"/>
      <c r="F1384" s="235"/>
      <c r="G1384" s="235"/>
      <c r="H1384" s="235"/>
      <c r="I1384" s="235"/>
      <c r="J1384" s="235"/>
      <c r="K1384" s="235"/>
      <c r="L1384" s="97">
        <v>6844.39</v>
      </c>
      <c r="M1384" s="98"/>
      <c r="N1384" s="99">
        <v>55850.22</v>
      </c>
      <c r="AI1384" s="39"/>
      <c r="AJ1384" s="40"/>
      <c r="AK1384" s="40"/>
      <c r="AQ1384" s="40"/>
      <c r="AT1384" s="40"/>
      <c r="AU1384" s="3" t="s">
        <v>260</v>
      </c>
      <c r="AV1384" s="40"/>
    </row>
    <row r="1385" spans="1:48" customFormat="1" ht="15" x14ac:dyDescent="0.25">
      <c r="A1385" s="96"/>
      <c r="B1385" s="52"/>
      <c r="C1385" s="235" t="s">
        <v>261</v>
      </c>
      <c r="D1385" s="235"/>
      <c r="E1385" s="235"/>
      <c r="F1385" s="235"/>
      <c r="G1385" s="235"/>
      <c r="H1385" s="235"/>
      <c r="I1385" s="235"/>
      <c r="J1385" s="235"/>
      <c r="K1385" s="235"/>
      <c r="L1385" s="97">
        <v>7864.02</v>
      </c>
      <c r="M1385" s="98"/>
      <c r="N1385" s="99">
        <v>82941.09</v>
      </c>
      <c r="AI1385" s="39"/>
      <c r="AJ1385" s="40"/>
      <c r="AK1385" s="40"/>
      <c r="AQ1385" s="40"/>
      <c r="AT1385" s="40"/>
      <c r="AU1385" s="3" t="s">
        <v>261</v>
      </c>
      <c r="AV1385" s="40"/>
    </row>
    <row r="1386" spans="1:48" customFormat="1" ht="15" x14ac:dyDescent="0.25">
      <c r="A1386" s="96"/>
      <c r="B1386" s="52"/>
      <c r="C1386" s="235" t="s">
        <v>256</v>
      </c>
      <c r="D1386" s="235"/>
      <c r="E1386" s="235"/>
      <c r="F1386" s="235"/>
      <c r="G1386" s="235"/>
      <c r="H1386" s="235"/>
      <c r="I1386" s="235"/>
      <c r="J1386" s="235"/>
      <c r="K1386" s="235"/>
      <c r="L1386" s="100"/>
      <c r="M1386" s="98"/>
      <c r="N1386" s="101"/>
      <c r="AI1386" s="39"/>
      <c r="AJ1386" s="40"/>
      <c r="AK1386" s="40"/>
      <c r="AQ1386" s="40"/>
      <c r="AT1386" s="40"/>
      <c r="AU1386" s="3" t="s">
        <v>256</v>
      </c>
      <c r="AV1386" s="40"/>
    </row>
    <row r="1387" spans="1:48" customFormat="1" ht="15" x14ac:dyDescent="0.25">
      <c r="A1387" s="96"/>
      <c r="B1387" s="52"/>
      <c r="C1387" s="235" t="s">
        <v>352</v>
      </c>
      <c r="D1387" s="235"/>
      <c r="E1387" s="235"/>
      <c r="F1387" s="235"/>
      <c r="G1387" s="235"/>
      <c r="H1387" s="235"/>
      <c r="I1387" s="235"/>
      <c r="J1387" s="235"/>
      <c r="K1387" s="235"/>
      <c r="L1387" s="102">
        <v>124.05</v>
      </c>
      <c r="M1387" s="98"/>
      <c r="N1387" s="99">
        <v>5553.71</v>
      </c>
      <c r="AI1387" s="39"/>
      <c r="AJ1387" s="40"/>
      <c r="AK1387" s="40"/>
      <c r="AQ1387" s="40"/>
      <c r="AT1387" s="40"/>
      <c r="AU1387" s="3" t="s">
        <v>352</v>
      </c>
      <c r="AV1387" s="40"/>
    </row>
    <row r="1388" spans="1:48" customFormat="1" ht="15" x14ac:dyDescent="0.25">
      <c r="A1388" s="96"/>
      <c r="B1388" s="52"/>
      <c r="C1388" s="235" t="s">
        <v>353</v>
      </c>
      <c r="D1388" s="235"/>
      <c r="E1388" s="235"/>
      <c r="F1388" s="235"/>
      <c r="G1388" s="235"/>
      <c r="H1388" s="235"/>
      <c r="I1388" s="235"/>
      <c r="J1388" s="235"/>
      <c r="K1388" s="235"/>
      <c r="L1388" s="102">
        <v>588.41</v>
      </c>
      <c r="M1388" s="98"/>
      <c r="N1388" s="99">
        <v>7790.54</v>
      </c>
      <c r="AI1388" s="39"/>
      <c r="AJ1388" s="40"/>
      <c r="AK1388" s="40"/>
      <c r="AQ1388" s="40"/>
      <c r="AT1388" s="40"/>
      <c r="AU1388" s="3" t="s">
        <v>353</v>
      </c>
      <c r="AV1388" s="40"/>
    </row>
    <row r="1389" spans="1:48" customFormat="1" ht="15" x14ac:dyDescent="0.25">
      <c r="A1389" s="96"/>
      <c r="B1389" s="52"/>
      <c r="C1389" s="235" t="s">
        <v>354</v>
      </c>
      <c r="D1389" s="235"/>
      <c r="E1389" s="235"/>
      <c r="F1389" s="235"/>
      <c r="G1389" s="235"/>
      <c r="H1389" s="235"/>
      <c r="I1389" s="235"/>
      <c r="J1389" s="235"/>
      <c r="K1389" s="235"/>
      <c r="L1389" s="102">
        <v>27.86</v>
      </c>
      <c r="M1389" s="98"/>
      <c r="N1389" s="99">
        <v>1245.3399999999999</v>
      </c>
      <c r="AI1389" s="39"/>
      <c r="AJ1389" s="40"/>
      <c r="AK1389" s="40"/>
      <c r="AQ1389" s="40"/>
      <c r="AT1389" s="40"/>
      <c r="AU1389" s="3" t="s">
        <v>354</v>
      </c>
      <c r="AV1389" s="40"/>
    </row>
    <row r="1390" spans="1:48" customFormat="1" ht="15" x14ac:dyDescent="0.25">
      <c r="A1390" s="96"/>
      <c r="B1390" s="52"/>
      <c r="C1390" s="235" t="s">
        <v>355</v>
      </c>
      <c r="D1390" s="235"/>
      <c r="E1390" s="235"/>
      <c r="F1390" s="235"/>
      <c r="G1390" s="235"/>
      <c r="H1390" s="235"/>
      <c r="I1390" s="235"/>
      <c r="J1390" s="235"/>
      <c r="K1390" s="235"/>
      <c r="L1390" s="97">
        <v>6844.39</v>
      </c>
      <c r="M1390" s="98"/>
      <c r="N1390" s="99">
        <v>55850.22</v>
      </c>
      <c r="AI1390" s="39"/>
      <c r="AJ1390" s="40"/>
      <c r="AK1390" s="40"/>
      <c r="AQ1390" s="40"/>
      <c r="AT1390" s="40"/>
      <c r="AU1390" s="3" t="s">
        <v>355</v>
      </c>
      <c r="AV1390" s="40"/>
    </row>
    <row r="1391" spans="1:48" customFormat="1" ht="15" x14ac:dyDescent="0.25">
      <c r="A1391" s="96"/>
      <c r="B1391" s="52"/>
      <c r="C1391" s="235" t="s">
        <v>356</v>
      </c>
      <c r="D1391" s="235"/>
      <c r="E1391" s="235"/>
      <c r="F1391" s="235"/>
      <c r="G1391" s="235"/>
      <c r="H1391" s="235"/>
      <c r="I1391" s="235"/>
      <c r="J1391" s="235"/>
      <c r="K1391" s="235"/>
      <c r="L1391" s="102">
        <v>186.54</v>
      </c>
      <c r="M1391" s="98"/>
      <c r="N1391" s="99">
        <v>8348.3799999999992</v>
      </c>
      <c r="AI1391" s="39"/>
      <c r="AJ1391" s="40"/>
      <c r="AK1391" s="40"/>
      <c r="AQ1391" s="40"/>
      <c r="AT1391" s="40"/>
      <c r="AU1391" s="3" t="s">
        <v>356</v>
      </c>
      <c r="AV1391" s="40"/>
    </row>
    <row r="1392" spans="1:48" customFormat="1" ht="15" x14ac:dyDescent="0.25">
      <c r="A1392" s="96"/>
      <c r="B1392" s="52"/>
      <c r="C1392" s="235" t="s">
        <v>357</v>
      </c>
      <c r="D1392" s="235"/>
      <c r="E1392" s="235"/>
      <c r="F1392" s="235"/>
      <c r="G1392" s="235"/>
      <c r="H1392" s="235"/>
      <c r="I1392" s="235"/>
      <c r="J1392" s="235"/>
      <c r="K1392" s="235"/>
      <c r="L1392" s="102">
        <v>120.63</v>
      </c>
      <c r="M1392" s="98"/>
      <c r="N1392" s="99">
        <v>5398.24</v>
      </c>
      <c r="AI1392" s="39"/>
      <c r="AJ1392" s="40"/>
      <c r="AK1392" s="40"/>
      <c r="AQ1392" s="40"/>
      <c r="AT1392" s="40"/>
      <c r="AU1392" s="3" t="s">
        <v>357</v>
      </c>
      <c r="AV1392" s="40"/>
    </row>
    <row r="1393" spans="1:48" customFormat="1" ht="15" x14ac:dyDescent="0.25">
      <c r="A1393" s="96"/>
      <c r="B1393" s="52"/>
      <c r="C1393" s="235" t="s">
        <v>272</v>
      </c>
      <c r="D1393" s="235"/>
      <c r="E1393" s="235"/>
      <c r="F1393" s="235"/>
      <c r="G1393" s="235"/>
      <c r="H1393" s="235"/>
      <c r="I1393" s="235"/>
      <c r="J1393" s="235"/>
      <c r="K1393" s="235"/>
      <c r="L1393" s="102">
        <v>151.91</v>
      </c>
      <c r="M1393" s="98"/>
      <c r="N1393" s="99">
        <v>6799.05</v>
      </c>
      <c r="AI1393" s="39"/>
      <c r="AJ1393" s="40"/>
      <c r="AK1393" s="40"/>
      <c r="AQ1393" s="40"/>
      <c r="AT1393" s="40"/>
      <c r="AU1393" s="3" t="s">
        <v>272</v>
      </c>
      <c r="AV1393" s="40"/>
    </row>
    <row r="1394" spans="1:48" customFormat="1" ht="15" x14ac:dyDescent="0.25">
      <c r="A1394" s="96"/>
      <c r="B1394" s="52"/>
      <c r="C1394" s="235" t="s">
        <v>273</v>
      </c>
      <c r="D1394" s="235"/>
      <c r="E1394" s="235"/>
      <c r="F1394" s="235"/>
      <c r="G1394" s="235"/>
      <c r="H1394" s="235"/>
      <c r="I1394" s="235"/>
      <c r="J1394" s="235"/>
      <c r="K1394" s="235"/>
      <c r="L1394" s="102">
        <v>186.54</v>
      </c>
      <c r="M1394" s="98"/>
      <c r="N1394" s="99">
        <v>8348.3799999999992</v>
      </c>
      <c r="AI1394" s="39"/>
      <c r="AJ1394" s="40"/>
      <c r="AK1394" s="40"/>
      <c r="AQ1394" s="40"/>
      <c r="AT1394" s="40"/>
      <c r="AU1394" s="3" t="s">
        <v>273</v>
      </c>
      <c r="AV1394" s="40"/>
    </row>
    <row r="1395" spans="1:48" customFormat="1" ht="15" x14ac:dyDescent="0.25">
      <c r="A1395" s="96"/>
      <c r="B1395" s="52"/>
      <c r="C1395" s="235" t="s">
        <v>274</v>
      </c>
      <c r="D1395" s="235"/>
      <c r="E1395" s="235"/>
      <c r="F1395" s="235"/>
      <c r="G1395" s="235"/>
      <c r="H1395" s="235"/>
      <c r="I1395" s="235"/>
      <c r="J1395" s="235"/>
      <c r="K1395" s="235"/>
      <c r="L1395" s="102">
        <v>120.63</v>
      </c>
      <c r="M1395" s="98"/>
      <c r="N1395" s="99">
        <v>5398.24</v>
      </c>
      <c r="AI1395" s="39"/>
      <c r="AJ1395" s="40"/>
      <c r="AK1395" s="40"/>
      <c r="AQ1395" s="40"/>
      <c r="AT1395" s="40"/>
      <c r="AU1395" s="3" t="s">
        <v>274</v>
      </c>
      <c r="AV1395" s="40"/>
    </row>
    <row r="1396" spans="1:48" customFormat="1" ht="15" x14ac:dyDescent="0.25">
      <c r="A1396" s="96"/>
      <c r="B1396" s="104"/>
      <c r="C1396" s="252" t="s">
        <v>647</v>
      </c>
      <c r="D1396" s="252"/>
      <c r="E1396" s="252"/>
      <c r="F1396" s="252"/>
      <c r="G1396" s="252"/>
      <c r="H1396" s="252"/>
      <c r="I1396" s="252"/>
      <c r="J1396" s="252"/>
      <c r="K1396" s="252"/>
      <c r="L1396" s="105">
        <v>7864.02</v>
      </c>
      <c r="M1396" s="106"/>
      <c r="N1396" s="107">
        <v>82941.09</v>
      </c>
      <c r="AI1396" s="39"/>
      <c r="AJ1396" s="40"/>
      <c r="AK1396" s="40"/>
      <c r="AQ1396" s="40"/>
      <c r="AT1396" s="40"/>
      <c r="AV1396" s="40" t="s">
        <v>647</v>
      </c>
    </row>
    <row r="1397" spans="1:48" customFormat="1" ht="15" x14ac:dyDescent="0.25">
      <c r="A1397" s="242" t="s">
        <v>648</v>
      </c>
      <c r="B1397" s="243"/>
      <c r="C1397" s="243"/>
      <c r="D1397" s="243"/>
      <c r="E1397" s="243"/>
      <c r="F1397" s="243"/>
      <c r="G1397" s="243"/>
      <c r="H1397" s="243"/>
      <c r="I1397" s="243"/>
      <c r="J1397" s="243"/>
      <c r="K1397" s="243"/>
      <c r="L1397" s="243"/>
      <c r="M1397" s="243"/>
      <c r="N1397" s="244"/>
      <c r="AI1397" s="39" t="s">
        <v>648</v>
      </c>
      <c r="AJ1397" s="40"/>
      <c r="AK1397" s="40"/>
      <c r="AQ1397" s="40"/>
      <c r="AT1397" s="40"/>
      <c r="AV1397" s="40"/>
    </row>
    <row r="1398" spans="1:48" customFormat="1" ht="23.25" x14ac:dyDescent="0.25">
      <c r="A1398" s="41" t="s">
        <v>649</v>
      </c>
      <c r="B1398" s="42" t="s">
        <v>650</v>
      </c>
      <c r="C1398" s="248" t="s">
        <v>651</v>
      </c>
      <c r="D1398" s="248"/>
      <c r="E1398" s="248"/>
      <c r="F1398" s="43" t="s">
        <v>135</v>
      </c>
      <c r="G1398" s="44">
        <v>1.9</v>
      </c>
      <c r="H1398" s="45">
        <v>1</v>
      </c>
      <c r="I1398" s="79">
        <v>1.9</v>
      </c>
      <c r="J1398" s="47"/>
      <c r="K1398" s="44"/>
      <c r="L1398" s="47"/>
      <c r="M1398" s="44"/>
      <c r="N1398" s="48"/>
      <c r="AI1398" s="39"/>
      <c r="AJ1398" s="40"/>
      <c r="AK1398" s="40" t="s">
        <v>651</v>
      </c>
      <c r="AQ1398" s="40"/>
      <c r="AT1398" s="40"/>
      <c r="AV1398" s="40"/>
    </row>
    <row r="1399" spans="1:48" customFormat="1" ht="23.25" x14ac:dyDescent="0.25">
      <c r="A1399" s="51"/>
      <c r="B1399" s="52" t="s">
        <v>65</v>
      </c>
      <c r="C1399" s="238" t="s">
        <v>66</v>
      </c>
      <c r="D1399" s="238"/>
      <c r="E1399" s="238"/>
      <c r="F1399" s="238"/>
      <c r="G1399" s="238"/>
      <c r="H1399" s="238"/>
      <c r="I1399" s="238"/>
      <c r="J1399" s="238"/>
      <c r="K1399" s="238"/>
      <c r="L1399" s="238"/>
      <c r="M1399" s="238"/>
      <c r="N1399" s="239"/>
      <c r="AI1399" s="39"/>
      <c r="AJ1399" s="40"/>
      <c r="AK1399" s="40"/>
      <c r="AM1399" s="3" t="s">
        <v>66</v>
      </c>
      <c r="AQ1399" s="40"/>
      <c r="AT1399" s="40"/>
      <c r="AV1399" s="40"/>
    </row>
    <row r="1400" spans="1:48" customFormat="1" ht="68.25" x14ac:dyDescent="0.25">
      <c r="A1400" s="51"/>
      <c r="B1400" s="52" t="s">
        <v>67</v>
      </c>
      <c r="C1400" s="238" t="s">
        <v>68</v>
      </c>
      <c r="D1400" s="238"/>
      <c r="E1400" s="238"/>
      <c r="F1400" s="238"/>
      <c r="G1400" s="238"/>
      <c r="H1400" s="238"/>
      <c r="I1400" s="238"/>
      <c r="J1400" s="238"/>
      <c r="K1400" s="238"/>
      <c r="L1400" s="238"/>
      <c r="M1400" s="238"/>
      <c r="N1400" s="239"/>
      <c r="AI1400" s="39"/>
      <c r="AJ1400" s="40"/>
      <c r="AK1400" s="40"/>
      <c r="AM1400" s="3" t="s">
        <v>68</v>
      </c>
      <c r="AQ1400" s="40"/>
      <c r="AT1400" s="40"/>
      <c r="AV1400" s="40"/>
    </row>
    <row r="1401" spans="1:48" customFormat="1" ht="23.25" x14ac:dyDescent="0.25">
      <c r="A1401" s="51"/>
      <c r="B1401" s="52" t="s">
        <v>69</v>
      </c>
      <c r="C1401" s="238" t="s">
        <v>70</v>
      </c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238"/>
      <c r="N1401" s="239"/>
      <c r="AI1401" s="39"/>
      <c r="AJ1401" s="40"/>
      <c r="AK1401" s="40"/>
      <c r="AM1401" s="3" t="s">
        <v>70</v>
      </c>
      <c r="AQ1401" s="40"/>
      <c r="AT1401" s="40"/>
      <c r="AV1401" s="40"/>
    </row>
    <row r="1402" spans="1:48" customFormat="1" ht="15" x14ac:dyDescent="0.25">
      <c r="A1402" s="53"/>
      <c r="B1402" s="52" t="s">
        <v>60</v>
      </c>
      <c r="C1402" s="235" t="s">
        <v>94</v>
      </c>
      <c r="D1402" s="235"/>
      <c r="E1402" s="235"/>
      <c r="F1402" s="54"/>
      <c r="G1402" s="55"/>
      <c r="H1402" s="55"/>
      <c r="I1402" s="55"/>
      <c r="J1402" s="58">
        <v>6.75</v>
      </c>
      <c r="K1402" s="57">
        <v>1.520875</v>
      </c>
      <c r="L1402" s="58">
        <v>19.510000000000002</v>
      </c>
      <c r="M1402" s="59">
        <v>44.77</v>
      </c>
      <c r="N1402" s="72">
        <v>873.46</v>
      </c>
      <c r="AI1402" s="39"/>
      <c r="AJ1402" s="40"/>
      <c r="AK1402" s="40"/>
      <c r="AN1402" s="3" t="s">
        <v>94</v>
      </c>
      <c r="AQ1402" s="40"/>
      <c r="AT1402" s="40"/>
      <c r="AV1402" s="40"/>
    </row>
    <row r="1403" spans="1:48" customFormat="1" ht="15" x14ac:dyDescent="0.25">
      <c r="A1403" s="53"/>
      <c r="B1403" s="52" t="s">
        <v>71</v>
      </c>
      <c r="C1403" s="235" t="s">
        <v>72</v>
      </c>
      <c r="D1403" s="235"/>
      <c r="E1403" s="235"/>
      <c r="F1403" s="54"/>
      <c r="G1403" s="55"/>
      <c r="H1403" s="55"/>
      <c r="I1403" s="55"/>
      <c r="J1403" s="58">
        <v>8.2899999999999991</v>
      </c>
      <c r="K1403" s="57">
        <v>1.653125</v>
      </c>
      <c r="L1403" s="58">
        <v>26.04</v>
      </c>
      <c r="M1403" s="59">
        <v>13.24</v>
      </c>
      <c r="N1403" s="72">
        <v>344.77</v>
      </c>
      <c r="AI1403" s="39"/>
      <c r="AJ1403" s="40"/>
      <c r="AK1403" s="40"/>
      <c r="AN1403" s="3" t="s">
        <v>72</v>
      </c>
      <c r="AQ1403" s="40"/>
      <c r="AT1403" s="40"/>
      <c r="AV1403" s="40"/>
    </row>
    <row r="1404" spans="1:48" customFormat="1" ht="15" x14ac:dyDescent="0.25">
      <c r="A1404" s="53"/>
      <c r="B1404" s="52" t="s">
        <v>73</v>
      </c>
      <c r="C1404" s="235" t="s">
        <v>74</v>
      </c>
      <c r="D1404" s="235"/>
      <c r="E1404" s="235"/>
      <c r="F1404" s="54"/>
      <c r="G1404" s="55"/>
      <c r="H1404" s="55"/>
      <c r="I1404" s="55"/>
      <c r="J1404" s="58">
        <v>0.81</v>
      </c>
      <c r="K1404" s="57">
        <v>1.653125</v>
      </c>
      <c r="L1404" s="58">
        <v>2.54</v>
      </c>
      <c r="M1404" s="61">
        <v>44.7</v>
      </c>
      <c r="N1404" s="72">
        <v>113.54</v>
      </c>
      <c r="AI1404" s="39"/>
      <c r="AJ1404" s="40"/>
      <c r="AK1404" s="40"/>
      <c r="AN1404" s="3" t="s">
        <v>74</v>
      </c>
      <c r="AQ1404" s="40"/>
      <c r="AT1404" s="40"/>
      <c r="AV1404" s="40"/>
    </row>
    <row r="1405" spans="1:48" customFormat="1" ht="15" x14ac:dyDescent="0.25">
      <c r="A1405" s="53"/>
      <c r="B1405" s="52" t="s">
        <v>100</v>
      </c>
      <c r="C1405" s="235" t="s">
        <v>127</v>
      </c>
      <c r="D1405" s="235"/>
      <c r="E1405" s="235"/>
      <c r="F1405" s="54"/>
      <c r="G1405" s="55"/>
      <c r="H1405" s="55"/>
      <c r="I1405" s="55"/>
      <c r="J1405" s="58">
        <v>0.37</v>
      </c>
      <c r="K1405" s="55"/>
      <c r="L1405" s="58">
        <v>0.7</v>
      </c>
      <c r="M1405" s="59">
        <v>8.16</v>
      </c>
      <c r="N1405" s="72">
        <v>5.71</v>
      </c>
      <c r="AI1405" s="39"/>
      <c r="AJ1405" s="40"/>
      <c r="AK1405" s="40"/>
      <c r="AN1405" s="3" t="s">
        <v>127</v>
      </c>
      <c r="AQ1405" s="40"/>
      <c r="AT1405" s="40"/>
      <c r="AV1405" s="40"/>
    </row>
    <row r="1406" spans="1:48" customFormat="1" ht="15" x14ac:dyDescent="0.25">
      <c r="A1406" s="62"/>
      <c r="B1406" s="52"/>
      <c r="C1406" s="235" t="s">
        <v>95</v>
      </c>
      <c r="D1406" s="235"/>
      <c r="E1406" s="235"/>
      <c r="F1406" s="54" t="s">
        <v>76</v>
      </c>
      <c r="G1406" s="59">
        <v>0.85</v>
      </c>
      <c r="H1406" s="57">
        <v>1.520875</v>
      </c>
      <c r="I1406" s="64">
        <v>2.4562130999999998</v>
      </c>
      <c r="J1406" s="65"/>
      <c r="K1406" s="55"/>
      <c r="L1406" s="65"/>
      <c r="M1406" s="55"/>
      <c r="N1406" s="66"/>
      <c r="AI1406" s="39"/>
      <c r="AJ1406" s="40"/>
      <c r="AK1406" s="40"/>
      <c r="AO1406" s="3" t="s">
        <v>95</v>
      </c>
      <c r="AQ1406" s="40"/>
      <c r="AT1406" s="40"/>
      <c r="AV1406" s="40"/>
    </row>
    <row r="1407" spans="1:48" customFormat="1" ht="15" x14ac:dyDescent="0.25">
      <c r="A1407" s="62"/>
      <c r="B1407" s="52"/>
      <c r="C1407" s="235" t="s">
        <v>75</v>
      </c>
      <c r="D1407" s="235"/>
      <c r="E1407" s="235"/>
      <c r="F1407" s="54" t="s">
        <v>76</v>
      </c>
      <c r="G1407" s="59">
        <v>7.0000000000000007E-2</v>
      </c>
      <c r="H1407" s="57">
        <v>1.653125</v>
      </c>
      <c r="I1407" s="64">
        <v>0.21986559999999999</v>
      </c>
      <c r="J1407" s="65"/>
      <c r="K1407" s="55"/>
      <c r="L1407" s="65"/>
      <c r="M1407" s="55"/>
      <c r="N1407" s="66"/>
      <c r="AI1407" s="39"/>
      <c r="AJ1407" s="40"/>
      <c r="AK1407" s="40"/>
      <c r="AO1407" s="3" t="s">
        <v>75</v>
      </c>
      <c r="AQ1407" s="40"/>
      <c r="AT1407" s="40"/>
      <c r="AV1407" s="40"/>
    </row>
    <row r="1408" spans="1:48" customFormat="1" ht="15" x14ac:dyDescent="0.25">
      <c r="A1408" s="49"/>
      <c r="B1408" s="52"/>
      <c r="C1408" s="236" t="s">
        <v>77</v>
      </c>
      <c r="D1408" s="236"/>
      <c r="E1408" s="236"/>
      <c r="F1408" s="67"/>
      <c r="G1408" s="68"/>
      <c r="H1408" s="68"/>
      <c r="I1408" s="68"/>
      <c r="J1408" s="70">
        <v>15.41</v>
      </c>
      <c r="K1408" s="68"/>
      <c r="L1408" s="70">
        <v>46.25</v>
      </c>
      <c r="M1408" s="68"/>
      <c r="N1408" s="71">
        <v>1223.94</v>
      </c>
      <c r="AI1408" s="39"/>
      <c r="AJ1408" s="40"/>
      <c r="AK1408" s="40"/>
      <c r="AP1408" s="3" t="s">
        <v>77</v>
      </c>
      <c r="AQ1408" s="40"/>
      <c r="AT1408" s="40"/>
      <c r="AV1408" s="40"/>
    </row>
    <row r="1409" spans="1:48" customFormat="1" ht="15" x14ac:dyDescent="0.25">
      <c r="A1409" s="62"/>
      <c r="B1409" s="52"/>
      <c r="C1409" s="235" t="s">
        <v>78</v>
      </c>
      <c r="D1409" s="235"/>
      <c r="E1409" s="235"/>
      <c r="F1409" s="54"/>
      <c r="G1409" s="55"/>
      <c r="H1409" s="55"/>
      <c r="I1409" s="55"/>
      <c r="J1409" s="65"/>
      <c r="K1409" s="55"/>
      <c r="L1409" s="58">
        <v>22.05</v>
      </c>
      <c r="M1409" s="55"/>
      <c r="N1409" s="72">
        <v>987</v>
      </c>
      <c r="AI1409" s="39"/>
      <c r="AJ1409" s="40"/>
      <c r="AK1409" s="40"/>
      <c r="AO1409" s="3" t="s">
        <v>78</v>
      </c>
      <c r="AQ1409" s="40"/>
      <c r="AT1409" s="40"/>
      <c r="AV1409" s="40"/>
    </row>
    <row r="1410" spans="1:48" customFormat="1" ht="22.5" x14ac:dyDescent="0.25">
      <c r="A1410" s="62"/>
      <c r="B1410" s="52" t="s">
        <v>214</v>
      </c>
      <c r="C1410" s="235" t="s">
        <v>215</v>
      </c>
      <c r="D1410" s="235"/>
      <c r="E1410" s="235"/>
      <c r="F1410" s="54" t="s">
        <v>81</v>
      </c>
      <c r="G1410" s="63">
        <v>110</v>
      </c>
      <c r="H1410" s="55"/>
      <c r="I1410" s="63">
        <v>110</v>
      </c>
      <c r="J1410" s="65"/>
      <c r="K1410" s="55"/>
      <c r="L1410" s="58">
        <v>24.26</v>
      </c>
      <c r="M1410" s="55"/>
      <c r="N1410" s="60">
        <v>1085.7</v>
      </c>
      <c r="AI1410" s="39"/>
      <c r="AJ1410" s="40"/>
      <c r="AK1410" s="40"/>
      <c r="AO1410" s="3" t="s">
        <v>215</v>
      </c>
      <c r="AQ1410" s="40"/>
      <c r="AT1410" s="40"/>
      <c r="AV1410" s="40"/>
    </row>
    <row r="1411" spans="1:48" customFormat="1" ht="45" x14ac:dyDescent="0.25">
      <c r="A1411" s="62"/>
      <c r="B1411" s="52" t="s">
        <v>216</v>
      </c>
      <c r="C1411" s="235" t="s">
        <v>217</v>
      </c>
      <c r="D1411" s="235"/>
      <c r="E1411" s="235"/>
      <c r="F1411" s="54" t="s">
        <v>81</v>
      </c>
      <c r="G1411" s="63">
        <v>69</v>
      </c>
      <c r="H1411" s="59">
        <v>0.85</v>
      </c>
      <c r="I1411" s="59">
        <v>58.65</v>
      </c>
      <c r="J1411" s="65"/>
      <c r="K1411" s="55"/>
      <c r="L1411" s="58">
        <v>12.93</v>
      </c>
      <c r="M1411" s="55"/>
      <c r="N1411" s="72">
        <v>578.88</v>
      </c>
      <c r="AI1411" s="39"/>
      <c r="AJ1411" s="40"/>
      <c r="AK1411" s="40"/>
      <c r="AO1411" s="3" t="s">
        <v>217</v>
      </c>
      <c r="AQ1411" s="40"/>
      <c r="AT1411" s="40"/>
      <c r="AV1411" s="40"/>
    </row>
    <row r="1412" spans="1:48" customFormat="1" ht="15" x14ac:dyDescent="0.25">
      <c r="A1412" s="73"/>
      <c r="B1412" s="74"/>
      <c r="C1412" s="248" t="s">
        <v>84</v>
      </c>
      <c r="D1412" s="248"/>
      <c r="E1412" s="248"/>
      <c r="F1412" s="43"/>
      <c r="G1412" s="44"/>
      <c r="H1412" s="44"/>
      <c r="I1412" s="44"/>
      <c r="J1412" s="47"/>
      <c r="K1412" s="44"/>
      <c r="L1412" s="75">
        <v>83.44</v>
      </c>
      <c r="M1412" s="68"/>
      <c r="N1412" s="76">
        <v>2888.52</v>
      </c>
      <c r="AI1412" s="39"/>
      <c r="AJ1412" s="40"/>
      <c r="AK1412" s="40"/>
      <c r="AQ1412" s="40" t="s">
        <v>84</v>
      </c>
      <c r="AT1412" s="40"/>
      <c r="AV1412" s="40"/>
    </row>
    <row r="1413" spans="1:48" customFormat="1" ht="22.5" x14ac:dyDescent="0.25">
      <c r="A1413" s="41" t="s">
        <v>652</v>
      </c>
      <c r="B1413" s="42" t="s">
        <v>492</v>
      </c>
      <c r="C1413" s="248" t="s">
        <v>493</v>
      </c>
      <c r="D1413" s="248"/>
      <c r="E1413" s="248"/>
      <c r="F1413" s="43" t="s">
        <v>135</v>
      </c>
      <c r="G1413" s="44">
        <v>2.1850000000000001</v>
      </c>
      <c r="H1413" s="45">
        <v>1</v>
      </c>
      <c r="I1413" s="46">
        <v>2.1850000000000001</v>
      </c>
      <c r="J1413" s="75">
        <v>591.16</v>
      </c>
      <c r="K1413" s="44"/>
      <c r="L1413" s="82">
        <v>1291.68</v>
      </c>
      <c r="M1413" s="80">
        <v>8.16</v>
      </c>
      <c r="N1413" s="76">
        <v>10540.11</v>
      </c>
      <c r="AI1413" s="39"/>
      <c r="AJ1413" s="40"/>
      <c r="AK1413" s="40" t="s">
        <v>493</v>
      </c>
      <c r="AQ1413" s="40"/>
      <c r="AT1413" s="40"/>
      <c r="AV1413" s="40"/>
    </row>
    <row r="1414" spans="1:48" customFormat="1" ht="15" x14ac:dyDescent="0.25">
      <c r="A1414" s="73"/>
      <c r="B1414" s="74"/>
      <c r="C1414" s="235" t="s">
        <v>111</v>
      </c>
      <c r="D1414" s="235"/>
      <c r="E1414" s="235"/>
      <c r="F1414" s="235"/>
      <c r="G1414" s="235"/>
      <c r="H1414" s="235"/>
      <c r="I1414" s="235"/>
      <c r="J1414" s="235"/>
      <c r="K1414" s="235"/>
      <c r="L1414" s="235"/>
      <c r="M1414" s="235"/>
      <c r="N1414" s="237"/>
      <c r="AI1414" s="39"/>
      <c r="AJ1414" s="40"/>
      <c r="AK1414" s="40"/>
      <c r="AQ1414" s="40"/>
      <c r="AR1414" s="3" t="s">
        <v>111</v>
      </c>
      <c r="AT1414" s="40"/>
      <c r="AV1414" s="40"/>
    </row>
    <row r="1415" spans="1:48" customFormat="1" ht="15" x14ac:dyDescent="0.25">
      <c r="A1415" s="49"/>
      <c r="B1415" s="50"/>
      <c r="C1415" s="235" t="s">
        <v>653</v>
      </c>
      <c r="D1415" s="235"/>
      <c r="E1415" s="235"/>
      <c r="F1415" s="235"/>
      <c r="G1415" s="235"/>
      <c r="H1415" s="235"/>
      <c r="I1415" s="235"/>
      <c r="J1415" s="235"/>
      <c r="K1415" s="235"/>
      <c r="L1415" s="235"/>
      <c r="M1415" s="235"/>
      <c r="N1415" s="237"/>
      <c r="AI1415" s="39"/>
      <c r="AJ1415" s="40"/>
      <c r="AK1415" s="40"/>
      <c r="AL1415" s="3" t="s">
        <v>653</v>
      </c>
      <c r="AQ1415" s="40"/>
      <c r="AT1415" s="40"/>
      <c r="AV1415" s="40"/>
    </row>
    <row r="1416" spans="1:48" customFormat="1" ht="15" x14ac:dyDescent="0.25">
      <c r="A1416" s="49"/>
      <c r="B1416" s="50"/>
      <c r="C1416" s="235" t="s">
        <v>494</v>
      </c>
      <c r="D1416" s="235"/>
      <c r="E1416" s="235"/>
      <c r="F1416" s="235"/>
      <c r="G1416" s="235"/>
      <c r="H1416" s="235"/>
      <c r="I1416" s="235"/>
      <c r="J1416" s="235"/>
      <c r="K1416" s="235"/>
      <c r="L1416" s="235"/>
      <c r="M1416" s="235"/>
      <c r="N1416" s="237"/>
      <c r="AI1416" s="39"/>
      <c r="AJ1416" s="40"/>
      <c r="AK1416" s="40"/>
      <c r="AQ1416" s="40"/>
      <c r="AS1416" s="3" t="s">
        <v>494</v>
      </c>
      <c r="AT1416" s="40"/>
      <c r="AV1416" s="40"/>
    </row>
    <row r="1417" spans="1:48" customFormat="1" ht="15" x14ac:dyDescent="0.25">
      <c r="A1417" s="73"/>
      <c r="B1417" s="74"/>
      <c r="C1417" s="248" t="s">
        <v>84</v>
      </c>
      <c r="D1417" s="248"/>
      <c r="E1417" s="248"/>
      <c r="F1417" s="43"/>
      <c r="G1417" s="44"/>
      <c r="H1417" s="44"/>
      <c r="I1417" s="44"/>
      <c r="J1417" s="47"/>
      <c r="K1417" s="44"/>
      <c r="L1417" s="82">
        <v>1291.68</v>
      </c>
      <c r="M1417" s="68"/>
      <c r="N1417" s="76">
        <v>10540.11</v>
      </c>
      <c r="AI1417" s="39"/>
      <c r="AJ1417" s="40"/>
      <c r="AK1417" s="40"/>
      <c r="AQ1417" s="40" t="s">
        <v>84</v>
      </c>
      <c r="AT1417" s="40"/>
      <c r="AV1417" s="40"/>
    </row>
    <row r="1418" spans="1:48" customFormat="1" ht="15" x14ac:dyDescent="0.25">
      <c r="A1418" s="41" t="s">
        <v>654</v>
      </c>
      <c r="B1418" s="42" t="s">
        <v>655</v>
      </c>
      <c r="C1418" s="248" t="s">
        <v>656</v>
      </c>
      <c r="D1418" s="248"/>
      <c r="E1418" s="248"/>
      <c r="F1418" s="43" t="s">
        <v>135</v>
      </c>
      <c r="G1418" s="44">
        <v>1.1499999999999999</v>
      </c>
      <c r="H1418" s="45">
        <v>1</v>
      </c>
      <c r="I1418" s="80">
        <v>1.1499999999999999</v>
      </c>
      <c r="J1418" s="47"/>
      <c r="K1418" s="44"/>
      <c r="L1418" s="47"/>
      <c r="M1418" s="44"/>
      <c r="N1418" s="48"/>
      <c r="AI1418" s="39"/>
      <c r="AJ1418" s="40"/>
      <c r="AK1418" s="40" t="s">
        <v>656</v>
      </c>
      <c r="AQ1418" s="40"/>
      <c r="AT1418" s="40"/>
      <c r="AV1418" s="40"/>
    </row>
    <row r="1419" spans="1:48" customFormat="1" ht="23.25" x14ac:dyDescent="0.25">
      <c r="A1419" s="51"/>
      <c r="B1419" s="52" t="s">
        <v>65</v>
      </c>
      <c r="C1419" s="238" t="s">
        <v>66</v>
      </c>
      <c r="D1419" s="238"/>
      <c r="E1419" s="238"/>
      <c r="F1419" s="238"/>
      <c r="G1419" s="238"/>
      <c r="H1419" s="238"/>
      <c r="I1419" s="238"/>
      <c r="J1419" s="238"/>
      <c r="K1419" s="238"/>
      <c r="L1419" s="238"/>
      <c r="M1419" s="238"/>
      <c r="N1419" s="239"/>
      <c r="AI1419" s="39"/>
      <c r="AJ1419" s="40"/>
      <c r="AK1419" s="40"/>
      <c r="AM1419" s="3" t="s">
        <v>66</v>
      </c>
      <c r="AQ1419" s="40"/>
      <c r="AT1419" s="40"/>
      <c r="AV1419" s="40"/>
    </row>
    <row r="1420" spans="1:48" customFormat="1" ht="68.25" x14ac:dyDescent="0.25">
      <c r="A1420" s="51"/>
      <c r="B1420" s="52" t="s">
        <v>67</v>
      </c>
      <c r="C1420" s="238" t="s">
        <v>68</v>
      </c>
      <c r="D1420" s="238"/>
      <c r="E1420" s="238"/>
      <c r="F1420" s="238"/>
      <c r="G1420" s="238"/>
      <c r="H1420" s="238"/>
      <c r="I1420" s="238"/>
      <c r="J1420" s="238"/>
      <c r="K1420" s="238"/>
      <c r="L1420" s="238"/>
      <c r="M1420" s="238"/>
      <c r="N1420" s="239"/>
      <c r="AI1420" s="39"/>
      <c r="AJ1420" s="40"/>
      <c r="AK1420" s="40"/>
      <c r="AM1420" s="3" t="s">
        <v>68</v>
      </c>
      <c r="AQ1420" s="40"/>
      <c r="AT1420" s="40"/>
      <c r="AV1420" s="40"/>
    </row>
    <row r="1421" spans="1:48" customFormat="1" ht="23.25" x14ac:dyDescent="0.25">
      <c r="A1421" s="51"/>
      <c r="B1421" s="52" t="s">
        <v>69</v>
      </c>
      <c r="C1421" s="238" t="s">
        <v>70</v>
      </c>
      <c r="D1421" s="238"/>
      <c r="E1421" s="238"/>
      <c r="F1421" s="238"/>
      <c r="G1421" s="238"/>
      <c r="H1421" s="238"/>
      <c r="I1421" s="238"/>
      <c r="J1421" s="238"/>
      <c r="K1421" s="238"/>
      <c r="L1421" s="238"/>
      <c r="M1421" s="238"/>
      <c r="N1421" s="239"/>
      <c r="AI1421" s="39"/>
      <c r="AJ1421" s="40"/>
      <c r="AK1421" s="40"/>
      <c r="AM1421" s="3" t="s">
        <v>70</v>
      </c>
      <c r="AQ1421" s="40"/>
      <c r="AT1421" s="40"/>
      <c r="AV1421" s="40"/>
    </row>
    <row r="1422" spans="1:48" customFormat="1" ht="15" x14ac:dyDescent="0.25">
      <c r="A1422" s="53"/>
      <c r="B1422" s="52" t="s">
        <v>60</v>
      </c>
      <c r="C1422" s="235" t="s">
        <v>94</v>
      </c>
      <c r="D1422" s="235"/>
      <c r="E1422" s="235"/>
      <c r="F1422" s="54"/>
      <c r="G1422" s="55"/>
      <c r="H1422" s="55"/>
      <c r="I1422" s="55"/>
      <c r="J1422" s="58">
        <v>25.93</v>
      </c>
      <c r="K1422" s="57">
        <v>1.520875</v>
      </c>
      <c r="L1422" s="58">
        <v>45.35</v>
      </c>
      <c r="M1422" s="59">
        <v>44.77</v>
      </c>
      <c r="N1422" s="60">
        <v>2030.32</v>
      </c>
      <c r="AI1422" s="39"/>
      <c r="AJ1422" s="40"/>
      <c r="AK1422" s="40"/>
      <c r="AN1422" s="3" t="s">
        <v>94</v>
      </c>
      <c r="AQ1422" s="40"/>
      <c r="AT1422" s="40"/>
      <c r="AV1422" s="40"/>
    </row>
    <row r="1423" spans="1:48" customFormat="1" ht="15" x14ac:dyDescent="0.25">
      <c r="A1423" s="53"/>
      <c r="B1423" s="52" t="s">
        <v>71</v>
      </c>
      <c r="C1423" s="235" t="s">
        <v>72</v>
      </c>
      <c r="D1423" s="235"/>
      <c r="E1423" s="235"/>
      <c r="F1423" s="54"/>
      <c r="G1423" s="55"/>
      <c r="H1423" s="55"/>
      <c r="I1423" s="55"/>
      <c r="J1423" s="58">
        <v>6.01</v>
      </c>
      <c r="K1423" s="57">
        <v>1.653125</v>
      </c>
      <c r="L1423" s="58">
        <v>11.43</v>
      </c>
      <c r="M1423" s="59">
        <v>13.24</v>
      </c>
      <c r="N1423" s="72">
        <v>151.33000000000001</v>
      </c>
      <c r="AI1423" s="39"/>
      <c r="AJ1423" s="40"/>
      <c r="AK1423" s="40"/>
      <c r="AN1423" s="3" t="s">
        <v>72</v>
      </c>
      <c r="AQ1423" s="40"/>
      <c r="AT1423" s="40"/>
      <c r="AV1423" s="40"/>
    </row>
    <row r="1424" spans="1:48" customFormat="1" ht="15" x14ac:dyDescent="0.25">
      <c r="A1424" s="53"/>
      <c r="B1424" s="52" t="s">
        <v>73</v>
      </c>
      <c r="C1424" s="235" t="s">
        <v>74</v>
      </c>
      <c r="D1424" s="235"/>
      <c r="E1424" s="235"/>
      <c r="F1424" s="54"/>
      <c r="G1424" s="55"/>
      <c r="H1424" s="55"/>
      <c r="I1424" s="55"/>
      <c r="J1424" s="58">
        <v>0.95</v>
      </c>
      <c r="K1424" s="57">
        <v>1.653125</v>
      </c>
      <c r="L1424" s="58">
        <v>1.81</v>
      </c>
      <c r="M1424" s="61">
        <v>44.7</v>
      </c>
      <c r="N1424" s="72">
        <v>80.91</v>
      </c>
      <c r="AI1424" s="39"/>
      <c r="AJ1424" s="40"/>
      <c r="AK1424" s="40"/>
      <c r="AN1424" s="3" t="s">
        <v>74</v>
      </c>
      <c r="AQ1424" s="40"/>
      <c r="AT1424" s="40"/>
      <c r="AV1424" s="40"/>
    </row>
    <row r="1425" spans="1:48" customFormat="1" ht="15" x14ac:dyDescent="0.25">
      <c r="A1425" s="53"/>
      <c r="B1425" s="52" t="s">
        <v>100</v>
      </c>
      <c r="C1425" s="235" t="s">
        <v>127</v>
      </c>
      <c r="D1425" s="235"/>
      <c r="E1425" s="235"/>
      <c r="F1425" s="54"/>
      <c r="G1425" s="55"/>
      <c r="H1425" s="55"/>
      <c r="I1425" s="55"/>
      <c r="J1425" s="58">
        <v>9.91</v>
      </c>
      <c r="K1425" s="55"/>
      <c r="L1425" s="58">
        <v>11.4</v>
      </c>
      <c r="M1425" s="59">
        <v>8.16</v>
      </c>
      <c r="N1425" s="72">
        <v>93.02</v>
      </c>
      <c r="AI1425" s="39"/>
      <c r="AJ1425" s="40"/>
      <c r="AK1425" s="40"/>
      <c r="AN1425" s="3" t="s">
        <v>127</v>
      </c>
      <c r="AQ1425" s="40"/>
      <c r="AT1425" s="40"/>
      <c r="AV1425" s="40"/>
    </row>
    <row r="1426" spans="1:48" customFormat="1" ht="15" x14ac:dyDescent="0.25">
      <c r="A1426" s="62"/>
      <c r="B1426" s="52"/>
      <c r="C1426" s="235" t="s">
        <v>95</v>
      </c>
      <c r="D1426" s="235"/>
      <c r="E1426" s="235"/>
      <c r="F1426" s="54" t="s">
        <v>76</v>
      </c>
      <c r="G1426" s="59">
        <v>3.04</v>
      </c>
      <c r="H1426" s="57">
        <v>1.520875</v>
      </c>
      <c r="I1426" s="57">
        <v>5.3169789999999999</v>
      </c>
      <c r="J1426" s="65"/>
      <c r="K1426" s="55"/>
      <c r="L1426" s="65"/>
      <c r="M1426" s="55"/>
      <c r="N1426" s="66"/>
      <c r="AI1426" s="39"/>
      <c r="AJ1426" s="40"/>
      <c r="AK1426" s="40"/>
      <c r="AO1426" s="3" t="s">
        <v>95</v>
      </c>
      <c r="AQ1426" s="40"/>
      <c r="AT1426" s="40"/>
      <c r="AV1426" s="40"/>
    </row>
    <row r="1427" spans="1:48" customFormat="1" ht="15" x14ac:dyDescent="0.25">
      <c r="A1427" s="62"/>
      <c r="B1427" s="52"/>
      <c r="C1427" s="235" t="s">
        <v>75</v>
      </c>
      <c r="D1427" s="235"/>
      <c r="E1427" s="235"/>
      <c r="F1427" s="54" t="s">
        <v>76</v>
      </c>
      <c r="G1427" s="59">
        <v>0.08</v>
      </c>
      <c r="H1427" s="57">
        <v>1.653125</v>
      </c>
      <c r="I1427" s="64">
        <v>0.15208749999999999</v>
      </c>
      <c r="J1427" s="65"/>
      <c r="K1427" s="55"/>
      <c r="L1427" s="65"/>
      <c r="M1427" s="55"/>
      <c r="N1427" s="66"/>
      <c r="AI1427" s="39"/>
      <c r="AJ1427" s="40"/>
      <c r="AK1427" s="40"/>
      <c r="AO1427" s="3" t="s">
        <v>75</v>
      </c>
      <c r="AQ1427" s="40"/>
      <c r="AT1427" s="40"/>
      <c r="AV1427" s="40"/>
    </row>
    <row r="1428" spans="1:48" customFormat="1" ht="15" x14ac:dyDescent="0.25">
      <c r="A1428" s="49"/>
      <c r="B1428" s="52"/>
      <c r="C1428" s="236" t="s">
        <v>77</v>
      </c>
      <c r="D1428" s="236"/>
      <c r="E1428" s="236"/>
      <c r="F1428" s="67"/>
      <c r="G1428" s="68"/>
      <c r="H1428" s="68"/>
      <c r="I1428" s="68"/>
      <c r="J1428" s="70">
        <v>41.85</v>
      </c>
      <c r="K1428" s="68"/>
      <c r="L1428" s="70">
        <v>68.180000000000007</v>
      </c>
      <c r="M1428" s="68"/>
      <c r="N1428" s="71">
        <v>2274.67</v>
      </c>
      <c r="AI1428" s="39"/>
      <c r="AJ1428" s="40"/>
      <c r="AK1428" s="40"/>
      <c r="AP1428" s="3" t="s">
        <v>77</v>
      </c>
      <c r="AQ1428" s="40"/>
      <c r="AT1428" s="40"/>
      <c r="AV1428" s="40"/>
    </row>
    <row r="1429" spans="1:48" customFormat="1" ht="15" x14ac:dyDescent="0.25">
      <c r="A1429" s="62"/>
      <c r="B1429" s="52"/>
      <c r="C1429" s="235" t="s">
        <v>78</v>
      </c>
      <c r="D1429" s="235"/>
      <c r="E1429" s="235"/>
      <c r="F1429" s="54"/>
      <c r="G1429" s="55"/>
      <c r="H1429" s="55"/>
      <c r="I1429" s="55"/>
      <c r="J1429" s="65"/>
      <c r="K1429" s="55"/>
      <c r="L1429" s="58">
        <v>47.16</v>
      </c>
      <c r="M1429" s="55"/>
      <c r="N1429" s="60">
        <v>2111.23</v>
      </c>
      <c r="AI1429" s="39"/>
      <c r="AJ1429" s="40"/>
      <c r="AK1429" s="40"/>
      <c r="AO1429" s="3" t="s">
        <v>78</v>
      </c>
      <c r="AQ1429" s="40"/>
      <c r="AT1429" s="40"/>
      <c r="AV1429" s="40"/>
    </row>
    <row r="1430" spans="1:48" customFormat="1" ht="34.5" x14ac:dyDescent="0.25">
      <c r="A1430" s="62"/>
      <c r="B1430" s="52" t="s">
        <v>128</v>
      </c>
      <c r="C1430" s="235" t="s">
        <v>129</v>
      </c>
      <c r="D1430" s="235"/>
      <c r="E1430" s="235"/>
      <c r="F1430" s="54" t="s">
        <v>81</v>
      </c>
      <c r="G1430" s="63">
        <v>102</v>
      </c>
      <c r="H1430" s="55"/>
      <c r="I1430" s="63">
        <v>102</v>
      </c>
      <c r="J1430" s="65"/>
      <c r="K1430" s="55"/>
      <c r="L1430" s="58">
        <v>48.1</v>
      </c>
      <c r="M1430" s="55"/>
      <c r="N1430" s="60">
        <v>2153.4499999999998</v>
      </c>
      <c r="AI1430" s="39"/>
      <c r="AJ1430" s="40"/>
      <c r="AK1430" s="40"/>
      <c r="AO1430" s="3" t="s">
        <v>129</v>
      </c>
      <c r="AQ1430" s="40"/>
      <c r="AT1430" s="40"/>
      <c r="AV1430" s="40"/>
    </row>
    <row r="1431" spans="1:48" customFormat="1" ht="45" x14ac:dyDescent="0.25">
      <c r="A1431" s="62"/>
      <c r="B1431" s="52" t="s">
        <v>130</v>
      </c>
      <c r="C1431" s="235" t="s">
        <v>131</v>
      </c>
      <c r="D1431" s="235"/>
      <c r="E1431" s="235"/>
      <c r="F1431" s="54" t="s">
        <v>81</v>
      </c>
      <c r="G1431" s="63">
        <v>58</v>
      </c>
      <c r="H1431" s="59">
        <v>0.85</v>
      </c>
      <c r="I1431" s="61">
        <v>49.3</v>
      </c>
      <c r="J1431" s="65"/>
      <c r="K1431" s="55"/>
      <c r="L1431" s="58">
        <v>23.25</v>
      </c>
      <c r="M1431" s="55"/>
      <c r="N1431" s="60">
        <v>1040.8399999999999</v>
      </c>
      <c r="AI1431" s="39"/>
      <c r="AJ1431" s="40"/>
      <c r="AK1431" s="40"/>
      <c r="AO1431" s="3" t="s">
        <v>131</v>
      </c>
      <c r="AQ1431" s="40"/>
      <c r="AT1431" s="40"/>
      <c r="AV1431" s="40"/>
    </row>
    <row r="1432" spans="1:48" customFormat="1" ht="15" x14ac:dyDescent="0.25">
      <c r="A1432" s="73"/>
      <c r="B1432" s="74"/>
      <c r="C1432" s="248" t="s">
        <v>84</v>
      </c>
      <c r="D1432" s="248"/>
      <c r="E1432" s="248"/>
      <c r="F1432" s="43"/>
      <c r="G1432" s="44"/>
      <c r="H1432" s="44"/>
      <c r="I1432" s="44"/>
      <c r="J1432" s="47"/>
      <c r="K1432" s="44"/>
      <c r="L1432" s="75">
        <v>139.53</v>
      </c>
      <c r="M1432" s="68"/>
      <c r="N1432" s="76">
        <v>5468.96</v>
      </c>
      <c r="AI1432" s="39"/>
      <c r="AJ1432" s="40"/>
      <c r="AK1432" s="40"/>
      <c r="AQ1432" s="40" t="s">
        <v>84</v>
      </c>
      <c r="AT1432" s="40"/>
      <c r="AV1432" s="40"/>
    </row>
    <row r="1433" spans="1:48" customFormat="1" ht="23.25" x14ac:dyDescent="0.25">
      <c r="A1433" s="41" t="s">
        <v>657</v>
      </c>
      <c r="B1433" s="42" t="s">
        <v>141</v>
      </c>
      <c r="C1433" s="248" t="s">
        <v>142</v>
      </c>
      <c r="D1433" s="248"/>
      <c r="E1433" s="248"/>
      <c r="F1433" s="43" t="s">
        <v>135</v>
      </c>
      <c r="G1433" s="44">
        <v>1.1672499999999999</v>
      </c>
      <c r="H1433" s="45">
        <v>1</v>
      </c>
      <c r="I1433" s="84">
        <v>1.1672499999999999</v>
      </c>
      <c r="J1433" s="75">
        <v>725.69</v>
      </c>
      <c r="K1433" s="44"/>
      <c r="L1433" s="75">
        <v>847.06</v>
      </c>
      <c r="M1433" s="80">
        <v>8.16</v>
      </c>
      <c r="N1433" s="76">
        <v>6912.01</v>
      </c>
      <c r="AI1433" s="39"/>
      <c r="AJ1433" s="40"/>
      <c r="AK1433" s="40" t="s">
        <v>142</v>
      </c>
      <c r="AQ1433" s="40"/>
      <c r="AT1433" s="40"/>
      <c r="AV1433" s="40"/>
    </row>
    <row r="1434" spans="1:48" customFormat="1" ht="15" x14ac:dyDescent="0.25">
      <c r="A1434" s="73"/>
      <c r="B1434" s="74"/>
      <c r="C1434" s="235" t="s">
        <v>111</v>
      </c>
      <c r="D1434" s="235"/>
      <c r="E1434" s="235"/>
      <c r="F1434" s="235"/>
      <c r="G1434" s="235"/>
      <c r="H1434" s="235"/>
      <c r="I1434" s="235"/>
      <c r="J1434" s="235"/>
      <c r="K1434" s="235"/>
      <c r="L1434" s="235"/>
      <c r="M1434" s="235"/>
      <c r="N1434" s="237"/>
      <c r="AI1434" s="39"/>
      <c r="AJ1434" s="40"/>
      <c r="AK1434" s="40"/>
      <c r="AQ1434" s="40"/>
      <c r="AR1434" s="3" t="s">
        <v>111</v>
      </c>
      <c r="AT1434" s="40"/>
      <c r="AV1434" s="40"/>
    </row>
    <row r="1435" spans="1:48" customFormat="1" ht="15" x14ac:dyDescent="0.25">
      <c r="A1435" s="73"/>
      <c r="B1435" s="74"/>
      <c r="C1435" s="248" t="s">
        <v>84</v>
      </c>
      <c r="D1435" s="248"/>
      <c r="E1435" s="248"/>
      <c r="F1435" s="43"/>
      <c r="G1435" s="44"/>
      <c r="H1435" s="44"/>
      <c r="I1435" s="44"/>
      <c r="J1435" s="47"/>
      <c r="K1435" s="44"/>
      <c r="L1435" s="75">
        <v>847.06</v>
      </c>
      <c r="M1435" s="68"/>
      <c r="N1435" s="76">
        <v>6912.01</v>
      </c>
      <c r="AI1435" s="39"/>
      <c r="AJ1435" s="40"/>
      <c r="AK1435" s="40"/>
      <c r="AQ1435" s="40" t="s">
        <v>84</v>
      </c>
      <c r="AT1435" s="40"/>
      <c r="AV1435" s="40"/>
    </row>
    <row r="1436" spans="1:48" customFormat="1" ht="34.5" x14ac:dyDescent="0.25">
      <c r="A1436" s="41" t="s">
        <v>658</v>
      </c>
      <c r="B1436" s="42" t="s">
        <v>512</v>
      </c>
      <c r="C1436" s="248" t="s">
        <v>513</v>
      </c>
      <c r="D1436" s="248"/>
      <c r="E1436" s="248"/>
      <c r="F1436" s="43" t="s">
        <v>110</v>
      </c>
      <c r="G1436" s="44">
        <v>6.9000000000000006E-2</v>
      </c>
      <c r="H1436" s="45">
        <v>1</v>
      </c>
      <c r="I1436" s="46">
        <v>6.9000000000000006E-2</v>
      </c>
      <c r="J1436" s="82">
        <v>6266.99</v>
      </c>
      <c r="K1436" s="44"/>
      <c r="L1436" s="75">
        <v>432.42</v>
      </c>
      <c r="M1436" s="80">
        <v>8.16</v>
      </c>
      <c r="N1436" s="76">
        <v>3528.55</v>
      </c>
      <c r="AI1436" s="39"/>
      <c r="AJ1436" s="40"/>
      <c r="AK1436" s="40" t="s">
        <v>513</v>
      </c>
      <c r="AQ1436" s="40"/>
      <c r="AT1436" s="40"/>
      <c r="AV1436" s="40"/>
    </row>
    <row r="1437" spans="1:48" customFormat="1" ht="15" x14ac:dyDescent="0.25">
      <c r="A1437" s="73"/>
      <c r="B1437" s="74"/>
      <c r="C1437" s="235" t="s">
        <v>111</v>
      </c>
      <c r="D1437" s="235"/>
      <c r="E1437" s="235"/>
      <c r="F1437" s="235"/>
      <c r="G1437" s="235"/>
      <c r="H1437" s="235"/>
      <c r="I1437" s="235"/>
      <c r="J1437" s="235"/>
      <c r="K1437" s="235"/>
      <c r="L1437" s="235"/>
      <c r="M1437" s="235"/>
      <c r="N1437" s="237"/>
      <c r="AI1437" s="39"/>
      <c r="AJ1437" s="40"/>
      <c r="AK1437" s="40"/>
      <c r="AQ1437" s="40"/>
      <c r="AR1437" s="3" t="s">
        <v>111</v>
      </c>
      <c r="AT1437" s="40"/>
      <c r="AV1437" s="40"/>
    </row>
    <row r="1438" spans="1:48" customFormat="1" ht="15" x14ac:dyDescent="0.25">
      <c r="A1438" s="49"/>
      <c r="B1438" s="50"/>
      <c r="C1438" s="235" t="s">
        <v>514</v>
      </c>
      <c r="D1438" s="235"/>
      <c r="E1438" s="235"/>
      <c r="F1438" s="235"/>
      <c r="G1438" s="235"/>
      <c r="H1438" s="235"/>
      <c r="I1438" s="235"/>
      <c r="J1438" s="235"/>
      <c r="K1438" s="235"/>
      <c r="L1438" s="235"/>
      <c r="M1438" s="235"/>
      <c r="N1438" s="237"/>
      <c r="AI1438" s="39"/>
      <c r="AJ1438" s="40"/>
      <c r="AK1438" s="40"/>
      <c r="AQ1438" s="40"/>
      <c r="AS1438" s="3" t="s">
        <v>514</v>
      </c>
      <c r="AT1438" s="40"/>
      <c r="AV1438" s="40"/>
    </row>
    <row r="1439" spans="1:48" customFormat="1" ht="15" x14ac:dyDescent="0.25">
      <c r="A1439" s="73"/>
      <c r="B1439" s="74"/>
      <c r="C1439" s="248" t="s">
        <v>84</v>
      </c>
      <c r="D1439" s="248"/>
      <c r="E1439" s="248"/>
      <c r="F1439" s="43"/>
      <c r="G1439" s="44"/>
      <c r="H1439" s="44"/>
      <c r="I1439" s="44"/>
      <c r="J1439" s="47"/>
      <c r="K1439" s="44"/>
      <c r="L1439" s="75">
        <v>432.42</v>
      </c>
      <c r="M1439" s="68"/>
      <c r="N1439" s="76">
        <v>3528.55</v>
      </c>
      <c r="AI1439" s="39"/>
      <c r="AJ1439" s="40"/>
      <c r="AK1439" s="40"/>
      <c r="AQ1439" s="40" t="s">
        <v>84</v>
      </c>
      <c r="AT1439" s="40"/>
      <c r="AV1439" s="40"/>
    </row>
    <row r="1440" spans="1:48" customFormat="1" ht="15" x14ac:dyDescent="0.25">
      <c r="A1440" s="87"/>
      <c r="B1440" s="88"/>
      <c r="C1440" s="88"/>
      <c r="D1440" s="88"/>
      <c r="E1440" s="88"/>
      <c r="F1440" s="89"/>
      <c r="G1440" s="89"/>
      <c r="H1440" s="89"/>
      <c r="I1440" s="89"/>
      <c r="J1440" s="90"/>
      <c r="K1440" s="89"/>
      <c r="L1440" s="90"/>
      <c r="M1440" s="55"/>
      <c r="N1440" s="90"/>
      <c r="AI1440" s="39"/>
      <c r="AJ1440" s="40"/>
      <c r="AK1440" s="40"/>
      <c r="AQ1440" s="40"/>
      <c r="AT1440" s="40"/>
      <c r="AV1440" s="40"/>
    </row>
    <row r="1441" spans="1:48" customFormat="1" ht="15" x14ac:dyDescent="0.25">
      <c r="A1441" s="91"/>
      <c r="B1441" s="92"/>
      <c r="C1441" s="248" t="s">
        <v>659</v>
      </c>
      <c r="D1441" s="248"/>
      <c r="E1441" s="248"/>
      <c r="F1441" s="248"/>
      <c r="G1441" s="248"/>
      <c r="H1441" s="248"/>
      <c r="I1441" s="248"/>
      <c r="J1441" s="248"/>
      <c r="K1441" s="248"/>
      <c r="L1441" s="93"/>
      <c r="M1441" s="94"/>
      <c r="N1441" s="95"/>
      <c r="AI1441" s="39"/>
      <c r="AJ1441" s="40"/>
      <c r="AK1441" s="40"/>
      <c r="AQ1441" s="40"/>
      <c r="AT1441" s="40" t="s">
        <v>659</v>
      </c>
      <c r="AV1441" s="40"/>
    </row>
    <row r="1442" spans="1:48" customFormat="1" ht="15" x14ac:dyDescent="0.25">
      <c r="A1442" s="96"/>
      <c r="B1442" s="52"/>
      <c r="C1442" s="235" t="s">
        <v>255</v>
      </c>
      <c r="D1442" s="235"/>
      <c r="E1442" s="235"/>
      <c r="F1442" s="235"/>
      <c r="G1442" s="235"/>
      <c r="H1442" s="235"/>
      <c r="I1442" s="235"/>
      <c r="J1442" s="235"/>
      <c r="K1442" s="235"/>
      <c r="L1442" s="97">
        <v>2685.59</v>
      </c>
      <c r="M1442" s="98"/>
      <c r="N1442" s="99">
        <v>24479.279999999999</v>
      </c>
      <c r="AI1442" s="39"/>
      <c r="AJ1442" s="40"/>
      <c r="AK1442" s="40"/>
      <c r="AQ1442" s="40"/>
      <c r="AT1442" s="40"/>
      <c r="AU1442" s="3" t="s">
        <v>255</v>
      </c>
      <c r="AV1442" s="40"/>
    </row>
    <row r="1443" spans="1:48" customFormat="1" ht="15" x14ac:dyDescent="0.25">
      <c r="A1443" s="96"/>
      <c r="B1443" s="52"/>
      <c r="C1443" s="235" t="s">
        <v>256</v>
      </c>
      <c r="D1443" s="235"/>
      <c r="E1443" s="235"/>
      <c r="F1443" s="235"/>
      <c r="G1443" s="235"/>
      <c r="H1443" s="235"/>
      <c r="I1443" s="235"/>
      <c r="J1443" s="235"/>
      <c r="K1443" s="235"/>
      <c r="L1443" s="100"/>
      <c r="M1443" s="98"/>
      <c r="N1443" s="101"/>
      <c r="AI1443" s="39"/>
      <c r="AJ1443" s="40"/>
      <c r="AK1443" s="40"/>
      <c r="AQ1443" s="40"/>
      <c r="AT1443" s="40"/>
      <c r="AU1443" s="3" t="s">
        <v>256</v>
      </c>
      <c r="AV1443" s="40"/>
    </row>
    <row r="1444" spans="1:48" customFormat="1" ht="15" x14ac:dyDescent="0.25">
      <c r="A1444" s="96"/>
      <c r="B1444" s="52"/>
      <c r="C1444" s="235" t="s">
        <v>257</v>
      </c>
      <c r="D1444" s="235"/>
      <c r="E1444" s="235"/>
      <c r="F1444" s="235"/>
      <c r="G1444" s="235"/>
      <c r="H1444" s="235"/>
      <c r="I1444" s="235"/>
      <c r="J1444" s="235"/>
      <c r="K1444" s="235"/>
      <c r="L1444" s="102">
        <v>64.86</v>
      </c>
      <c r="M1444" s="98"/>
      <c r="N1444" s="99">
        <v>2903.78</v>
      </c>
      <c r="AI1444" s="39"/>
      <c r="AJ1444" s="40"/>
      <c r="AK1444" s="40"/>
      <c r="AQ1444" s="40"/>
      <c r="AT1444" s="40"/>
      <c r="AU1444" s="3" t="s">
        <v>257</v>
      </c>
      <c r="AV1444" s="40"/>
    </row>
    <row r="1445" spans="1:48" customFormat="1" ht="15" x14ac:dyDescent="0.25">
      <c r="A1445" s="96"/>
      <c r="B1445" s="52"/>
      <c r="C1445" s="235" t="s">
        <v>258</v>
      </c>
      <c r="D1445" s="235"/>
      <c r="E1445" s="235"/>
      <c r="F1445" s="235"/>
      <c r="G1445" s="235"/>
      <c r="H1445" s="235"/>
      <c r="I1445" s="235"/>
      <c r="J1445" s="235"/>
      <c r="K1445" s="235"/>
      <c r="L1445" s="102">
        <v>37.47</v>
      </c>
      <c r="M1445" s="98"/>
      <c r="N1445" s="103">
        <v>496.1</v>
      </c>
      <c r="AI1445" s="39"/>
      <c r="AJ1445" s="40"/>
      <c r="AK1445" s="40"/>
      <c r="AQ1445" s="40"/>
      <c r="AT1445" s="40"/>
      <c r="AU1445" s="3" t="s">
        <v>258</v>
      </c>
      <c r="AV1445" s="40"/>
    </row>
    <row r="1446" spans="1:48" customFormat="1" ht="15" x14ac:dyDescent="0.25">
      <c r="A1446" s="96"/>
      <c r="B1446" s="52"/>
      <c r="C1446" s="235" t="s">
        <v>259</v>
      </c>
      <c r="D1446" s="235"/>
      <c r="E1446" s="235"/>
      <c r="F1446" s="235"/>
      <c r="G1446" s="235"/>
      <c r="H1446" s="235"/>
      <c r="I1446" s="235"/>
      <c r="J1446" s="235"/>
      <c r="K1446" s="235"/>
      <c r="L1446" s="102">
        <v>4.3499999999999996</v>
      </c>
      <c r="M1446" s="98"/>
      <c r="N1446" s="103">
        <v>194.45</v>
      </c>
      <c r="AI1446" s="39"/>
      <c r="AJ1446" s="40"/>
      <c r="AK1446" s="40"/>
      <c r="AQ1446" s="40"/>
      <c r="AT1446" s="40"/>
      <c r="AU1446" s="3" t="s">
        <v>259</v>
      </c>
      <c r="AV1446" s="40"/>
    </row>
    <row r="1447" spans="1:48" customFormat="1" ht="15" x14ac:dyDescent="0.25">
      <c r="A1447" s="96"/>
      <c r="B1447" s="52"/>
      <c r="C1447" s="235" t="s">
        <v>260</v>
      </c>
      <c r="D1447" s="235"/>
      <c r="E1447" s="235"/>
      <c r="F1447" s="235"/>
      <c r="G1447" s="235"/>
      <c r="H1447" s="235"/>
      <c r="I1447" s="235"/>
      <c r="J1447" s="235"/>
      <c r="K1447" s="235"/>
      <c r="L1447" s="97">
        <v>2583.2600000000002</v>
      </c>
      <c r="M1447" s="98"/>
      <c r="N1447" s="99">
        <v>21079.4</v>
      </c>
      <c r="AI1447" s="39"/>
      <c r="AJ1447" s="40"/>
      <c r="AK1447" s="40"/>
      <c r="AQ1447" s="40"/>
      <c r="AT1447" s="40"/>
      <c r="AU1447" s="3" t="s">
        <v>260</v>
      </c>
      <c r="AV1447" s="40"/>
    </row>
    <row r="1448" spans="1:48" customFormat="1" ht="15" x14ac:dyDescent="0.25">
      <c r="A1448" s="96"/>
      <c r="B1448" s="52"/>
      <c r="C1448" s="235" t="s">
        <v>261</v>
      </c>
      <c r="D1448" s="235"/>
      <c r="E1448" s="235"/>
      <c r="F1448" s="235"/>
      <c r="G1448" s="235"/>
      <c r="H1448" s="235"/>
      <c r="I1448" s="235"/>
      <c r="J1448" s="235"/>
      <c r="K1448" s="235"/>
      <c r="L1448" s="97">
        <v>2794.13</v>
      </c>
      <c r="M1448" s="98"/>
      <c r="N1448" s="99">
        <v>29338.15</v>
      </c>
      <c r="AI1448" s="39"/>
      <c r="AJ1448" s="40"/>
      <c r="AK1448" s="40"/>
      <c r="AQ1448" s="40"/>
      <c r="AT1448" s="40"/>
      <c r="AU1448" s="3" t="s">
        <v>261</v>
      </c>
      <c r="AV1448" s="40"/>
    </row>
    <row r="1449" spans="1:48" customFormat="1" ht="15" x14ac:dyDescent="0.25">
      <c r="A1449" s="96"/>
      <c r="B1449" s="52"/>
      <c r="C1449" s="235" t="s">
        <v>256</v>
      </c>
      <c r="D1449" s="235"/>
      <c r="E1449" s="235"/>
      <c r="F1449" s="235"/>
      <c r="G1449" s="235"/>
      <c r="H1449" s="235"/>
      <c r="I1449" s="235"/>
      <c r="J1449" s="235"/>
      <c r="K1449" s="235"/>
      <c r="L1449" s="100"/>
      <c r="M1449" s="98"/>
      <c r="N1449" s="101"/>
      <c r="AI1449" s="39"/>
      <c r="AJ1449" s="40"/>
      <c r="AK1449" s="40"/>
      <c r="AQ1449" s="40"/>
      <c r="AT1449" s="40"/>
      <c r="AU1449" s="3" t="s">
        <v>256</v>
      </c>
      <c r="AV1449" s="40"/>
    </row>
    <row r="1450" spans="1:48" customFormat="1" ht="15" x14ac:dyDescent="0.25">
      <c r="A1450" s="96"/>
      <c r="B1450" s="52"/>
      <c r="C1450" s="235" t="s">
        <v>352</v>
      </c>
      <c r="D1450" s="235"/>
      <c r="E1450" s="235"/>
      <c r="F1450" s="235"/>
      <c r="G1450" s="235"/>
      <c r="H1450" s="235"/>
      <c r="I1450" s="235"/>
      <c r="J1450" s="235"/>
      <c r="K1450" s="235"/>
      <c r="L1450" s="102">
        <v>64.86</v>
      </c>
      <c r="M1450" s="98"/>
      <c r="N1450" s="99">
        <v>2903.78</v>
      </c>
      <c r="AI1450" s="39"/>
      <c r="AJ1450" s="40"/>
      <c r="AK1450" s="40"/>
      <c r="AQ1450" s="40"/>
      <c r="AT1450" s="40"/>
      <c r="AU1450" s="3" t="s">
        <v>352</v>
      </c>
      <c r="AV1450" s="40"/>
    </row>
    <row r="1451" spans="1:48" customFormat="1" ht="15" x14ac:dyDescent="0.25">
      <c r="A1451" s="96"/>
      <c r="B1451" s="52"/>
      <c r="C1451" s="235" t="s">
        <v>353</v>
      </c>
      <c r="D1451" s="235"/>
      <c r="E1451" s="235"/>
      <c r="F1451" s="235"/>
      <c r="G1451" s="235"/>
      <c r="H1451" s="235"/>
      <c r="I1451" s="235"/>
      <c r="J1451" s="235"/>
      <c r="K1451" s="235"/>
      <c r="L1451" s="102">
        <v>37.47</v>
      </c>
      <c r="M1451" s="98"/>
      <c r="N1451" s="103">
        <v>496.1</v>
      </c>
      <c r="AI1451" s="39"/>
      <c r="AJ1451" s="40"/>
      <c r="AK1451" s="40"/>
      <c r="AQ1451" s="40"/>
      <c r="AT1451" s="40"/>
      <c r="AU1451" s="3" t="s">
        <v>353</v>
      </c>
      <c r="AV1451" s="40"/>
    </row>
    <row r="1452" spans="1:48" customFormat="1" ht="15" x14ac:dyDescent="0.25">
      <c r="A1452" s="96"/>
      <c r="B1452" s="52"/>
      <c r="C1452" s="235" t="s">
        <v>354</v>
      </c>
      <c r="D1452" s="235"/>
      <c r="E1452" s="235"/>
      <c r="F1452" s="235"/>
      <c r="G1452" s="235"/>
      <c r="H1452" s="235"/>
      <c r="I1452" s="235"/>
      <c r="J1452" s="235"/>
      <c r="K1452" s="235"/>
      <c r="L1452" s="102">
        <v>4.3499999999999996</v>
      </c>
      <c r="M1452" s="98"/>
      <c r="N1452" s="103">
        <v>194.45</v>
      </c>
      <c r="AI1452" s="39"/>
      <c r="AJ1452" s="40"/>
      <c r="AK1452" s="40"/>
      <c r="AQ1452" s="40"/>
      <c r="AT1452" s="40"/>
      <c r="AU1452" s="3" t="s">
        <v>354</v>
      </c>
      <c r="AV1452" s="40"/>
    </row>
    <row r="1453" spans="1:48" customFormat="1" ht="15" x14ac:dyDescent="0.25">
      <c r="A1453" s="96"/>
      <c r="B1453" s="52"/>
      <c r="C1453" s="235" t="s">
        <v>355</v>
      </c>
      <c r="D1453" s="235"/>
      <c r="E1453" s="235"/>
      <c r="F1453" s="235"/>
      <c r="G1453" s="235"/>
      <c r="H1453" s="235"/>
      <c r="I1453" s="235"/>
      <c r="J1453" s="235"/>
      <c r="K1453" s="235"/>
      <c r="L1453" s="97">
        <v>2583.2600000000002</v>
      </c>
      <c r="M1453" s="98"/>
      <c r="N1453" s="99">
        <v>21079.4</v>
      </c>
      <c r="AI1453" s="39"/>
      <c r="AJ1453" s="40"/>
      <c r="AK1453" s="40"/>
      <c r="AQ1453" s="40"/>
      <c r="AT1453" s="40"/>
      <c r="AU1453" s="3" t="s">
        <v>355</v>
      </c>
      <c r="AV1453" s="40"/>
    </row>
    <row r="1454" spans="1:48" customFormat="1" ht="15" x14ac:dyDescent="0.25">
      <c r="A1454" s="96"/>
      <c r="B1454" s="52"/>
      <c r="C1454" s="235" t="s">
        <v>356</v>
      </c>
      <c r="D1454" s="235"/>
      <c r="E1454" s="235"/>
      <c r="F1454" s="235"/>
      <c r="G1454" s="235"/>
      <c r="H1454" s="235"/>
      <c r="I1454" s="235"/>
      <c r="J1454" s="235"/>
      <c r="K1454" s="235"/>
      <c r="L1454" s="102">
        <v>72.36</v>
      </c>
      <c r="M1454" s="98"/>
      <c r="N1454" s="99">
        <v>3239.15</v>
      </c>
      <c r="AI1454" s="39"/>
      <c r="AJ1454" s="40"/>
      <c r="AK1454" s="40"/>
      <c r="AQ1454" s="40"/>
      <c r="AT1454" s="40"/>
      <c r="AU1454" s="3" t="s">
        <v>356</v>
      </c>
      <c r="AV1454" s="40"/>
    </row>
    <row r="1455" spans="1:48" customFormat="1" ht="15" x14ac:dyDescent="0.25">
      <c r="A1455" s="96"/>
      <c r="B1455" s="52"/>
      <c r="C1455" s="235" t="s">
        <v>357</v>
      </c>
      <c r="D1455" s="235"/>
      <c r="E1455" s="235"/>
      <c r="F1455" s="235"/>
      <c r="G1455" s="235"/>
      <c r="H1455" s="235"/>
      <c r="I1455" s="235"/>
      <c r="J1455" s="235"/>
      <c r="K1455" s="235"/>
      <c r="L1455" s="102">
        <v>36.18</v>
      </c>
      <c r="M1455" s="98"/>
      <c r="N1455" s="99">
        <v>1619.72</v>
      </c>
      <c r="AI1455" s="39"/>
      <c r="AJ1455" s="40"/>
      <c r="AK1455" s="40"/>
      <c r="AQ1455" s="40"/>
      <c r="AT1455" s="40"/>
      <c r="AU1455" s="3" t="s">
        <v>357</v>
      </c>
      <c r="AV1455" s="40"/>
    </row>
    <row r="1456" spans="1:48" customFormat="1" ht="15" x14ac:dyDescent="0.25">
      <c r="A1456" s="96"/>
      <c r="B1456" s="52"/>
      <c r="C1456" s="235" t="s">
        <v>272</v>
      </c>
      <c r="D1456" s="235"/>
      <c r="E1456" s="235"/>
      <c r="F1456" s="235"/>
      <c r="G1456" s="235"/>
      <c r="H1456" s="235"/>
      <c r="I1456" s="235"/>
      <c r="J1456" s="235"/>
      <c r="K1456" s="235"/>
      <c r="L1456" s="102">
        <v>69.209999999999994</v>
      </c>
      <c r="M1456" s="98"/>
      <c r="N1456" s="99">
        <v>3098.23</v>
      </c>
      <c r="AI1456" s="39"/>
      <c r="AJ1456" s="40"/>
      <c r="AK1456" s="40"/>
      <c r="AQ1456" s="40"/>
      <c r="AT1456" s="40"/>
      <c r="AU1456" s="3" t="s">
        <v>272</v>
      </c>
      <c r="AV1456" s="40"/>
    </row>
    <row r="1457" spans="1:48" customFormat="1" ht="15" x14ac:dyDescent="0.25">
      <c r="A1457" s="96"/>
      <c r="B1457" s="52"/>
      <c r="C1457" s="235" t="s">
        <v>273</v>
      </c>
      <c r="D1457" s="235"/>
      <c r="E1457" s="235"/>
      <c r="F1457" s="235"/>
      <c r="G1457" s="235"/>
      <c r="H1457" s="235"/>
      <c r="I1457" s="235"/>
      <c r="J1457" s="235"/>
      <c r="K1457" s="235"/>
      <c r="L1457" s="102">
        <v>72.36</v>
      </c>
      <c r="M1457" s="98"/>
      <c r="N1457" s="99">
        <v>3239.15</v>
      </c>
      <c r="AI1457" s="39"/>
      <c r="AJ1457" s="40"/>
      <c r="AK1457" s="40"/>
      <c r="AQ1457" s="40"/>
      <c r="AT1457" s="40"/>
      <c r="AU1457" s="3" t="s">
        <v>273</v>
      </c>
      <c r="AV1457" s="40"/>
    </row>
    <row r="1458" spans="1:48" customFormat="1" ht="15" x14ac:dyDescent="0.25">
      <c r="A1458" s="96"/>
      <c r="B1458" s="52"/>
      <c r="C1458" s="235" t="s">
        <v>274</v>
      </c>
      <c r="D1458" s="235"/>
      <c r="E1458" s="235"/>
      <c r="F1458" s="235"/>
      <c r="G1458" s="235"/>
      <c r="H1458" s="235"/>
      <c r="I1458" s="235"/>
      <c r="J1458" s="235"/>
      <c r="K1458" s="235"/>
      <c r="L1458" s="102">
        <v>36.18</v>
      </c>
      <c r="M1458" s="98"/>
      <c r="N1458" s="99">
        <v>1619.72</v>
      </c>
      <c r="AI1458" s="39"/>
      <c r="AJ1458" s="40"/>
      <c r="AK1458" s="40"/>
      <c r="AQ1458" s="40"/>
      <c r="AT1458" s="40"/>
      <c r="AU1458" s="3" t="s">
        <v>274</v>
      </c>
      <c r="AV1458" s="40"/>
    </row>
    <row r="1459" spans="1:48" customFormat="1" ht="15" x14ac:dyDescent="0.25">
      <c r="A1459" s="96"/>
      <c r="B1459" s="104"/>
      <c r="C1459" s="252" t="s">
        <v>660</v>
      </c>
      <c r="D1459" s="252"/>
      <c r="E1459" s="252"/>
      <c r="F1459" s="252"/>
      <c r="G1459" s="252"/>
      <c r="H1459" s="252"/>
      <c r="I1459" s="252"/>
      <c r="J1459" s="252"/>
      <c r="K1459" s="252"/>
      <c r="L1459" s="105">
        <v>2794.13</v>
      </c>
      <c r="M1459" s="106"/>
      <c r="N1459" s="107">
        <v>29338.15</v>
      </c>
      <c r="AI1459" s="39"/>
      <c r="AJ1459" s="40"/>
      <c r="AK1459" s="40"/>
      <c r="AQ1459" s="40"/>
      <c r="AT1459" s="40"/>
      <c r="AV1459" s="40" t="s">
        <v>660</v>
      </c>
    </row>
    <row r="1460" spans="1:48" customFormat="1" ht="15" x14ac:dyDescent="0.25">
      <c r="A1460" s="242" t="s">
        <v>661</v>
      </c>
      <c r="B1460" s="243"/>
      <c r="C1460" s="243"/>
      <c r="D1460" s="243"/>
      <c r="E1460" s="243"/>
      <c r="F1460" s="243"/>
      <c r="G1460" s="243"/>
      <c r="H1460" s="243"/>
      <c r="I1460" s="243"/>
      <c r="J1460" s="243"/>
      <c r="K1460" s="243"/>
      <c r="L1460" s="243"/>
      <c r="M1460" s="243"/>
      <c r="N1460" s="244"/>
      <c r="AI1460" s="39" t="s">
        <v>661</v>
      </c>
      <c r="AJ1460" s="40"/>
      <c r="AK1460" s="40"/>
      <c r="AQ1460" s="40"/>
      <c r="AT1460" s="40"/>
      <c r="AV1460" s="40"/>
    </row>
    <row r="1461" spans="1:48" customFormat="1" ht="34.5" x14ac:dyDescent="0.25">
      <c r="A1461" s="41" t="s">
        <v>662</v>
      </c>
      <c r="B1461" s="42" t="s">
        <v>621</v>
      </c>
      <c r="C1461" s="248" t="s">
        <v>622</v>
      </c>
      <c r="D1461" s="248"/>
      <c r="E1461" s="248"/>
      <c r="F1461" s="43" t="s">
        <v>90</v>
      </c>
      <c r="G1461" s="44">
        <v>0.158</v>
      </c>
      <c r="H1461" s="45">
        <v>1</v>
      </c>
      <c r="I1461" s="46">
        <v>0.158</v>
      </c>
      <c r="J1461" s="47"/>
      <c r="K1461" s="44"/>
      <c r="L1461" s="47"/>
      <c r="M1461" s="44"/>
      <c r="N1461" s="48"/>
      <c r="AI1461" s="39"/>
      <c r="AJ1461" s="40"/>
      <c r="AK1461" s="40" t="s">
        <v>622</v>
      </c>
      <c r="AQ1461" s="40"/>
      <c r="AT1461" s="40"/>
      <c r="AV1461" s="40"/>
    </row>
    <row r="1462" spans="1:48" customFormat="1" ht="15" x14ac:dyDescent="0.25">
      <c r="A1462" s="49"/>
      <c r="B1462" s="50"/>
      <c r="C1462" s="235" t="s">
        <v>663</v>
      </c>
      <c r="D1462" s="235"/>
      <c r="E1462" s="235"/>
      <c r="F1462" s="235"/>
      <c r="G1462" s="235"/>
      <c r="H1462" s="235"/>
      <c r="I1462" s="235"/>
      <c r="J1462" s="235"/>
      <c r="K1462" s="235"/>
      <c r="L1462" s="235"/>
      <c r="M1462" s="235"/>
      <c r="N1462" s="237"/>
      <c r="AI1462" s="39"/>
      <c r="AJ1462" s="40"/>
      <c r="AK1462" s="40"/>
      <c r="AL1462" s="3" t="s">
        <v>663</v>
      </c>
      <c r="AQ1462" s="40"/>
      <c r="AT1462" s="40"/>
      <c r="AV1462" s="40"/>
    </row>
    <row r="1463" spans="1:48" customFormat="1" ht="23.25" x14ac:dyDescent="0.25">
      <c r="A1463" s="51"/>
      <c r="B1463" s="52" t="s">
        <v>65</v>
      </c>
      <c r="C1463" s="238" t="s">
        <v>66</v>
      </c>
      <c r="D1463" s="238"/>
      <c r="E1463" s="238"/>
      <c r="F1463" s="238"/>
      <c r="G1463" s="238"/>
      <c r="H1463" s="238"/>
      <c r="I1463" s="238"/>
      <c r="J1463" s="238"/>
      <c r="K1463" s="238"/>
      <c r="L1463" s="238"/>
      <c r="M1463" s="238"/>
      <c r="N1463" s="239"/>
      <c r="AI1463" s="39"/>
      <c r="AJ1463" s="40"/>
      <c r="AK1463" s="40"/>
      <c r="AM1463" s="3" t="s">
        <v>66</v>
      </c>
      <c r="AQ1463" s="40"/>
      <c r="AT1463" s="40"/>
      <c r="AV1463" s="40"/>
    </row>
    <row r="1464" spans="1:48" customFormat="1" ht="68.25" x14ac:dyDescent="0.25">
      <c r="A1464" s="51"/>
      <c r="B1464" s="52" t="s">
        <v>67</v>
      </c>
      <c r="C1464" s="238" t="s">
        <v>68</v>
      </c>
      <c r="D1464" s="238"/>
      <c r="E1464" s="238"/>
      <c r="F1464" s="238"/>
      <c r="G1464" s="238"/>
      <c r="H1464" s="238"/>
      <c r="I1464" s="238"/>
      <c r="J1464" s="238"/>
      <c r="K1464" s="238"/>
      <c r="L1464" s="238"/>
      <c r="M1464" s="238"/>
      <c r="N1464" s="239"/>
      <c r="AI1464" s="39"/>
      <c r="AJ1464" s="40"/>
      <c r="AK1464" s="40"/>
      <c r="AM1464" s="3" t="s">
        <v>68</v>
      </c>
      <c r="AQ1464" s="40"/>
      <c r="AT1464" s="40"/>
      <c r="AV1464" s="40"/>
    </row>
    <row r="1465" spans="1:48" customFormat="1" ht="23.25" x14ac:dyDescent="0.25">
      <c r="A1465" s="51"/>
      <c r="B1465" s="52" t="s">
        <v>69</v>
      </c>
      <c r="C1465" s="238" t="s">
        <v>70</v>
      </c>
      <c r="D1465" s="238"/>
      <c r="E1465" s="238"/>
      <c r="F1465" s="238"/>
      <c r="G1465" s="238"/>
      <c r="H1465" s="238"/>
      <c r="I1465" s="238"/>
      <c r="J1465" s="238"/>
      <c r="K1465" s="238"/>
      <c r="L1465" s="238"/>
      <c r="M1465" s="238"/>
      <c r="N1465" s="239"/>
      <c r="AI1465" s="39"/>
      <c r="AJ1465" s="40"/>
      <c r="AK1465" s="40"/>
      <c r="AM1465" s="3" t="s">
        <v>70</v>
      </c>
      <c r="AQ1465" s="40"/>
      <c r="AT1465" s="40"/>
      <c r="AV1465" s="40"/>
    </row>
    <row r="1466" spans="1:48" customFormat="1" ht="15" x14ac:dyDescent="0.25">
      <c r="A1466" s="53"/>
      <c r="B1466" s="52" t="s">
        <v>60</v>
      </c>
      <c r="C1466" s="235" t="s">
        <v>94</v>
      </c>
      <c r="D1466" s="235"/>
      <c r="E1466" s="235"/>
      <c r="F1466" s="54"/>
      <c r="G1466" s="55"/>
      <c r="H1466" s="55"/>
      <c r="I1466" s="55"/>
      <c r="J1466" s="58">
        <v>173.23</v>
      </c>
      <c r="K1466" s="57">
        <v>1.520875</v>
      </c>
      <c r="L1466" s="58">
        <v>41.63</v>
      </c>
      <c r="M1466" s="59">
        <v>44.77</v>
      </c>
      <c r="N1466" s="60">
        <v>1863.78</v>
      </c>
      <c r="AI1466" s="39"/>
      <c r="AJ1466" s="40"/>
      <c r="AK1466" s="40"/>
      <c r="AN1466" s="3" t="s">
        <v>94</v>
      </c>
      <c r="AQ1466" s="40"/>
      <c r="AT1466" s="40"/>
      <c r="AV1466" s="40"/>
    </row>
    <row r="1467" spans="1:48" customFormat="1" ht="15" x14ac:dyDescent="0.25">
      <c r="A1467" s="53"/>
      <c r="B1467" s="52" t="s">
        <v>71</v>
      </c>
      <c r="C1467" s="235" t="s">
        <v>72</v>
      </c>
      <c r="D1467" s="235"/>
      <c r="E1467" s="235"/>
      <c r="F1467" s="54"/>
      <c r="G1467" s="55"/>
      <c r="H1467" s="55"/>
      <c r="I1467" s="55"/>
      <c r="J1467" s="56">
        <v>5268.76</v>
      </c>
      <c r="K1467" s="57">
        <v>1.653125</v>
      </c>
      <c r="L1467" s="56">
        <v>1376.17</v>
      </c>
      <c r="M1467" s="59">
        <v>13.24</v>
      </c>
      <c r="N1467" s="60">
        <v>18220.490000000002</v>
      </c>
      <c r="AI1467" s="39"/>
      <c r="AJ1467" s="40"/>
      <c r="AK1467" s="40"/>
      <c r="AN1467" s="3" t="s">
        <v>72</v>
      </c>
      <c r="AQ1467" s="40"/>
      <c r="AT1467" s="40"/>
      <c r="AV1467" s="40"/>
    </row>
    <row r="1468" spans="1:48" customFormat="1" ht="15" x14ac:dyDescent="0.25">
      <c r="A1468" s="53"/>
      <c r="B1468" s="52" t="s">
        <v>73</v>
      </c>
      <c r="C1468" s="235" t="s">
        <v>74</v>
      </c>
      <c r="D1468" s="235"/>
      <c r="E1468" s="235"/>
      <c r="F1468" s="54"/>
      <c r="G1468" s="55"/>
      <c r="H1468" s="55"/>
      <c r="I1468" s="55"/>
      <c r="J1468" s="58">
        <v>267.67</v>
      </c>
      <c r="K1468" s="57">
        <v>1.653125</v>
      </c>
      <c r="L1468" s="58">
        <v>69.91</v>
      </c>
      <c r="M1468" s="61">
        <v>44.7</v>
      </c>
      <c r="N1468" s="60">
        <v>3124.98</v>
      </c>
      <c r="AI1468" s="39"/>
      <c r="AJ1468" s="40"/>
      <c r="AK1468" s="40"/>
      <c r="AN1468" s="3" t="s">
        <v>74</v>
      </c>
      <c r="AQ1468" s="40"/>
      <c r="AT1468" s="40"/>
      <c r="AV1468" s="40"/>
    </row>
    <row r="1469" spans="1:48" customFormat="1" ht="15" x14ac:dyDescent="0.25">
      <c r="A1469" s="53"/>
      <c r="B1469" s="52" t="s">
        <v>100</v>
      </c>
      <c r="C1469" s="235" t="s">
        <v>127</v>
      </c>
      <c r="D1469" s="235"/>
      <c r="E1469" s="235"/>
      <c r="F1469" s="54"/>
      <c r="G1469" s="55"/>
      <c r="H1469" s="55"/>
      <c r="I1469" s="55"/>
      <c r="J1469" s="58">
        <v>17.079999999999998</v>
      </c>
      <c r="K1469" s="55"/>
      <c r="L1469" s="58">
        <v>2.7</v>
      </c>
      <c r="M1469" s="59">
        <v>8.16</v>
      </c>
      <c r="N1469" s="72">
        <v>22.03</v>
      </c>
      <c r="AI1469" s="39"/>
      <c r="AJ1469" s="40"/>
      <c r="AK1469" s="40"/>
      <c r="AN1469" s="3" t="s">
        <v>127</v>
      </c>
      <c r="AQ1469" s="40"/>
      <c r="AT1469" s="40"/>
      <c r="AV1469" s="40"/>
    </row>
    <row r="1470" spans="1:48" customFormat="1" ht="15" x14ac:dyDescent="0.25">
      <c r="A1470" s="62"/>
      <c r="B1470" s="52"/>
      <c r="C1470" s="235" t="s">
        <v>95</v>
      </c>
      <c r="D1470" s="235"/>
      <c r="E1470" s="235"/>
      <c r="F1470" s="54" t="s">
        <v>76</v>
      </c>
      <c r="G1470" s="61">
        <v>21.6</v>
      </c>
      <c r="H1470" s="57">
        <v>1.520875</v>
      </c>
      <c r="I1470" s="64">
        <v>5.1904421999999997</v>
      </c>
      <c r="J1470" s="65"/>
      <c r="K1470" s="55"/>
      <c r="L1470" s="65"/>
      <c r="M1470" s="55"/>
      <c r="N1470" s="66"/>
      <c r="AI1470" s="39"/>
      <c r="AJ1470" s="40"/>
      <c r="AK1470" s="40"/>
      <c r="AO1470" s="3" t="s">
        <v>95</v>
      </c>
      <c r="AQ1470" s="40"/>
      <c r="AT1470" s="40"/>
      <c r="AV1470" s="40"/>
    </row>
    <row r="1471" spans="1:48" customFormat="1" ht="15" x14ac:dyDescent="0.25">
      <c r="A1471" s="62"/>
      <c r="B1471" s="52"/>
      <c r="C1471" s="235" t="s">
        <v>75</v>
      </c>
      <c r="D1471" s="235"/>
      <c r="E1471" s="235"/>
      <c r="F1471" s="54" t="s">
        <v>76</v>
      </c>
      <c r="G1471" s="61">
        <v>20.6</v>
      </c>
      <c r="H1471" s="57">
        <v>1.653125</v>
      </c>
      <c r="I1471" s="64">
        <v>5.3805912999999999</v>
      </c>
      <c r="J1471" s="65"/>
      <c r="K1471" s="55"/>
      <c r="L1471" s="65"/>
      <c r="M1471" s="55"/>
      <c r="N1471" s="66"/>
      <c r="AI1471" s="39"/>
      <c r="AJ1471" s="40"/>
      <c r="AK1471" s="40"/>
      <c r="AO1471" s="3" t="s">
        <v>75</v>
      </c>
      <c r="AQ1471" s="40"/>
      <c r="AT1471" s="40"/>
      <c r="AV1471" s="40"/>
    </row>
    <row r="1472" spans="1:48" customFormat="1" ht="15" x14ac:dyDescent="0.25">
      <c r="A1472" s="49"/>
      <c r="B1472" s="52"/>
      <c r="C1472" s="236" t="s">
        <v>77</v>
      </c>
      <c r="D1472" s="236"/>
      <c r="E1472" s="236"/>
      <c r="F1472" s="67"/>
      <c r="G1472" s="68"/>
      <c r="H1472" s="68"/>
      <c r="I1472" s="68"/>
      <c r="J1472" s="69">
        <v>5459.07</v>
      </c>
      <c r="K1472" s="68"/>
      <c r="L1472" s="69">
        <v>1420.5</v>
      </c>
      <c r="M1472" s="68"/>
      <c r="N1472" s="71">
        <v>20106.3</v>
      </c>
      <c r="AI1472" s="39"/>
      <c r="AJ1472" s="40"/>
      <c r="AK1472" s="40"/>
      <c r="AP1472" s="3" t="s">
        <v>77</v>
      </c>
      <c r="AQ1472" s="40"/>
      <c r="AT1472" s="40"/>
      <c r="AV1472" s="40"/>
    </row>
    <row r="1473" spans="1:48" customFormat="1" ht="15" x14ac:dyDescent="0.25">
      <c r="A1473" s="62"/>
      <c r="B1473" s="52"/>
      <c r="C1473" s="235" t="s">
        <v>78</v>
      </c>
      <c r="D1473" s="235"/>
      <c r="E1473" s="235"/>
      <c r="F1473" s="54"/>
      <c r="G1473" s="55"/>
      <c r="H1473" s="55"/>
      <c r="I1473" s="55"/>
      <c r="J1473" s="65"/>
      <c r="K1473" s="55"/>
      <c r="L1473" s="58">
        <v>111.54</v>
      </c>
      <c r="M1473" s="55"/>
      <c r="N1473" s="60">
        <v>4988.76</v>
      </c>
      <c r="AI1473" s="39"/>
      <c r="AJ1473" s="40"/>
      <c r="AK1473" s="40"/>
      <c r="AO1473" s="3" t="s">
        <v>78</v>
      </c>
      <c r="AQ1473" s="40"/>
      <c r="AT1473" s="40"/>
      <c r="AV1473" s="40"/>
    </row>
    <row r="1474" spans="1:48" customFormat="1" ht="45" x14ac:dyDescent="0.25">
      <c r="A1474" s="62"/>
      <c r="B1474" s="52" t="s">
        <v>624</v>
      </c>
      <c r="C1474" s="235" t="s">
        <v>625</v>
      </c>
      <c r="D1474" s="235"/>
      <c r="E1474" s="235"/>
      <c r="F1474" s="54" t="s">
        <v>81</v>
      </c>
      <c r="G1474" s="63">
        <v>147</v>
      </c>
      <c r="H1474" s="55"/>
      <c r="I1474" s="63">
        <v>147</v>
      </c>
      <c r="J1474" s="65"/>
      <c r="K1474" s="55"/>
      <c r="L1474" s="58">
        <v>163.96</v>
      </c>
      <c r="M1474" s="55"/>
      <c r="N1474" s="60">
        <v>7333.48</v>
      </c>
      <c r="AI1474" s="39"/>
      <c r="AJ1474" s="40"/>
      <c r="AK1474" s="40"/>
      <c r="AO1474" s="3" t="s">
        <v>625</v>
      </c>
      <c r="AQ1474" s="40"/>
      <c r="AT1474" s="40"/>
      <c r="AV1474" s="40"/>
    </row>
    <row r="1475" spans="1:48" customFormat="1" ht="56.25" x14ac:dyDescent="0.25">
      <c r="A1475" s="62"/>
      <c r="B1475" s="52" t="s">
        <v>626</v>
      </c>
      <c r="C1475" s="235" t="s">
        <v>627</v>
      </c>
      <c r="D1475" s="235"/>
      <c r="E1475" s="235"/>
      <c r="F1475" s="54" t="s">
        <v>81</v>
      </c>
      <c r="G1475" s="63">
        <v>134</v>
      </c>
      <c r="H1475" s="59">
        <v>0.85</v>
      </c>
      <c r="I1475" s="61">
        <v>113.9</v>
      </c>
      <c r="J1475" s="65"/>
      <c r="K1475" s="55"/>
      <c r="L1475" s="58">
        <v>127.04</v>
      </c>
      <c r="M1475" s="55"/>
      <c r="N1475" s="60">
        <v>5682.2</v>
      </c>
      <c r="AI1475" s="39"/>
      <c r="AJ1475" s="40"/>
      <c r="AK1475" s="40"/>
      <c r="AO1475" s="3" t="s">
        <v>627</v>
      </c>
      <c r="AQ1475" s="40"/>
      <c r="AT1475" s="40"/>
      <c r="AV1475" s="40"/>
    </row>
    <row r="1476" spans="1:48" customFormat="1" ht="15" x14ac:dyDescent="0.25">
      <c r="A1476" s="73"/>
      <c r="B1476" s="74"/>
      <c r="C1476" s="248" t="s">
        <v>84</v>
      </c>
      <c r="D1476" s="248"/>
      <c r="E1476" s="248"/>
      <c r="F1476" s="43"/>
      <c r="G1476" s="44"/>
      <c r="H1476" s="44"/>
      <c r="I1476" s="44"/>
      <c r="J1476" s="47"/>
      <c r="K1476" s="44"/>
      <c r="L1476" s="82">
        <v>1711.5</v>
      </c>
      <c r="M1476" s="68"/>
      <c r="N1476" s="76">
        <v>33121.980000000003</v>
      </c>
      <c r="AI1476" s="39"/>
      <c r="AJ1476" s="40"/>
      <c r="AK1476" s="40"/>
      <c r="AQ1476" s="40" t="s">
        <v>84</v>
      </c>
      <c r="AT1476" s="40"/>
      <c r="AV1476" s="40"/>
    </row>
    <row r="1477" spans="1:48" customFormat="1" ht="22.5" x14ac:dyDescent="0.25">
      <c r="A1477" s="41" t="s">
        <v>664</v>
      </c>
      <c r="B1477" s="42" t="s">
        <v>492</v>
      </c>
      <c r="C1477" s="248" t="s">
        <v>493</v>
      </c>
      <c r="D1477" s="248"/>
      <c r="E1477" s="248"/>
      <c r="F1477" s="43" t="s">
        <v>135</v>
      </c>
      <c r="G1477" s="44">
        <v>19.908000000000001</v>
      </c>
      <c r="H1477" s="45">
        <v>1</v>
      </c>
      <c r="I1477" s="46">
        <v>19.908000000000001</v>
      </c>
      <c r="J1477" s="75">
        <v>591.16</v>
      </c>
      <c r="K1477" s="44"/>
      <c r="L1477" s="82">
        <v>11768.81</v>
      </c>
      <c r="M1477" s="80">
        <v>8.16</v>
      </c>
      <c r="N1477" s="76">
        <v>96033.49</v>
      </c>
      <c r="AI1477" s="39"/>
      <c r="AJ1477" s="40"/>
      <c r="AK1477" s="40" t="s">
        <v>493</v>
      </c>
      <c r="AQ1477" s="40"/>
      <c r="AT1477" s="40"/>
      <c r="AV1477" s="40"/>
    </row>
    <row r="1478" spans="1:48" customFormat="1" ht="15" x14ac:dyDescent="0.25">
      <c r="A1478" s="73"/>
      <c r="B1478" s="74"/>
      <c r="C1478" s="235" t="s">
        <v>111</v>
      </c>
      <c r="D1478" s="235"/>
      <c r="E1478" s="235"/>
      <c r="F1478" s="235"/>
      <c r="G1478" s="235"/>
      <c r="H1478" s="235"/>
      <c r="I1478" s="235"/>
      <c r="J1478" s="235"/>
      <c r="K1478" s="235"/>
      <c r="L1478" s="235"/>
      <c r="M1478" s="235"/>
      <c r="N1478" s="237"/>
      <c r="AI1478" s="39"/>
      <c r="AJ1478" s="40"/>
      <c r="AK1478" s="40"/>
      <c r="AQ1478" s="40"/>
      <c r="AR1478" s="3" t="s">
        <v>111</v>
      </c>
      <c r="AT1478" s="40"/>
      <c r="AV1478" s="40"/>
    </row>
    <row r="1479" spans="1:48" customFormat="1" ht="15" x14ac:dyDescent="0.25">
      <c r="A1479" s="49"/>
      <c r="B1479" s="50"/>
      <c r="C1479" s="235" t="s">
        <v>665</v>
      </c>
      <c r="D1479" s="235"/>
      <c r="E1479" s="235"/>
      <c r="F1479" s="235"/>
      <c r="G1479" s="235"/>
      <c r="H1479" s="235"/>
      <c r="I1479" s="235"/>
      <c r="J1479" s="235"/>
      <c r="K1479" s="235"/>
      <c r="L1479" s="235"/>
      <c r="M1479" s="235"/>
      <c r="N1479" s="237"/>
      <c r="AI1479" s="39"/>
      <c r="AJ1479" s="40"/>
      <c r="AK1479" s="40"/>
      <c r="AL1479" s="3" t="s">
        <v>665</v>
      </c>
      <c r="AQ1479" s="40"/>
      <c r="AT1479" s="40"/>
      <c r="AV1479" s="40"/>
    </row>
    <row r="1480" spans="1:48" customFormat="1" ht="15" x14ac:dyDescent="0.25">
      <c r="A1480" s="49"/>
      <c r="B1480" s="50"/>
      <c r="C1480" s="235" t="s">
        <v>494</v>
      </c>
      <c r="D1480" s="235"/>
      <c r="E1480" s="235"/>
      <c r="F1480" s="235"/>
      <c r="G1480" s="235"/>
      <c r="H1480" s="235"/>
      <c r="I1480" s="235"/>
      <c r="J1480" s="235"/>
      <c r="K1480" s="235"/>
      <c r="L1480" s="235"/>
      <c r="M1480" s="235"/>
      <c r="N1480" s="237"/>
      <c r="AI1480" s="39"/>
      <c r="AJ1480" s="40"/>
      <c r="AK1480" s="40"/>
      <c r="AQ1480" s="40"/>
      <c r="AS1480" s="3" t="s">
        <v>494</v>
      </c>
      <c r="AT1480" s="40"/>
      <c r="AV1480" s="40"/>
    </row>
    <row r="1481" spans="1:48" customFormat="1" ht="15" x14ac:dyDescent="0.25">
      <c r="A1481" s="73"/>
      <c r="B1481" s="74"/>
      <c r="C1481" s="248" t="s">
        <v>84</v>
      </c>
      <c r="D1481" s="248"/>
      <c r="E1481" s="248"/>
      <c r="F1481" s="43"/>
      <c r="G1481" s="44"/>
      <c r="H1481" s="44"/>
      <c r="I1481" s="44"/>
      <c r="J1481" s="47"/>
      <c r="K1481" s="44"/>
      <c r="L1481" s="82">
        <v>11768.81</v>
      </c>
      <c r="M1481" s="68"/>
      <c r="N1481" s="76">
        <v>96033.49</v>
      </c>
      <c r="AI1481" s="39"/>
      <c r="AJ1481" s="40"/>
      <c r="AK1481" s="40"/>
      <c r="AQ1481" s="40" t="s">
        <v>84</v>
      </c>
      <c r="AT1481" s="40"/>
      <c r="AV1481" s="40"/>
    </row>
    <row r="1482" spans="1:48" customFormat="1" ht="45.75" x14ac:dyDescent="0.25">
      <c r="A1482" s="41" t="s">
        <v>666</v>
      </c>
      <c r="B1482" s="42" t="s">
        <v>667</v>
      </c>
      <c r="C1482" s="248" t="s">
        <v>668</v>
      </c>
      <c r="D1482" s="248"/>
      <c r="E1482" s="248"/>
      <c r="F1482" s="43" t="s">
        <v>212</v>
      </c>
      <c r="G1482" s="44">
        <v>0.82</v>
      </c>
      <c r="H1482" s="45">
        <v>1</v>
      </c>
      <c r="I1482" s="80">
        <v>0.82</v>
      </c>
      <c r="J1482" s="47"/>
      <c r="K1482" s="44"/>
      <c r="L1482" s="47"/>
      <c r="M1482" s="44"/>
      <c r="N1482" s="48"/>
      <c r="AI1482" s="39"/>
      <c r="AJ1482" s="40"/>
      <c r="AK1482" s="40" t="s">
        <v>668</v>
      </c>
      <c r="AQ1482" s="40"/>
      <c r="AT1482" s="40"/>
      <c r="AV1482" s="40"/>
    </row>
    <row r="1483" spans="1:48" customFormat="1" ht="15" x14ac:dyDescent="0.25">
      <c r="A1483" s="49"/>
      <c r="B1483" s="50"/>
      <c r="C1483" s="235" t="s">
        <v>669</v>
      </c>
      <c r="D1483" s="235"/>
      <c r="E1483" s="235"/>
      <c r="F1483" s="235"/>
      <c r="G1483" s="235"/>
      <c r="H1483" s="235"/>
      <c r="I1483" s="235"/>
      <c r="J1483" s="235"/>
      <c r="K1483" s="235"/>
      <c r="L1483" s="235"/>
      <c r="M1483" s="235"/>
      <c r="N1483" s="237"/>
      <c r="AI1483" s="39"/>
      <c r="AJ1483" s="40"/>
      <c r="AK1483" s="40"/>
      <c r="AL1483" s="3" t="s">
        <v>669</v>
      </c>
      <c r="AQ1483" s="40"/>
      <c r="AT1483" s="40"/>
      <c r="AV1483" s="40"/>
    </row>
    <row r="1484" spans="1:48" customFormat="1" ht="23.25" x14ac:dyDescent="0.25">
      <c r="A1484" s="51"/>
      <c r="B1484" s="52" t="s">
        <v>65</v>
      </c>
      <c r="C1484" s="238" t="s">
        <v>66</v>
      </c>
      <c r="D1484" s="238"/>
      <c r="E1484" s="238"/>
      <c r="F1484" s="238"/>
      <c r="G1484" s="238"/>
      <c r="H1484" s="238"/>
      <c r="I1484" s="238"/>
      <c r="J1484" s="238"/>
      <c r="K1484" s="238"/>
      <c r="L1484" s="238"/>
      <c r="M1484" s="238"/>
      <c r="N1484" s="239"/>
      <c r="AI1484" s="39"/>
      <c r="AJ1484" s="40"/>
      <c r="AK1484" s="40"/>
      <c r="AM1484" s="3" t="s">
        <v>66</v>
      </c>
      <c r="AQ1484" s="40"/>
      <c r="AT1484" s="40"/>
      <c r="AV1484" s="40"/>
    </row>
    <row r="1485" spans="1:48" customFormat="1" ht="68.25" x14ac:dyDescent="0.25">
      <c r="A1485" s="51"/>
      <c r="B1485" s="52" t="s">
        <v>67</v>
      </c>
      <c r="C1485" s="238" t="s">
        <v>68</v>
      </c>
      <c r="D1485" s="238"/>
      <c r="E1485" s="238"/>
      <c r="F1485" s="238"/>
      <c r="G1485" s="238"/>
      <c r="H1485" s="238"/>
      <c r="I1485" s="238"/>
      <c r="J1485" s="238"/>
      <c r="K1485" s="238"/>
      <c r="L1485" s="238"/>
      <c r="M1485" s="238"/>
      <c r="N1485" s="239"/>
      <c r="AI1485" s="39"/>
      <c r="AJ1485" s="40"/>
      <c r="AK1485" s="40"/>
      <c r="AM1485" s="3" t="s">
        <v>68</v>
      </c>
      <c r="AQ1485" s="40"/>
      <c r="AT1485" s="40"/>
      <c r="AV1485" s="40"/>
    </row>
    <row r="1486" spans="1:48" customFormat="1" ht="23.25" x14ac:dyDescent="0.25">
      <c r="A1486" s="51"/>
      <c r="B1486" s="52" t="s">
        <v>69</v>
      </c>
      <c r="C1486" s="238" t="s">
        <v>70</v>
      </c>
      <c r="D1486" s="238"/>
      <c r="E1486" s="238"/>
      <c r="F1486" s="238"/>
      <c r="G1486" s="238"/>
      <c r="H1486" s="238"/>
      <c r="I1486" s="238"/>
      <c r="J1486" s="238"/>
      <c r="K1486" s="238"/>
      <c r="L1486" s="238"/>
      <c r="M1486" s="238"/>
      <c r="N1486" s="239"/>
      <c r="AI1486" s="39"/>
      <c r="AJ1486" s="40"/>
      <c r="AK1486" s="40"/>
      <c r="AM1486" s="3" t="s">
        <v>70</v>
      </c>
      <c r="AQ1486" s="40"/>
      <c r="AT1486" s="40"/>
      <c r="AV1486" s="40"/>
    </row>
    <row r="1487" spans="1:48" customFormat="1" ht="15" x14ac:dyDescent="0.25">
      <c r="A1487" s="53"/>
      <c r="B1487" s="52" t="s">
        <v>60</v>
      </c>
      <c r="C1487" s="235" t="s">
        <v>94</v>
      </c>
      <c r="D1487" s="235"/>
      <c r="E1487" s="235"/>
      <c r="F1487" s="54"/>
      <c r="G1487" s="55"/>
      <c r="H1487" s="55"/>
      <c r="I1487" s="55"/>
      <c r="J1487" s="58">
        <v>613.44000000000005</v>
      </c>
      <c r="K1487" s="57">
        <v>1.520875</v>
      </c>
      <c r="L1487" s="58">
        <v>765.03</v>
      </c>
      <c r="M1487" s="59">
        <v>44.77</v>
      </c>
      <c r="N1487" s="60">
        <v>34250.39</v>
      </c>
      <c r="AI1487" s="39"/>
      <c r="AJ1487" s="40"/>
      <c r="AK1487" s="40"/>
      <c r="AN1487" s="3" t="s">
        <v>94</v>
      </c>
      <c r="AQ1487" s="40"/>
      <c r="AT1487" s="40"/>
      <c r="AV1487" s="40"/>
    </row>
    <row r="1488" spans="1:48" customFormat="1" ht="15" x14ac:dyDescent="0.25">
      <c r="A1488" s="53"/>
      <c r="B1488" s="52" t="s">
        <v>71</v>
      </c>
      <c r="C1488" s="235" t="s">
        <v>72</v>
      </c>
      <c r="D1488" s="235"/>
      <c r="E1488" s="235"/>
      <c r="F1488" s="54"/>
      <c r="G1488" s="55"/>
      <c r="H1488" s="55"/>
      <c r="I1488" s="55"/>
      <c r="J1488" s="58">
        <v>535.5</v>
      </c>
      <c r="K1488" s="57">
        <v>1.653125</v>
      </c>
      <c r="L1488" s="58">
        <v>725.9</v>
      </c>
      <c r="M1488" s="59">
        <v>13.24</v>
      </c>
      <c r="N1488" s="60">
        <v>9610.92</v>
      </c>
      <c r="AI1488" s="39"/>
      <c r="AJ1488" s="40"/>
      <c r="AK1488" s="40"/>
      <c r="AN1488" s="3" t="s">
        <v>72</v>
      </c>
      <c r="AQ1488" s="40"/>
      <c r="AT1488" s="40"/>
      <c r="AV1488" s="40"/>
    </row>
    <row r="1489" spans="1:48" customFormat="1" ht="15" x14ac:dyDescent="0.25">
      <c r="A1489" s="53"/>
      <c r="B1489" s="52" t="s">
        <v>73</v>
      </c>
      <c r="C1489" s="235" t="s">
        <v>74</v>
      </c>
      <c r="D1489" s="235"/>
      <c r="E1489" s="235"/>
      <c r="F1489" s="54"/>
      <c r="G1489" s="55"/>
      <c r="H1489" s="55"/>
      <c r="I1489" s="55"/>
      <c r="J1489" s="58">
        <v>206.95</v>
      </c>
      <c r="K1489" s="57">
        <v>1.653125</v>
      </c>
      <c r="L1489" s="58">
        <v>280.52999999999997</v>
      </c>
      <c r="M1489" s="61">
        <v>44.7</v>
      </c>
      <c r="N1489" s="60">
        <v>12539.69</v>
      </c>
      <c r="AI1489" s="39"/>
      <c r="AJ1489" s="40"/>
      <c r="AK1489" s="40"/>
      <c r="AN1489" s="3" t="s">
        <v>74</v>
      </c>
      <c r="AQ1489" s="40"/>
      <c r="AT1489" s="40"/>
      <c r="AV1489" s="40"/>
    </row>
    <row r="1490" spans="1:48" customFormat="1" ht="15" x14ac:dyDescent="0.25">
      <c r="A1490" s="53"/>
      <c r="B1490" s="52" t="s">
        <v>100</v>
      </c>
      <c r="C1490" s="235" t="s">
        <v>127</v>
      </c>
      <c r="D1490" s="235"/>
      <c r="E1490" s="235"/>
      <c r="F1490" s="54"/>
      <c r="G1490" s="55"/>
      <c r="H1490" s="55"/>
      <c r="I1490" s="55"/>
      <c r="J1490" s="56">
        <v>1257.43</v>
      </c>
      <c r="K1490" s="55"/>
      <c r="L1490" s="56">
        <v>1031.0899999999999</v>
      </c>
      <c r="M1490" s="59">
        <v>8.16</v>
      </c>
      <c r="N1490" s="60">
        <v>8413.69</v>
      </c>
      <c r="AI1490" s="39"/>
      <c r="AJ1490" s="40"/>
      <c r="AK1490" s="40"/>
      <c r="AN1490" s="3" t="s">
        <v>127</v>
      </c>
      <c r="AQ1490" s="40"/>
      <c r="AT1490" s="40"/>
      <c r="AV1490" s="40"/>
    </row>
    <row r="1491" spans="1:48" customFormat="1" ht="15" x14ac:dyDescent="0.25">
      <c r="A1491" s="62"/>
      <c r="B1491" s="52"/>
      <c r="C1491" s="235" t="s">
        <v>95</v>
      </c>
      <c r="D1491" s="235"/>
      <c r="E1491" s="235"/>
      <c r="F1491" s="54" t="s">
        <v>76</v>
      </c>
      <c r="G1491" s="63">
        <v>71</v>
      </c>
      <c r="H1491" s="57">
        <v>1.520875</v>
      </c>
      <c r="I1491" s="64">
        <v>88.545342500000004</v>
      </c>
      <c r="J1491" s="65"/>
      <c r="K1491" s="55"/>
      <c r="L1491" s="65"/>
      <c r="M1491" s="55"/>
      <c r="N1491" s="66"/>
      <c r="AI1491" s="39"/>
      <c r="AJ1491" s="40"/>
      <c r="AK1491" s="40"/>
      <c r="AO1491" s="3" t="s">
        <v>95</v>
      </c>
      <c r="AQ1491" s="40"/>
      <c r="AT1491" s="40"/>
      <c r="AV1491" s="40"/>
    </row>
    <row r="1492" spans="1:48" customFormat="1" ht="15" x14ac:dyDescent="0.25">
      <c r="A1492" s="62"/>
      <c r="B1492" s="52"/>
      <c r="C1492" s="235" t="s">
        <v>75</v>
      </c>
      <c r="D1492" s="235"/>
      <c r="E1492" s="235"/>
      <c r="F1492" s="54" t="s">
        <v>76</v>
      </c>
      <c r="G1492" s="59">
        <v>17.72</v>
      </c>
      <c r="H1492" s="57">
        <v>1.653125</v>
      </c>
      <c r="I1492" s="64">
        <v>24.020567499999999</v>
      </c>
      <c r="J1492" s="65"/>
      <c r="K1492" s="55"/>
      <c r="L1492" s="65"/>
      <c r="M1492" s="55"/>
      <c r="N1492" s="66"/>
      <c r="AI1492" s="39"/>
      <c r="AJ1492" s="40"/>
      <c r="AK1492" s="40"/>
      <c r="AO1492" s="3" t="s">
        <v>75</v>
      </c>
      <c r="AQ1492" s="40"/>
      <c r="AT1492" s="40"/>
      <c r="AV1492" s="40"/>
    </row>
    <row r="1493" spans="1:48" customFormat="1" ht="15" x14ac:dyDescent="0.25">
      <c r="A1493" s="49"/>
      <c r="B1493" s="52"/>
      <c r="C1493" s="236" t="s">
        <v>77</v>
      </c>
      <c r="D1493" s="236"/>
      <c r="E1493" s="236"/>
      <c r="F1493" s="67"/>
      <c r="G1493" s="68"/>
      <c r="H1493" s="68"/>
      <c r="I1493" s="68"/>
      <c r="J1493" s="69">
        <v>2406.37</v>
      </c>
      <c r="K1493" s="68"/>
      <c r="L1493" s="69">
        <v>2522.02</v>
      </c>
      <c r="M1493" s="68"/>
      <c r="N1493" s="71">
        <v>52275</v>
      </c>
      <c r="AI1493" s="39"/>
      <c r="AJ1493" s="40"/>
      <c r="AK1493" s="40"/>
      <c r="AP1493" s="3" t="s">
        <v>77</v>
      </c>
      <c r="AQ1493" s="40"/>
      <c r="AT1493" s="40"/>
      <c r="AV1493" s="40"/>
    </row>
    <row r="1494" spans="1:48" customFormat="1" ht="15" x14ac:dyDescent="0.25">
      <c r="A1494" s="62"/>
      <c r="B1494" s="52"/>
      <c r="C1494" s="235" t="s">
        <v>78</v>
      </c>
      <c r="D1494" s="235"/>
      <c r="E1494" s="235"/>
      <c r="F1494" s="54"/>
      <c r="G1494" s="55"/>
      <c r="H1494" s="55"/>
      <c r="I1494" s="55"/>
      <c r="J1494" s="65"/>
      <c r="K1494" s="55"/>
      <c r="L1494" s="56">
        <v>1045.56</v>
      </c>
      <c r="M1494" s="55"/>
      <c r="N1494" s="60">
        <v>46790.080000000002</v>
      </c>
      <c r="AI1494" s="39"/>
      <c r="AJ1494" s="40"/>
      <c r="AK1494" s="40"/>
      <c r="AO1494" s="3" t="s">
        <v>78</v>
      </c>
      <c r="AQ1494" s="40"/>
      <c r="AT1494" s="40"/>
      <c r="AV1494" s="40"/>
    </row>
    <row r="1495" spans="1:48" customFormat="1" ht="45" x14ac:dyDescent="0.25">
      <c r="A1495" s="62"/>
      <c r="B1495" s="52" t="s">
        <v>624</v>
      </c>
      <c r="C1495" s="235" t="s">
        <v>625</v>
      </c>
      <c r="D1495" s="235"/>
      <c r="E1495" s="235"/>
      <c r="F1495" s="54" t="s">
        <v>81</v>
      </c>
      <c r="G1495" s="63">
        <v>147</v>
      </c>
      <c r="H1495" s="55"/>
      <c r="I1495" s="63">
        <v>147</v>
      </c>
      <c r="J1495" s="65"/>
      <c r="K1495" s="55"/>
      <c r="L1495" s="56">
        <v>1536.97</v>
      </c>
      <c r="M1495" s="55"/>
      <c r="N1495" s="60">
        <v>68781.42</v>
      </c>
      <c r="AI1495" s="39"/>
      <c r="AJ1495" s="40"/>
      <c r="AK1495" s="40"/>
      <c r="AO1495" s="3" t="s">
        <v>625</v>
      </c>
      <c r="AQ1495" s="40"/>
      <c r="AT1495" s="40"/>
      <c r="AV1495" s="40"/>
    </row>
    <row r="1496" spans="1:48" customFormat="1" ht="56.25" x14ac:dyDescent="0.25">
      <c r="A1496" s="62"/>
      <c r="B1496" s="52" t="s">
        <v>626</v>
      </c>
      <c r="C1496" s="235" t="s">
        <v>627</v>
      </c>
      <c r="D1496" s="235"/>
      <c r="E1496" s="235"/>
      <c r="F1496" s="54" t="s">
        <v>81</v>
      </c>
      <c r="G1496" s="63">
        <v>134</v>
      </c>
      <c r="H1496" s="59">
        <v>0.85</v>
      </c>
      <c r="I1496" s="61">
        <v>113.9</v>
      </c>
      <c r="J1496" s="65"/>
      <c r="K1496" s="55"/>
      <c r="L1496" s="56">
        <v>1190.8900000000001</v>
      </c>
      <c r="M1496" s="55"/>
      <c r="N1496" s="60">
        <v>53293.9</v>
      </c>
      <c r="AI1496" s="39"/>
      <c r="AJ1496" s="40"/>
      <c r="AK1496" s="40"/>
      <c r="AO1496" s="3" t="s">
        <v>627</v>
      </c>
      <c r="AQ1496" s="40"/>
      <c r="AT1496" s="40"/>
      <c r="AV1496" s="40"/>
    </row>
    <row r="1497" spans="1:48" customFormat="1" ht="15" x14ac:dyDescent="0.25">
      <c r="A1497" s="73"/>
      <c r="B1497" s="74"/>
      <c r="C1497" s="248" t="s">
        <v>84</v>
      </c>
      <c r="D1497" s="248"/>
      <c r="E1497" s="248"/>
      <c r="F1497" s="43"/>
      <c r="G1497" s="44"/>
      <c r="H1497" s="44"/>
      <c r="I1497" s="44"/>
      <c r="J1497" s="47"/>
      <c r="K1497" s="44"/>
      <c r="L1497" s="82">
        <v>5249.88</v>
      </c>
      <c r="M1497" s="68"/>
      <c r="N1497" s="76">
        <v>174350.32</v>
      </c>
      <c r="AI1497" s="39"/>
      <c r="AJ1497" s="40"/>
      <c r="AK1497" s="40"/>
      <c r="AQ1497" s="40" t="s">
        <v>84</v>
      </c>
      <c r="AT1497" s="40"/>
      <c r="AV1497" s="40"/>
    </row>
    <row r="1498" spans="1:48" customFormat="1" ht="23.25" x14ac:dyDescent="0.25">
      <c r="A1498" s="41" t="s">
        <v>670</v>
      </c>
      <c r="B1498" s="42" t="s">
        <v>643</v>
      </c>
      <c r="C1498" s="248" t="s">
        <v>644</v>
      </c>
      <c r="D1498" s="248"/>
      <c r="E1498" s="248"/>
      <c r="F1498" s="43" t="s">
        <v>110</v>
      </c>
      <c r="G1498" s="44">
        <v>9.5120000000000005</v>
      </c>
      <c r="H1498" s="45">
        <v>1</v>
      </c>
      <c r="I1498" s="46">
        <v>9.5120000000000005</v>
      </c>
      <c r="J1498" s="75">
        <v>479.83</v>
      </c>
      <c r="K1498" s="44"/>
      <c r="L1498" s="82">
        <v>4564.1400000000003</v>
      </c>
      <c r="M1498" s="80">
        <v>8.16</v>
      </c>
      <c r="N1498" s="76">
        <v>37243.379999999997</v>
      </c>
      <c r="AI1498" s="39"/>
      <c r="AJ1498" s="40"/>
      <c r="AK1498" s="40" t="s">
        <v>644</v>
      </c>
      <c r="AQ1498" s="40"/>
      <c r="AT1498" s="40"/>
      <c r="AV1498" s="40"/>
    </row>
    <row r="1499" spans="1:48" customFormat="1" ht="15" x14ac:dyDescent="0.25">
      <c r="A1499" s="73"/>
      <c r="B1499" s="74"/>
      <c r="C1499" s="235" t="s">
        <v>111</v>
      </c>
      <c r="D1499" s="235"/>
      <c r="E1499" s="235"/>
      <c r="F1499" s="235"/>
      <c r="G1499" s="235"/>
      <c r="H1499" s="235"/>
      <c r="I1499" s="235"/>
      <c r="J1499" s="235"/>
      <c r="K1499" s="235"/>
      <c r="L1499" s="235"/>
      <c r="M1499" s="235"/>
      <c r="N1499" s="237"/>
      <c r="AI1499" s="39"/>
      <c r="AJ1499" s="40"/>
      <c r="AK1499" s="40"/>
      <c r="AQ1499" s="40"/>
      <c r="AR1499" s="3" t="s">
        <v>111</v>
      </c>
      <c r="AT1499" s="40"/>
      <c r="AV1499" s="40"/>
    </row>
    <row r="1500" spans="1:48" customFormat="1" ht="15" x14ac:dyDescent="0.25">
      <c r="A1500" s="49"/>
      <c r="B1500" s="50"/>
      <c r="C1500" s="235" t="s">
        <v>671</v>
      </c>
      <c r="D1500" s="235"/>
      <c r="E1500" s="235"/>
      <c r="F1500" s="235"/>
      <c r="G1500" s="235"/>
      <c r="H1500" s="235"/>
      <c r="I1500" s="235"/>
      <c r="J1500" s="235"/>
      <c r="K1500" s="235"/>
      <c r="L1500" s="235"/>
      <c r="M1500" s="235"/>
      <c r="N1500" s="237"/>
      <c r="AI1500" s="39"/>
      <c r="AJ1500" s="40"/>
      <c r="AK1500" s="40"/>
      <c r="AL1500" s="3" t="s">
        <v>671</v>
      </c>
      <c r="AQ1500" s="40"/>
      <c r="AT1500" s="40"/>
      <c r="AV1500" s="40"/>
    </row>
    <row r="1501" spans="1:48" customFormat="1" ht="15" x14ac:dyDescent="0.25">
      <c r="A1501" s="73"/>
      <c r="B1501" s="74"/>
      <c r="C1501" s="248" t="s">
        <v>84</v>
      </c>
      <c r="D1501" s="248"/>
      <c r="E1501" s="248"/>
      <c r="F1501" s="43"/>
      <c r="G1501" s="44"/>
      <c r="H1501" s="44"/>
      <c r="I1501" s="44"/>
      <c r="J1501" s="47"/>
      <c r="K1501" s="44"/>
      <c r="L1501" s="82">
        <v>4564.1400000000003</v>
      </c>
      <c r="M1501" s="68"/>
      <c r="N1501" s="76">
        <v>37243.379999999997</v>
      </c>
      <c r="AI1501" s="39"/>
      <c r="AJ1501" s="40"/>
      <c r="AK1501" s="40"/>
      <c r="AQ1501" s="40" t="s">
        <v>84</v>
      </c>
      <c r="AT1501" s="40"/>
      <c r="AV1501" s="40"/>
    </row>
    <row r="1502" spans="1:48" customFormat="1" ht="15" x14ac:dyDescent="0.25">
      <c r="A1502" s="87"/>
      <c r="B1502" s="88"/>
      <c r="C1502" s="88"/>
      <c r="D1502" s="88"/>
      <c r="E1502" s="88"/>
      <c r="F1502" s="89"/>
      <c r="G1502" s="89"/>
      <c r="H1502" s="89"/>
      <c r="I1502" s="89"/>
      <c r="J1502" s="90"/>
      <c r="K1502" s="89"/>
      <c r="L1502" s="90"/>
      <c r="M1502" s="55"/>
      <c r="N1502" s="90"/>
      <c r="AI1502" s="39"/>
      <c r="AJ1502" s="40"/>
      <c r="AK1502" s="40"/>
      <c r="AQ1502" s="40"/>
      <c r="AT1502" s="40"/>
      <c r="AV1502" s="40"/>
    </row>
    <row r="1503" spans="1:48" customFormat="1" ht="15" x14ac:dyDescent="0.25">
      <c r="A1503" s="91"/>
      <c r="B1503" s="92"/>
      <c r="C1503" s="248" t="s">
        <v>672</v>
      </c>
      <c r="D1503" s="248"/>
      <c r="E1503" s="248"/>
      <c r="F1503" s="248"/>
      <c r="G1503" s="248"/>
      <c r="H1503" s="248"/>
      <c r="I1503" s="248"/>
      <c r="J1503" s="248"/>
      <c r="K1503" s="248"/>
      <c r="L1503" s="93"/>
      <c r="M1503" s="94"/>
      <c r="N1503" s="95"/>
      <c r="AI1503" s="39"/>
      <c r="AJ1503" s="40"/>
      <c r="AK1503" s="40"/>
      <c r="AQ1503" s="40"/>
      <c r="AT1503" s="40" t="s">
        <v>672</v>
      </c>
      <c r="AV1503" s="40"/>
    </row>
    <row r="1504" spans="1:48" customFormat="1" ht="15" x14ac:dyDescent="0.25">
      <c r="A1504" s="96"/>
      <c r="B1504" s="52"/>
      <c r="C1504" s="235" t="s">
        <v>255</v>
      </c>
      <c r="D1504" s="235"/>
      <c r="E1504" s="235"/>
      <c r="F1504" s="235"/>
      <c r="G1504" s="235"/>
      <c r="H1504" s="235"/>
      <c r="I1504" s="235"/>
      <c r="J1504" s="235"/>
      <c r="K1504" s="235"/>
      <c r="L1504" s="97">
        <v>20275.47</v>
      </c>
      <c r="M1504" s="98"/>
      <c r="N1504" s="99">
        <v>205658.17</v>
      </c>
      <c r="AI1504" s="39"/>
      <c r="AJ1504" s="40"/>
      <c r="AK1504" s="40"/>
      <c r="AQ1504" s="40"/>
      <c r="AT1504" s="40"/>
      <c r="AU1504" s="3" t="s">
        <v>255</v>
      </c>
      <c r="AV1504" s="40"/>
    </row>
    <row r="1505" spans="1:48" customFormat="1" ht="15" x14ac:dyDescent="0.25">
      <c r="A1505" s="96"/>
      <c r="B1505" s="52"/>
      <c r="C1505" s="235" t="s">
        <v>256</v>
      </c>
      <c r="D1505" s="235"/>
      <c r="E1505" s="235"/>
      <c r="F1505" s="235"/>
      <c r="G1505" s="235"/>
      <c r="H1505" s="235"/>
      <c r="I1505" s="235"/>
      <c r="J1505" s="235"/>
      <c r="K1505" s="235"/>
      <c r="L1505" s="100"/>
      <c r="M1505" s="98"/>
      <c r="N1505" s="101"/>
      <c r="AI1505" s="39"/>
      <c r="AJ1505" s="40"/>
      <c r="AK1505" s="40"/>
      <c r="AQ1505" s="40"/>
      <c r="AT1505" s="40"/>
      <c r="AU1505" s="3" t="s">
        <v>256</v>
      </c>
      <c r="AV1505" s="40"/>
    </row>
    <row r="1506" spans="1:48" customFormat="1" ht="15" x14ac:dyDescent="0.25">
      <c r="A1506" s="96"/>
      <c r="B1506" s="52"/>
      <c r="C1506" s="235" t="s">
        <v>257</v>
      </c>
      <c r="D1506" s="235"/>
      <c r="E1506" s="235"/>
      <c r="F1506" s="235"/>
      <c r="G1506" s="235"/>
      <c r="H1506" s="235"/>
      <c r="I1506" s="235"/>
      <c r="J1506" s="235"/>
      <c r="K1506" s="235"/>
      <c r="L1506" s="102">
        <v>806.66</v>
      </c>
      <c r="M1506" s="98"/>
      <c r="N1506" s="99">
        <v>36114.17</v>
      </c>
      <c r="AI1506" s="39"/>
      <c r="AJ1506" s="40"/>
      <c r="AK1506" s="40"/>
      <c r="AQ1506" s="40"/>
      <c r="AT1506" s="40"/>
      <c r="AU1506" s="3" t="s">
        <v>257</v>
      </c>
      <c r="AV1506" s="40"/>
    </row>
    <row r="1507" spans="1:48" customFormat="1" ht="15" x14ac:dyDescent="0.25">
      <c r="A1507" s="96"/>
      <c r="B1507" s="52"/>
      <c r="C1507" s="235" t="s">
        <v>258</v>
      </c>
      <c r="D1507" s="235"/>
      <c r="E1507" s="235"/>
      <c r="F1507" s="235"/>
      <c r="G1507" s="235"/>
      <c r="H1507" s="235"/>
      <c r="I1507" s="235"/>
      <c r="J1507" s="235"/>
      <c r="K1507" s="235"/>
      <c r="L1507" s="97">
        <v>2102.0700000000002</v>
      </c>
      <c r="M1507" s="98"/>
      <c r="N1507" s="99">
        <v>27831.41</v>
      </c>
      <c r="AI1507" s="39"/>
      <c r="AJ1507" s="40"/>
      <c r="AK1507" s="40"/>
      <c r="AQ1507" s="40"/>
      <c r="AT1507" s="40"/>
      <c r="AU1507" s="3" t="s">
        <v>258</v>
      </c>
      <c r="AV1507" s="40"/>
    </row>
    <row r="1508" spans="1:48" customFormat="1" ht="15" x14ac:dyDescent="0.25">
      <c r="A1508" s="96"/>
      <c r="B1508" s="52"/>
      <c r="C1508" s="235" t="s">
        <v>259</v>
      </c>
      <c r="D1508" s="235"/>
      <c r="E1508" s="235"/>
      <c r="F1508" s="235"/>
      <c r="G1508" s="235"/>
      <c r="H1508" s="235"/>
      <c r="I1508" s="235"/>
      <c r="J1508" s="235"/>
      <c r="K1508" s="235"/>
      <c r="L1508" s="102">
        <v>350.44</v>
      </c>
      <c r="M1508" s="98"/>
      <c r="N1508" s="99">
        <v>15664.67</v>
      </c>
      <c r="AI1508" s="39"/>
      <c r="AJ1508" s="40"/>
      <c r="AK1508" s="40"/>
      <c r="AQ1508" s="40"/>
      <c r="AT1508" s="40"/>
      <c r="AU1508" s="3" t="s">
        <v>259</v>
      </c>
      <c r="AV1508" s="40"/>
    </row>
    <row r="1509" spans="1:48" customFormat="1" ht="15" x14ac:dyDescent="0.25">
      <c r="A1509" s="96"/>
      <c r="B1509" s="52"/>
      <c r="C1509" s="235" t="s">
        <v>260</v>
      </c>
      <c r="D1509" s="235"/>
      <c r="E1509" s="235"/>
      <c r="F1509" s="235"/>
      <c r="G1509" s="235"/>
      <c r="H1509" s="235"/>
      <c r="I1509" s="235"/>
      <c r="J1509" s="235"/>
      <c r="K1509" s="235"/>
      <c r="L1509" s="97">
        <v>17366.740000000002</v>
      </c>
      <c r="M1509" s="98"/>
      <c r="N1509" s="99">
        <v>141712.59</v>
      </c>
      <c r="AI1509" s="39"/>
      <c r="AJ1509" s="40"/>
      <c r="AK1509" s="40"/>
      <c r="AQ1509" s="40"/>
      <c r="AT1509" s="40"/>
      <c r="AU1509" s="3" t="s">
        <v>260</v>
      </c>
      <c r="AV1509" s="40"/>
    </row>
    <row r="1510" spans="1:48" customFormat="1" ht="15" x14ac:dyDescent="0.25">
      <c r="A1510" s="96"/>
      <c r="B1510" s="52"/>
      <c r="C1510" s="235" t="s">
        <v>261</v>
      </c>
      <c r="D1510" s="235"/>
      <c r="E1510" s="235"/>
      <c r="F1510" s="235"/>
      <c r="G1510" s="235"/>
      <c r="H1510" s="235"/>
      <c r="I1510" s="235"/>
      <c r="J1510" s="235"/>
      <c r="K1510" s="235"/>
      <c r="L1510" s="97">
        <v>23294.33</v>
      </c>
      <c r="M1510" s="98"/>
      <c r="N1510" s="99">
        <v>340749.17</v>
      </c>
      <c r="AI1510" s="39"/>
      <c r="AJ1510" s="40"/>
      <c r="AK1510" s="40"/>
      <c r="AQ1510" s="40"/>
      <c r="AT1510" s="40"/>
      <c r="AU1510" s="3" t="s">
        <v>261</v>
      </c>
      <c r="AV1510" s="40"/>
    </row>
    <row r="1511" spans="1:48" customFormat="1" ht="15" x14ac:dyDescent="0.25">
      <c r="A1511" s="96"/>
      <c r="B1511" s="52"/>
      <c r="C1511" s="235" t="s">
        <v>256</v>
      </c>
      <c r="D1511" s="235"/>
      <c r="E1511" s="235"/>
      <c r="F1511" s="235"/>
      <c r="G1511" s="235"/>
      <c r="H1511" s="235"/>
      <c r="I1511" s="235"/>
      <c r="J1511" s="235"/>
      <c r="K1511" s="235"/>
      <c r="L1511" s="100"/>
      <c r="M1511" s="98"/>
      <c r="N1511" s="101"/>
      <c r="AI1511" s="39"/>
      <c r="AJ1511" s="40"/>
      <c r="AK1511" s="40"/>
      <c r="AQ1511" s="40"/>
      <c r="AT1511" s="40"/>
      <c r="AU1511" s="3" t="s">
        <v>256</v>
      </c>
      <c r="AV1511" s="40"/>
    </row>
    <row r="1512" spans="1:48" customFormat="1" ht="15" x14ac:dyDescent="0.25">
      <c r="A1512" s="96"/>
      <c r="B1512" s="52"/>
      <c r="C1512" s="235" t="s">
        <v>352</v>
      </c>
      <c r="D1512" s="235"/>
      <c r="E1512" s="235"/>
      <c r="F1512" s="235"/>
      <c r="G1512" s="235"/>
      <c r="H1512" s="235"/>
      <c r="I1512" s="235"/>
      <c r="J1512" s="235"/>
      <c r="K1512" s="235"/>
      <c r="L1512" s="102">
        <v>806.66</v>
      </c>
      <c r="M1512" s="98"/>
      <c r="N1512" s="99">
        <v>36114.17</v>
      </c>
      <c r="AI1512" s="39"/>
      <c r="AJ1512" s="40"/>
      <c r="AK1512" s="40"/>
      <c r="AQ1512" s="40"/>
      <c r="AT1512" s="40"/>
      <c r="AU1512" s="3" t="s">
        <v>352</v>
      </c>
      <c r="AV1512" s="40"/>
    </row>
    <row r="1513" spans="1:48" customFormat="1" ht="15" x14ac:dyDescent="0.25">
      <c r="A1513" s="96"/>
      <c r="B1513" s="52"/>
      <c r="C1513" s="235" t="s">
        <v>353</v>
      </c>
      <c r="D1513" s="235"/>
      <c r="E1513" s="235"/>
      <c r="F1513" s="235"/>
      <c r="G1513" s="235"/>
      <c r="H1513" s="235"/>
      <c r="I1513" s="235"/>
      <c r="J1513" s="235"/>
      <c r="K1513" s="235"/>
      <c r="L1513" s="97">
        <v>2102.0700000000002</v>
      </c>
      <c r="M1513" s="98"/>
      <c r="N1513" s="99">
        <v>27831.41</v>
      </c>
      <c r="AI1513" s="39"/>
      <c r="AJ1513" s="40"/>
      <c r="AK1513" s="40"/>
      <c r="AQ1513" s="40"/>
      <c r="AT1513" s="40"/>
      <c r="AU1513" s="3" t="s">
        <v>353</v>
      </c>
      <c r="AV1513" s="40"/>
    </row>
    <row r="1514" spans="1:48" customFormat="1" ht="15" x14ac:dyDescent="0.25">
      <c r="A1514" s="96"/>
      <c r="B1514" s="52"/>
      <c r="C1514" s="235" t="s">
        <v>354</v>
      </c>
      <c r="D1514" s="235"/>
      <c r="E1514" s="235"/>
      <c r="F1514" s="235"/>
      <c r="G1514" s="235"/>
      <c r="H1514" s="235"/>
      <c r="I1514" s="235"/>
      <c r="J1514" s="235"/>
      <c r="K1514" s="235"/>
      <c r="L1514" s="102">
        <v>350.44</v>
      </c>
      <c r="M1514" s="98"/>
      <c r="N1514" s="99">
        <v>15664.67</v>
      </c>
      <c r="AI1514" s="39"/>
      <c r="AJ1514" s="40"/>
      <c r="AK1514" s="40"/>
      <c r="AQ1514" s="40"/>
      <c r="AT1514" s="40"/>
      <c r="AU1514" s="3" t="s">
        <v>354</v>
      </c>
      <c r="AV1514" s="40"/>
    </row>
    <row r="1515" spans="1:48" customFormat="1" ht="15" x14ac:dyDescent="0.25">
      <c r="A1515" s="96"/>
      <c r="B1515" s="52"/>
      <c r="C1515" s="235" t="s">
        <v>355</v>
      </c>
      <c r="D1515" s="235"/>
      <c r="E1515" s="235"/>
      <c r="F1515" s="235"/>
      <c r="G1515" s="235"/>
      <c r="H1515" s="235"/>
      <c r="I1515" s="235"/>
      <c r="J1515" s="235"/>
      <c r="K1515" s="235"/>
      <c r="L1515" s="97">
        <v>17366.740000000002</v>
      </c>
      <c r="M1515" s="98"/>
      <c r="N1515" s="99">
        <v>141712.59</v>
      </c>
      <c r="AI1515" s="39"/>
      <c r="AJ1515" s="40"/>
      <c r="AK1515" s="40"/>
      <c r="AQ1515" s="40"/>
      <c r="AT1515" s="40"/>
      <c r="AU1515" s="3" t="s">
        <v>355</v>
      </c>
      <c r="AV1515" s="40"/>
    </row>
    <row r="1516" spans="1:48" customFormat="1" ht="15" x14ac:dyDescent="0.25">
      <c r="A1516" s="96"/>
      <c r="B1516" s="52"/>
      <c r="C1516" s="235" t="s">
        <v>356</v>
      </c>
      <c r="D1516" s="235"/>
      <c r="E1516" s="235"/>
      <c r="F1516" s="235"/>
      <c r="G1516" s="235"/>
      <c r="H1516" s="235"/>
      <c r="I1516" s="235"/>
      <c r="J1516" s="235"/>
      <c r="K1516" s="235"/>
      <c r="L1516" s="97">
        <v>1700.93</v>
      </c>
      <c r="M1516" s="98"/>
      <c r="N1516" s="99">
        <v>76114.899999999994</v>
      </c>
      <c r="AI1516" s="39"/>
      <c r="AJ1516" s="40"/>
      <c r="AK1516" s="40"/>
      <c r="AQ1516" s="40"/>
      <c r="AT1516" s="40"/>
      <c r="AU1516" s="3" t="s">
        <v>356</v>
      </c>
      <c r="AV1516" s="40"/>
    </row>
    <row r="1517" spans="1:48" customFormat="1" ht="15" x14ac:dyDescent="0.25">
      <c r="A1517" s="96"/>
      <c r="B1517" s="52"/>
      <c r="C1517" s="235" t="s">
        <v>357</v>
      </c>
      <c r="D1517" s="235"/>
      <c r="E1517" s="235"/>
      <c r="F1517" s="235"/>
      <c r="G1517" s="235"/>
      <c r="H1517" s="235"/>
      <c r="I1517" s="235"/>
      <c r="J1517" s="235"/>
      <c r="K1517" s="235"/>
      <c r="L1517" s="97">
        <v>1317.93</v>
      </c>
      <c r="M1517" s="98"/>
      <c r="N1517" s="99">
        <v>58976.1</v>
      </c>
      <c r="AI1517" s="39"/>
      <c r="AJ1517" s="40"/>
      <c r="AK1517" s="40"/>
      <c r="AQ1517" s="40"/>
      <c r="AT1517" s="40"/>
      <c r="AU1517" s="3" t="s">
        <v>357</v>
      </c>
      <c r="AV1517" s="40"/>
    </row>
    <row r="1518" spans="1:48" customFormat="1" ht="15" x14ac:dyDescent="0.25">
      <c r="A1518" s="96"/>
      <c r="B1518" s="52"/>
      <c r="C1518" s="235" t="s">
        <v>272</v>
      </c>
      <c r="D1518" s="235"/>
      <c r="E1518" s="235"/>
      <c r="F1518" s="235"/>
      <c r="G1518" s="235"/>
      <c r="H1518" s="235"/>
      <c r="I1518" s="235"/>
      <c r="J1518" s="235"/>
      <c r="K1518" s="235"/>
      <c r="L1518" s="97">
        <v>1157.0999999999999</v>
      </c>
      <c r="M1518" s="98"/>
      <c r="N1518" s="99">
        <v>51778.84</v>
      </c>
      <c r="AI1518" s="39"/>
      <c r="AJ1518" s="40"/>
      <c r="AK1518" s="40"/>
      <c r="AQ1518" s="40"/>
      <c r="AT1518" s="40"/>
      <c r="AU1518" s="3" t="s">
        <v>272</v>
      </c>
      <c r="AV1518" s="40"/>
    </row>
    <row r="1519" spans="1:48" customFormat="1" ht="15" x14ac:dyDescent="0.25">
      <c r="A1519" s="96"/>
      <c r="B1519" s="52"/>
      <c r="C1519" s="235" t="s">
        <v>273</v>
      </c>
      <c r="D1519" s="235"/>
      <c r="E1519" s="235"/>
      <c r="F1519" s="235"/>
      <c r="G1519" s="235"/>
      <c r="H1519" s="235"/>
      <c r="I1519" s="235"/>
      <c r="J1519" s="235"/>
      <c r="K1519" s="235"/>
      <c r="L1519" s="97">
        <v>1700.93</v>
      </c>
      <c r="M1519" s="98"/>
      <c r="N1519" s="99">
        <v>76114.899999999994</v>
      </c>
      <c r="AI1519" s="39"/>
      <c r="AJ1519" s="40"/>
      <c r="AK1519" s="40"/>
      <c r="AQ1519" s="40"/>
      <c r="AT1519" s="40"/>
      <c r="AU1519" s="3" t="s">
        <v>273</v>
      </c>
      <c r="AV1519" s="40"/>
    </row>
    <row r="1520" spans="1:48" customFormat="1" ht="15" x14ac:dyDescent="0.25">
      <c r="A1520" s="96"/>
      <c r="B1520" s="52"/>
      <c r="C1520" s="235" t="s">
        <v>274</v>
      </c>
      <c r="D1520" s="235"/>
      <c r="E1520" s="235"/>
      <c r="F1520" s="235"/>
      <c r="G1520" s="235"/>
      <c r="H1520" s="235"/>
      <c r="I1520" s="235"/>
      <c r="J1520" s="235"/>
      <c r="K1520" s="235"/>
      <c r="L1520" s="97">
        <v>1317.93</v>
      </c>
      <c r="M1520" s="98"/>
      <c r="N1520" s="99">
        <v>58976.1</v>
      </c>
      <c r="AI1520" s="39"/>
      <c r="AJ1520" s="40"/>
      <c r="AK1520" s="40"/>
      <c r="AQ1520" s="40"/>
      <c r="AT1520" s="40"/>
      <c r="AU1520" s="3" t="s">
        <v>274</v>
      </c>
      <c r="AV1520" s="40"/>
    </row>
    <row r="1521" spans="1:48" customFormat="1" ht="15" x14ac:dyDescent="0.25">
      <c r="A1521" s="96"/>
      <c r="B1521" s="104"/>
      <c r="C1521" s="252" t="s">
        <v>673</v>
      </c>
      <c r="D1521" s="252"/>
      <c r="E1521" s="252"/>
      <c r="F1521" s="252"/>
      <c r="G1521" s="252"/>
      <c r="H1521" s="252"/>
      <c r="I1521" s="252"/>
      <c r="J1521" s="252"/>
      <c r="K1521" s="252"/>
      <c r="L1521" s="105">
        <v>23294.33</v>
      </c>
      <c r="M1521" s="106"/>
      <c r="N1521" s="107">
        <v>340749.17</v>
      </c>
      <c r="AI1521" s="39"/>
      <c r="AJ1521" s="40"/>
      <c r="AK1521" s="40"/>
      <c r="AQ1521" s="40"/>
      <c r="AT1521" s="40"/>
      <c r="AV1521" s="40" t="s">
        <v>673</v>
      </c>
    </row>
    <row r="1522" spans="1:48" customFormat="1" ht="15" x14ac:dyDescent="0.25">
      <c r="A1522" s="242" t="s">
        <v>674</v>
      </c>
      <c r="B1522" s="243"/>
      <c r="C1522" s="243"/>
      <c r="D1522" s="243"/>
      <c r="E1522" s="243"/>
      <c r="F1522" s="243"/>
      <c r="G1522" s="243"/>
      <c r="H1522" s="243"/>
      <c r="I1522" s="243"/>
      <c r="J1522" s="243"/>
      <c r="K1522" s="243"/>
      <c r="L1522" s="243"/>
      <c r="M1522" s="243"/>
      <c r="N1522" s="244"/>
      <c r="AI1522" s="39" t="s">
        <v>674</v>
      </c>
      <c r="AJ1522" s="40"/>
      <c r="AK1522" s="40"/>
      <c r="AQ1522" s="40"/>
      <c r="AT1522" s="40"/>
      <c r="AV1522" s="40"/>
    </row>
    <row r="1523" spans="1:48" customFormat="1" ht="23.25" x14ac:dyDescent="0.25">
      <c r="A1523" s="41" t="s">
        <v>675</v>
      </c>
      <c r="B1523" s="42" t="s">
        <v>650</v>
      </c>
      <c r="C1523" s="248" t="s">
        <v>651</v>
      </c>
      <c r="D1523" s="248"/>
      <c r="E1523" s="248"/>
      <c r="F1523" s="43" t="s">
        <v>135</v>
      </c>
      <c r="G1523" s="44">
        <v>4.7</v>
      </c>
      <c r="H1523" s="45">
        <v>1</v>
      </c>
      <c r="I1523" s="79">
        <v>4.7</v>
      </c>
      <c r="J1523" s="47"/>
      <c r="K1523" s="44"/>
      <c r="L1523" s="47"/>
      <c r="M1523" s="44"/>
      <c r="N1523" s="48"/>
      <c r="AI1523" s="39"/>
      <c r="AJ1523" s="40"/>
      <c r="AK1523" s="40" t="s">
        <v>651</v>
      </c>
      <c r="AQ1523" s="40"/>
      <c r="AT1523" s="40"/>
      <c r="AV1523" s="40"/>
    </row>
    <row r="1524" spans="1:48" customFormat="1" ht="23.25" x14ac:dyDescent="0.25">
      <c r="A1524" s="51"/>
      <c r="B1524" s="52" t="s">
        <v>65</v>
      </c>
      <c r="C1524" s="238" t="s">
        <v>66</v>
      </c>
      <c r="D1524" s="238"/>
      <c r="E1524" s="238"/>
      <c r="F1524" s="238"/>
      <c r="G1524" s="238"/>
      <c r="H1524" s="238"/>
      <c r="I1524" s="238"/>
      <c r="J1524" s="238"/>
      <c r="K1524" s="238"/>
      <c r="L1524" s="238"/>
      <c r="M1524" s="238"/>
      <c r="N1524" s="239"/>
      <c r="AI1524" s="39"/>
      <c r="AJ1524" s="40"/>
      <c r="AK1524" s="40"/>
      <c r="AM1524" s="3" t="s">
        <v>66</v>
      </c>
      <c r="AQ1524" s="40"/>
      <c r="AT1524" s="40"/>
      <c r="AV1524" s="40"/>
    </row>
    <row r="1525" spans="1:48" customFormat="1" ht="68.25" x14ac:dyDescent="0.25">
      <c r="A1525" s="51"/>
      <c r="B1525" s="52" t="s">
        <v>67</v>
      </c>
      <c r="C1525" s="238" t="s">
        <v>68</v>
      </c>
      <c r="D1525" s="238"/>
      <c r="E1525" s="238"/>
      <c r="F1525" s="238"/>
      <c r="G1525" s="238"/>
      <c r="H1525" s="238"/>
      <c r="I1525" s="238"/>
      <c r="J1525" s="238"/>
      <c r="K1525" s="238"/>
      <c r="L1525" s="238"/>
      <c r="M1525" s="238"/>
      <c r="N1525" s="239"/>
      <c r="AI1525" s="39"/>
      <c r="AJ1525" s="40"/>
      <c r="AK1525" s="40"/>
      <c r="AM1525" s="3" t="s">
        <v>68</v>
      </c>
      <c r="AQ1525" s="40"/>
      <c r="AT1525" s="40"/>
      <c r="AV1525" s="40"/>
    </row>
    <row r="1526" spans="1:48" customFormat="1" ht="23.25" x14ac:dyDescent="0.25">
      <c r="A1526" s="51"/>
      <c r="B1526" s="52" t="s">
        <v>69</v>
      </c>
      <c r="C1526" s="238" t="s">
        <v>70</v>
      </c>
      <c r="D1526" s="238"/>
      <c r="E1526" s="238"/>
      <c r="F1526" s="238"/>
      <c r="G1526" s="238"/>
      <c r="H1526" s="238"/>
      <c r="I1526" s="238"/>
      <c r="J1526" s="238"/>
      <c r="K1526" s="238"/>
      <c r="L1526" s="238"/>
      <c r="M1526" s="238"/>
      <c r="N1526" s="239"/>
      <c r="AI1526" s="39"/>
      <c r="AJ1526" s="40"/>
      <c r="AK1526" s="40"/>
      <c r="AM1526" s="3" t="s">
        <v>70</v>
      </c>
      <c r="AQ1526" s="40"/>
      <c r="AT1526" s="40"/>
      <c r="AV1526" s="40"/>
    </row>
    <row r="1527" spans="1:48" customFormat="1" ht="15" x14ac:dyDescent="0.25">
      <c r="A1527" s="53"/>
      <c r="B1527" s="52" t="s">
        <v>60</v>
      </c>
      <c r="C1527" s="235" t="s">
        <v>94</v>
      </c>
      <c r="D1527" s="235"/>
      <c r="E1527" s="235"/>
      <c r="F1527" s="54"/>
      <c r="G1527" s="55"/>
      <c r="H1527" s="55"/>
      <c r="I1527" s="55"/>
      <c r="J1527" s="58">
        <v>6.75</v>
      </c>
      <c r="K1527" s="57">
        <v>1.520875</v>
      </c>
      <c r="L1527" s="58">
        <v>48.25</v>
      </c>
      <c r="M1527" s="59">
        <v>44.77</v>
      </c>
      <c r="N1527" s="60">
        <v>2160.15</v>
      </c>
      <c r="AI1527" s="39"/>
      <c r="AJ1527" s="40"/>
      <c r="AK1527" s="40"/>
      <c r="AN1527" s="3" t="s">
        <v>94</v>
      </c>
      <c r="AQ1527" s="40"/>
      <c r="AT1527" s="40"/>
      <c r="AV1527" s="40"/>
    </row>
    <row r="1528" spans="1:48" customFormat="1" ht="15" x14ac:dyDescent="0.25">
      <c r="A1528" s="53"/>
      <c r="B1528" s="52" t="s">
        <v>71</v>
      </c>
      <c r="C1528" s="235" t="s">
        <v>72</v>
      </c>
      <c r="D1528" s="235"/>
      <c r="E1528" s="235"/>
      <c r="F1528" s="54"/>
      <c r="G1528" s="55"/>
      <c r="H1528" s="55"/>
      <c r="I1528" s="55"/>
      <c r="J1528" s="58">
        <v>8.2899999999999991</v>
      </c>
      <c r="K1528" s="57">
        <v>1.653125</v>
      </c>
      <c r="L1528" s="58">
        <v>64.41</v>
      </c>
      <c r="M1528" s="59">
        <v>13.24</v>
      </c>
      <c r="N1528" s="72">
        <v>852.79</v>
      </c>
      <c r="AI1528" s="39"/>
      <c r="AJ1528" s="40"/>
      <c r="AK1528" s="40"/>
      <c r="AN1528" s="3" t="s">
        <v>72</v>
      </c>
      <c r="AQ1528" s="40"/>
      <c r="AT1528" s="40"/>
      <c r="AV1528" s="40"/>
    </row>
    <row r="1529" spans="1:48" customFormat="1" ht="15" x14ac:dyDescent="0.25">
      <c r="A1529" s="53"/>
      <c r="B1529" s="52" t="s">
        <v>73</v>
      </c>
      <c r="C1529" s="235" t="s">
        <v>74</v>
      </c>
      <c r="D1529" s="235"/>
      <c r="E1529" s="235"/>
      <c r="F1529" s="54"/>
      <c r="G1529" s="55"/>
      <c r="H1529" s="55"/>
      <c r="I1529" s="55"/>
      <c r="J1529" s="58">
        <v>0.81</v>
      </c>
      <c r="K1529" s="57">
        <v>1.653125</v>
      </c>
      <c r="L1529" s="58">
        <v>6.29</v>
      </c>
      <c r="M1529" s="61">
        <v>44.7</v>
      </c>
      <c r="N1529" s="72">
        <v>281.16000000000003</v>
      </c>
      <c r="AI1529" s="39"/>
      <c r="AJ1529" s="40"/>
      <c r="AK1529" s="40"/>
      <c r="AN1529" s="3" t="s">
        <v>74</v>
      </c>
      <c r="AQ1529" s="40"/>
      <c r="AT1529" s="40"/>
      <c r="AV1529" s="40"/>
    </row>
    <row r="1530" spans="1:48" customFormat="1" ht="15" x14ac:dyDescent="0.25">
      <c r="A1530" s="53"/>
      <c r="B1530" s="52" t="s">
        <v>100</v>
      </c>
      <c r="C1530" s="235" t="s">
        <v>127</v>
      </c>
      <c r="D1530" s="235"/>
      <c r="E1530" s="235"/>
      <c r="F1530" s="54"/>
      <c r="G1530" s="55"/>
      <c r="H1530" s="55"/>
      <c r="I1530" s="55"/>
      <c r="J1530" s="58">
        <v>0.37</v>
      </c>
      <c r="K1530" s="55"/>
      <c r="L1530" s="58">
        <v>1.74</v>
      </c>
      <c r="M1530" s="59">
        <v>8.16</v>
      </c>
      <c r="N1530" s="72">
        <v>14.2</v>
      </c>
      <c r="AI1530" s="39"/>
      <c r="AJ1530" s="40"/>
      <c r="AK1530" s="40"/>
      <c r="AN1530" s="3" t="s">
        <v>127</v>
      </c>
      <c r="AQ1530" s="40"/>
      <c r="AT1530" s="40"/>
      <c r="AV1530" s="40"/>
    </row>
    <row r="1531" spans="1:48" customFormat="1" ht="15" x14ac:dyDescent="0.25">
      <c r="A1531" s="62"/>
      <c r="B1531" s="52"/>
      <c r="C1531" s="235" t="s">
        <v>95</v>
      </c>
      <c r="D1531" s="235"/>
      <c r="E1531" s="235"/>
      <c r="F1531" s="54" t="s">
        <v>76</v>
      </c>
      <c r="G1531" s="59">
        <v>0.85</v>
      </c>
      <c r="H1531" s="57">
        <v>1.520875</v>
      </c>
      <c r="I1531" s="64">
        <v>6.0758956</v>
      </c>
      <c r="J1531" s="65"/>
      <c r="K1531" s="55"/>
      <c r="L1531" s="65"/>
      <c r="M1531" s="55"/>
      <c r="N1531" s="66"/>
      <c r="AI1531" s="39"/>
      <c r="AJ1531" s="40"/>
      <c r="AK1531" s="40"/>
      <c r="AO1531" s="3" t="s">
        <v>95</v>
      </c>
      <c r="AQ1531" s="40"/>
      <c r="AT1531" s="40"/>
      <c r="AV1531" s="40"/>
    </row>
    <row r="1532" spans="1:48" customFormat="1" ht="15" x14ac:dyDescent="0.25">
      <c r="A1532" s="62"/>
      <c r="B1532" s="52"/>
      <c r="C1532" s="235" t="s">
        <v>75</v>
      </c>
      <c r="D1532" s="235"/>
      <c r="E1532" s="235"/>
      <c r="F1532" s="54" t="s">
        <v>76</v>
      </c>
      <c r="G1532" s="59">
        <v>7.0000000000000007E-2</v>
      </c>
      <c r="H1532" s="57">
        <v>1.653125</v>
      </c>
      <c r="I1532" s="64">
        <v>0.54387810000000003</v>
      </c>
      <c r="J1532" s="65"/>
      <c r="K1532" s="55"/>
      <c r="L1532" s="65"/>
      <c r="M1532" s="55"/>
      <c r="N1532" s="66"/>
      <c r="AI1532" s="39"/>
      <c r="AJ1532" s="40"/>
      <c r="AK1532" s="40"/>
      <c r="AO1532" s="3" t="s">
        <v>75</v>
      </c>
      <c r="AQ1532" s="40"/>
      <c r="AT1532" s="40"/>
      <c r="AV1532" s="40"/>
    </row>
    <row r="1533" spans="1:48" customFormat="1" ht="15" x14ac:dyDescent="0.25">
      <c r="A1533" s="49"/>
      <c r="B1533" s="52"/>
      <c r="C1533" s="236" t="s">
        <v>77</v>
      </c>
      <c r="D1533" s="236"/>
      <c r="E1533" s="236"/>
      <c r="F1533" s="67"/>
      <c r="G1533" s="68"/>
      <c r="H1533" s="68"/>
      <c r="I1533" s="68"/>
      <c r="J1533" s="70">
        <v>15.41</v>
      </c>
      <c r="K1533" s="68"/>
      <c r="L1533" s="70">
        <v>114.4</v>
      </c>
      <c r="M1533" s="68"/>
      <c r="N1533" s="71">
        <v>3027.14</v>
      </c>
      <c r="AI1533" s="39"/>
      <c r="AJ1533" s="40"/>
      <c r="AK1533" s="40"/>
      <c r="AP1533" s="3" t="s">
        <v>77</v>
      </c>
      <c r="AQ1533" s="40"/>
      <c r="AT1533" s="40"/>
      <c r="AV1533" s="40"/>
    </row>
    <row r="1534" spans="1:48" customFormat="1" ht="15" x14ac:dyDescent="0.25">
      <c r="A1534" s="62"/>
      <c r="B1534" s="52"/>
      <c r="C1534" s="235" t="s">
        <v>78</v>
      </c>
      <c r="D1534" s="235"/>
      <c r="E1534" s="235"/>
      <c r="F1534" s="54"/>
      <c r="G1534" s="55"/>
      <c r="H1534" s="55"/>
      <c r="I1534" s="55"/>
      <c r="J1534" s="65"/>
      <c r="K1534" s="55"/>
      <c r="L1534" s="58">
        <v>54.54</v>
      </c>
      <c r="M1534" s="55"/>
      <c r="N1534" s="60">
        <v>2441.31</v>
      </c>
      <c r="AI1534" s="39"/>
      <c r="AJ1534" s="40"/>
      <c r="AK1534" s="40"/>
      <c r="AO1534" s="3" t="s">
        <v>78</v>
      </c>
      <c r="AQ1534" s="40"/>
      <c r="AT1534" s="40"/>
      <c r="AV1534" s="40"/>
    </row>
    <row r="1535" spans="1:48" customFormat="1" ht="22.5" x14ac:dyDescent="0.25">
      <c r="A1535" s="62"/>
      <c r="B1535" s="52" t="s">
        <v>214</v>
      </c>
      <c r="C1535" s="235" t="s">
        <v>215</v>
      </c>
      <c r="D1535" s="235"/>
      <c r="E1535" s="235"/>
      <c r="F1535" s="54" t="s">
        <v>81</v>
      </c>
      <c r="G1535" s="63">
        <v>110</v>
      </c>
      <c r="H1535" s="55"/>
      <c r="I1535" s="63">
        <v>110</v>
      </c>
      <c r="J1535" s="65"/>
      <c r="K1535" s="55"/>
      <c r="L1535" s="58">
        <v>59.99</v>
      </c>
      <c r="M1535" s="55"/>
      <c r="N1535" s="60">
        <v>2685.44</v>
      </c>
      <c r="AI1535" s="39"/>
      <c r="AJ1535" s="40"/>
      <c r="AK1535" s="40"/>
      <c r="AO1535" s="3" t="s">
        <v>215</v>
      </c>
      <c r="AQ1535" s="40"/>
      <c r="AT1535" s="40"/>
      <c r="AV1535" s="40"/>
    </row>
    <row r="1536" spans="1:48" customFormat="1" ht="45" x14ac:dyDescent="0.25">
      <c r="A1536" s="62"/>
      <c r="B1536" s="52" t="s">
        <v>216</v>
      </c>
      <c r="C1536" s="235" t="s">
        <v>217</v>
      </c>
      <c r="D1536" s="235"/>
      <c r="E1536" s="235"/>
      <c r="F1536" s="54" t="s">
        <v>81</v>
      </c>
      <c r="G1536" s="63">
        <v>69</v>
      </c>
      <c r="H1536" s="59">
        <v>0.85</v>
      </c>
      <c r="I1536" s="59">
        <v>58.65</v>
      </c>
      <c r="J1536" s="65"/>
      <c r="K1536" s="55"/>
      <c r="L1536" s="58">
        <v>31.99</v>
      </c>
      <c r="M1536" s="55"/>
      <c r="N1536" s="60">
        <v>1431.83</v>
      </c>
      <c r="AI1536" s="39"/>
      <c r="AJ1536" s="40"/>
      <c r="AK1536" s="40"/>
      <c r="AO1536" s="3" t="s">
        <v>217</v>
      </c>
      <c r="AQ1536" s="40"/>
      <c r="AT1536" s="40"/>
      <c r="AV1536" s="40"/>
    </row>
    <row r="1537" spans="1:48" customFormat="1" ht="15" x14ac:dyDescent="0.25">
      <c r="A1537" s="73"/>
      <c r="B1537" s="74"/>
      <c r="C1537" s="248" t="s">
        <v>84</v>
      </c>
      <c r="D1537" s="248"/>
      <c r="E1537" s="248"/>
      <c r="F1537" s="43"/>
      <c r="G1537" s="44"/>
      <c r="H1537" s="44"/>
      <c r="I1537" s="44"/>
      <c r="J1537" s="47"/>
      <c r="K1537" s="44"/>
      <c r="L1537" s="75">
        <v>206.38</v>
      </c>
      <c r="M1537" s="68"/>
      <c r="N1537" s="76">
        <v>7144.41</v>
      </c>
      <c r="AI1537" s="39"/>
      <c r="AJ1537" s="40"/>
      <c r="AK1537" s="40"/>
      <c r="AQ1537" s="40" t="s">
        <v>84</v>
      </c>
      <c r="AT1537" s="40"/>
      <c r="AV1537" s="40"/>
    </row>
    <row r="1538" spans="1:48" customFormat="1" ht="22.5" x14ac:dyDescent="0.25">
      <c r="A1538" s="41" t="s">
        <v>676</v>
      </c>
      <c r="B1538" s="42" t="s">
        <v>492</v>
      </c>
      <c r="C1538" s="248" t="s">
        <v>493</v>
      </c>
      <c r="D1538" s="248"/>
      <c r="E1538" s="248"/>
      <c r="F1538" s="43" t="s">
        <v>135</v>
      </c>
      <c r="G1538" s="44">
        <v>5.4050000000000002</v>
      </c>
      <c r="H1538" s="45">
        <v>1</v>
      </c>
      <c r="I1538" s="46">
        <v>5.4050000000000002</v>
      </c>
      <c r="J1538" s="75">
        <v>591.16</v>
      </c>
      <c r="K1538" s="44"/>
      <c r="L1538" s="82">
        <v>3195.22</v>
      </c>
      <c r="M1538" s="80">
        <v>8.16</v>
      </c>
      <c r="N1538" s="76">
        <v>26073</v>
      </c>
      <c r="AI1538" s="39"/>
      <c r="AJ1538" s="40"/>
      <c r="AK1538" s="40" t="s">
        <v>493</v>
      </c>
      <c r="AQ1538" s="40"/>
      <c r="AT1538" s="40"/>
      <c r="AV1538" s="40"/>
    </row>
    <row r="1539" spans="1:48" customFormat="1" ht="15" x14ac:dyDescent="0.25">
      <c r="A1539" s="73"/>
      <c r="B1539" s="74"/>
      <c r="C1539" s="235" t="s">
        <v>111</v>
      </c>
      <c r="D1539" s="235"/>
      <c r="E1539" s="235"/>
      <c r="F1539" s="235"/>
      <c r="G1539" s="235"/>
      <c r="H1539" s="235"/>
      <c r="I1539" s="235"/>
      <c r="J1539" s="235"/>
      <c r="K1539" s="235"/>
      <c r="L1539" s="235"/>
      <c r="M1539" s="235"/>
      <c r="N1539" s="237"/>
      <c r="AI1539" s="39"/>
      <c r="AJ1539" s="40"/>
      <c r="AK1539" s="40"/>
      <c r="AQ1539" s="40"/>
      <c r="AR1539" s="3" t="s">
        <v>111</v>
      </c>
      <c r="AT1539" s="40"/>
      <c r="AV1539" s="40"/>
    </row>
    <row r="1540" spans="1:48" customFormat="1" ht="15" x14ac:dyDescent="0.25">
      <c r="A1540" s="49"/>
      <c r="B1540" s="50"/>
      <c r="C1540" s="235" t="s">
        <v>677</v>
      </c>
      <c r="D1540" s="235"/>
      <c r="E1540" s="235"/>
      <c r="F1540" s="235"/>
      <c r="G1540" s="235"/>
      <c r="H1540" s="235"/>
      <c r="I1540" s="235"/>
      <c r="J1540" s="235"/>
      <c r="K1540" s="235"/>
      <c r="L1540" s="235"/>
      <c r="M1540" s="235"/>
      <c r="N1540" s="237"/>
      <c r="AI1540" s="39"/>
      <c r="AJ1540" s="40"/>
      <c r="AK1540" s="40"/>
      <c r="AL1540" s="3" t="s">
        <v>677</v>
      </c>
      <c r="AQ1540" s="40"/>
      <c r="AT1540" s="40"/>
      <c r="AV1540" s="40"/>
    </row>
    <row r="1541" spans="1:48" customFormat="1" ht="15" x14ac:dyDescent="0.25">
      <c r="A1541" s="49"/>
      <c r="B1541" s="50"/>
      <c r="C1541" s="235" t="s">
        <v>494</v>
      </c>
      <c r="D1541" s="235"/>
      <c r="E1541" s="235"/>
      <c r="F1541" s="235"/>
      <c r="G1541" s="235"/>
      <c r="H1541" s="235"/>
      <c r="I1541" s="235"/>
      <c r="J1541" s="235"/>
      <c r="K1541" s="235"/>
      <c r="L1541" s="235"/>
      <c r="M1541" s="235"/>
      <c r="N1541" s="237"/>
      <c r="AI1541" s="39"/>
      <c r="AJ1541" s="40"/>
      <c r="AK1541" s="40"/>
      <c r="AQ1541" s="40"/>
      <c r="AS1541" s="3" t="s">
        <v>494</v>
      </c>
      <c r="AT1541" s="40"/>
      <c r="AV1541" s="40"/>
    </row>
    <row r="1542" spans="1:48" customFormat="1" ht="15" x14ac:dyDescent="0.25">
      <c r="A1542" s="73"/>
      <c r="B1542" s="74"/>
      <c r="C1542" s="248" t="s">
        <v>84</v>
      </c>
      <c r="D1542" s="248"/>
      <c r="E1542" s="248"/>
      <c r="F1542" s="43"/>
      <c r="G1542" s="44"/>
      <c r="H1542" s="44"/>
      <c r="I1542" s="44"/>
      <c r="J1542" s="47"/>
      <c r="K1542" s="44"/>
      <c r="L1542" s="82">
        <v>3195.22</v>
      </c>
      <c r="M1542" s="68"/>
      <c r="N1542" s="76">
        <v>26073</v>
      </c>
      <c r="AI1542" s="39"/>
      <c r="AJ1542" s="40"/>
      <c r="AK1542" s="40"/>
      <c r="AQ1542" s="40" t="s">
        <v>84</v>
      </c>
      <c r="AT1542" s="40"/>
      <c r="AV1542" s="40"/>
    </row>
    <row r="1543" spans="1:48" customFormat="1" ht="15" x14ac:dyDescent="0.25">
      <c r="A1543" s="41" t="s">
        <v>678</v>
      </c>
      <c r="B1543" s="42" t="s">
        <v>655</v>
      </c>
      <c r="C1543" s="248" t="s">
        <v>656</v>
      </c>
      <c r="D1543" s="248"/>
      <c r="E1543" s="248"/>
      <c r="F1543" s="43" t="s">
        <v>135</v>
      </c>
      <c r="G1543" s="44">
        <v>2.81</v>
      </c>
      <c r="H1543" s="45">
        <v>1</v>
      </c>
      <c r="I1543" s="80">
        <v>2.81</v>
      </c>
      <c r="J1543" s="47"/>
      <c r="K1543" s="44"/>
      <c r="L1543" s="47"/>
      <c r="M1543" s="44"/>
      <c r="N1543" s="48"/>
      <c r="AI1543" s="39"/>
      <c r="AJ1543" s="40"/>
      <c r="AK1543" s="40" t="s">
        <v>656</v>
      </c>
      <c r="AQ1543" s="40"/>
      <c r="AT1543" s="40"/>
      <c r="AV1543" s="40"/>
    </row>
    <row r="1544" spans="1:48" customFormat="1" ht="23.25" x14ac:dyDescent="0.25">
      <c r="A1544" s="51"/>
      <c r="B1544" s="52" t="s">
        <v>65</v>
      </c>
      <c r="C1544" s="238" t="s">
        <v>66</v>
      </c>
      <c r="D1544" s="238"/>
      <c r="E1544" s="238"/>
      <c r="F1544" s="238"/>
      <c r="G1544" s="238"/>
      <c r="H1544" s="238"/>
      <c r="I1544" s="238"/>
      <c r="J1544" s="238"/>
      <c r="K1544" s="238"/>
      <c r="L1544" s="238"/>
      <c r="M1544" s="238"/>
      <c r="N1544" s="239"/>
      <c r="AI1544" s="39"/>
      <c r="AJ1544" s="40"/>
      <c r="AK1544" s="40"/>
      <c r="AM1544" s="3" t="s">
        <v>66</v>
      </c>
      <c r="AQ1544" s="40"/>
      <c r="AT1544" s="40"/>
      <c r="AV1544" s="40"/>
    </row>
    <row r="1545" spans="1:48" customFormat="1" ht="68.25" x14ac:dyDescent="0.25">
      <c r="A1545" s="51"/>
      <c r="B1545" s="52" t="s">
        <v>67</v>
      </c>
      <c r="C1545" s="238" t="s">
        <v>68</v>
      </c>
      <c r="D1545" s="238"/>
      <c r="E1545" s="238"/>
      <c r="F1545" s="238"/>
      <c r="G1545" s="238"/>
      <c r="H1545" s="238"/>
      <c r="I1545" s="238"/>
      <c r="J1545" s="238"/>
      <c r="K1545" s="238"/>
      <c r="L1545" s="238"/>
      <c r="M1545" s="238"/>
      <c r="N1545" s="239"/>
      <c r="AI1545" s="39"/>
      <c r="AJ1545" s="40"/>
      <c r="AK1545" s="40"/>
      <c r="AM1545" s="3" t="s">
        <v>68</v>
      </c>
      <c r="AQ1545" s="40"/>
      <c r="AT1545" s="40"/>
      <c r="AV1545" s="40"/>
    </row>
    <row r="1546" spans="1:48" customFormat="1" ht="23.25" x14ac:dyDescent="0.25">
      <c r="A1546" s="51"/>
      <c r="B1546" s="52" t="s">
        <v>69</v>
      </c>
      <c r="C1546" s="238" t="s">
        <v>70</v>
      </c>
      <c r="D1546" s="238"/>
      <c r="E1546" s="238"/>
      <c r="F1546" s="238"/>
      <c r="G1546" s="238"/>
      <c r="H1546" s="238"/>
      <c r="I1546" s="238"/>
      <c r="J1546" s="238"/>
      <c r="K1546" s="238"/>
      <c r="L1546" s="238"/>
      <c r="M1546" s="238"/>
      <c r="N1546" s="239"/>
      <c r="AI1546" s="39"/>
      <c r="AJ1546" s="40"/>
      <c r="AK1546" s="40"/>
      <c r="AM1546" s="3" t="s">
        <v>70</v>
      </c>
      <c r="AQ1546" s="40"/>
      <c r="AT1546" s="40"/>
      <c r="AV1546" s="40"/>
    </row>
    <row r="1547" spans="1:48" customFormat="1" ht="15" x14ac:dyDescent="0.25">
      <c r="A1547" s="53"/>
      <c r="B1547" s="52" t="s">
        <v>60</v>
      </c>
      <c r="C1547" s="235" t="s">
        <v>94</v>
      </c>
      <c r="D1547" s="235"/>
      <c r="E1547" s="235"/>
      <c r="F1547" s="54"/>
      <c r="G1547" s="55"/>
      <c r="H1547" s="55"/>
      <c r="I1547" s="55"/>
      <c r="J1547" s="58">
        <v>25.93</v>
      </c>
      <c r="K1547" s="57">
        <v>1.520875</v>
      </c>
      <c r="L1547" s="58">
        <v>110.82</v>
      </c>
      <c r="M1547" s="59">
        <v>44.77</v>
      </c>
      <c r="N1547" s="60">
        <v>4961.41</v>
      </c>
      <c r="AI1547" s="39"/>
      <c r="AJ1547" s="40"/>
      <c r="AK1547" s="40"/>
      <c r="AN1547" s="3" t="s">
        <v>94</v>
      </c>
      <c r="AQ1547" s="40"/>
      <c r="AT1547" s="40"/>
      <c r="AV1547" s="40"/>
    </row>
    <row r="1548" spans="1:48" customFormat="1" ht="15" x14ac:dyDescent="0.25">
      <c r="A1548" s="53"/>
      <c r="B1548" s="52" t="s">
        <v>71</v>
      </c>
      <c r="C1548" s="235" t="s">
        <v>72</v>
      </c>
      <c r="D1548" s="235"/>
      <c r="E1548" s="235"/>
      <c r="F1548" s="54"/>
      <c r="G1548" s="55"/>
      <c r="H1548" s="55"/>
      <c r="I1548" s="55"/>
      <c r="J1548" s="58">
        <v>6.01</v>
      </c>
      <c r="K1548" s="57">
        <v>1.653125</v>
      </c>
      <c r="L1548" s="58">
        <v>27.92</v>
      </c>
      <c r="M1548" s="59">
        <v>13.24</v>
      </c>
      <c r="N1548" s="72">
        <v>369.66</v>
      </c>
      <c r="AI1548" s="39"/>
      <c r="AJ1548" s="40"/>
      <c r="AK1548" s="40"/>
      <c r="AN1548" s="3" t="s">
        <v>72</v>
      </c>
      <c r="AQ1548" s="40"/>
      <c r="AT1548" s="40"/>
      <c r="AV1548" s="40"/>
    </row>
    <row r="1549" spans="1:48" customFormat="1" ht="15" x14ac:dyDescent="0.25">
      <c r="A1549" s="53"/>
      <c r="B1549" s="52" t="s">
        <v>73</v>
      </c>
      <c r="C1549" s="235" t="s">
        <v>74</v>
      </c>
      <c r="D1549" s="235"/>
      <c r="E1549" s="235"/>
      <c r="F1549" s="54"/>
      <c r="G1549" s="55"/>
      <c r="H1549" s="55"/>
      <c r="I1549" s="55"/>
      <c r="J1549" s="58">
        <v>0.95</v>
      </c>
      <c r="K1549" s="57">
        <v>1.653125</v>
      </c>
      <c r="L1549" s="58">
        <v>4.41</v>
      </c>
      <c r="M1549" s="61">
        <v>44.7</v>
      </c>
      <c r="N1549" s="72">
        <v>197.13</v>
      </c>
      <c r="AI1549" s="39"/>
      <c r="AJ1549" s="40"/>
      <c r="AK1549" s="40"/>
      <c r="AN1549" s="3" t="s">
        <v>74</v>
      </c>
      <c r="AQ1549" s="40"/>
      <c r="AT1549" s="40"/>
      <c r="AV1549" s="40"/>
    </row>
    <row r="1550" spans="1:48" customFormat="1" ht="15" x14ac:dyDescent="0.25">
      <c r="A1550" s="53"/>
      <c r="B1550" s="52" t="s">
        <v>100</v>
      </c>
      <c r="C1550" s="235" t="s">
        <v>127</v>
      </c>
      <c r="D1550" s="235"/>
      <c r="E1550" s="235"/>
      <c r="F1550" s="54"/>
      <c r="G1550" s="55"/>
      <c r="H1550" s="55"/>
      <c r="I1550" s="55"/>
      <c r="J1550" s="58">
        <v>9.91</v>
      </c>
      <c r="K1550" s="55"/>
      <c r="L1550" s="58">
        <v>27.85</v>
      </c>
      <c r="M1550" s="59">
        <v>8.16</v>
      </c>
      <c r="N1550" s="72">
        <v>227.26</v>
      </c>
      <c r="AI1550" s="39"/>
      <c r="AJ1550" s="40"/>
      <c r="AK1550" s="40"/>
      <c r="AN1550" s="3" t="s">
        <v>127</v>
      </c>
      <c r="AQ1550" s="40"/>
      <c r="AT1550" s="40"/>
      <c r="AV1550" s="40"/>
    </row>
    <row r="1551" spans="1:48" customFormat="1" ht="15" x14ac:dyDescent="0.25">
      <c r="A1551" s="62"/>
      <c r="B1551" s="52"/>
      <c r="C1551" s="235" t="s">
        <v>95</v>
      </c>
      <c r="D1551" s="235"/>
      <c r="E1551" s="235"/>
      <c r="F1551" s="54" t="s">
        <v>76</v>
      </c>
      <c r="G1551" s="59">
        <v>3.04</v>
      </c>
      <c r="H1551" s="57">
        <v>1.520875</v>
      </c>
      <c r="I1551" s="64">
        <v>12.991922600000001</v>
      </c>
      <c r="J1551" s="65"/>
      <c r="K1551" s="55"/>
      <c r="L1551" s="65"/>
      <c r="M1551" s="55"/>
      <c r="N1551" s="66"/>
      <c r="AI1551" s="39"/>
      <c r="AJ1551" s="40"/>
      <c r="AK1551" s="40"/>
      <c r="AO1551" s="3" t="s">
        <v>95</v>
      </c>
      <c r="AQ1551" s="40"/>
      <c r="AT1551" s="40"/>
      <c r="AV1551" s="40"/>
    </row>
    <row r="1552" spans="1:48" customFormat="1" ht="15" x14ac:dyDescent="0.25">
      <c r="A1552" s="62"/>
      <c r="B1552" s="52"/>
      <c r="C1552" s="235" t="s">
        <v>75</v>
      </c>
      <c r="D1552" s="235"/>
      <c r="E1552" s="235"/>
      <c r="F1552" s="54" t="s">
        <v>76</v>
      </c>
      <c r="G1552" s="59">
        <v>0.08</v>
      </c>
      <c r="H1552" s="57">
        <v>1.653125</v>
      </c>
      <c r="I1552" s="64">
        <v>0.37162250000000002</v>
      </c>
      <c r="J1552" s="65"/>
      <c r="K1552" s="55"/>
      <c r="L1552" s="65"/>
      <c r="M1552" s="55"/>
      <c r="N1552" s="66"/>
      <c r="AI1552" s="39"/>
      <c r="AJ1552" s="40"/>
      <c r="AK1552" s="40"/>
      <c r="AO1552" s="3" t="s">
        <v>75</v>
      </c>
      <c r="AQ1552" s="40"/>
      <c r="AT1552" s="40"/>
      <c r="AV1552" s="40"/>
    </row>
    <row r="1553" spans="1:48" customFormat="1" ht="15" x14ac:dyDescent="0.25">
      <c r="A1553" s="49"/>
      <c r="B1553" s="52"/>
      <c r="C1553" s="236" t="s">
        <v>77</v>
      </c>
      <c r="D1553" s="236"/>
      <c r="E1553" s="236"/>
      <c r="F1553" s="67"/>
      <c r="G1553" s="68"/>
      <c r="H1553" s="68"/>
      <c r="I1553" s="68"/>
      <c r="J1553" s="70">
        <v>41.85</v>
      </c>
      <c r="K1553" s="68"/>
      <c r="L1553" s="70">
        <v>166.59</v>
      </c>
      <c r="M1553" s="68"/>
      <c r="N1553" s="71">
        <v>5558.33</v>
      </c>
      <c r="AI1553" s="39"/>
      <c r="AJ1553" s="40"/>
      <c r="AK1553" s="40"/>
      <c r="AP1553" s="3" t="s">
        <v>77</v>
      </c>
      <c r="AQ1553" s="40"/>
      <c r="AT1553" s="40"/>
      <c r="AV1553" s="40"/>
    </row>
    <row r="1554" spans="1:48" customFormat="1" ht="15" x14ac:dyDescent="0.25">
      <c r="A1554" s="62"/>
      <c r="B1554" s="52"/>
      <c r="C1554" s="235" t="s">
        <v>78</v>
      </c>
      <c r="D1554" s="235"/>
      <c r="E1554" s="235"/>
      <c r="F1554" s="54"/>
      <c r="G1554" s="55"/>
      <c r="H1554" s="55"/>
      <c r="I1554" s="55"/>
      <c r="J1554" s="65"/>
      <c r="K1554" s="55"/>
      <c r="L1554" s="58">
        <v>115.23</v>
      </c>
      <c r="M1554" s="55"/>
      <c r="N1554" s="60">
        <v>5158.54</v>
      </c>
      <c r="AI1554" s="39"/>
      <c r="AJ1554" s="40"/>
      <c r="AK1554" s="40"/>
      <c r="AO1554" s="3" t="s">
        <v>78</v>
      </c>
      <c r="AQ1554" s="40"/>
      <c r="AT1554" s="40"/>
      <c r="AV1554" s="40"/>
    </row>
    <row r="1555" spans="1:48" customFormat="1" ht="34.5" x14ac:dyDescent="0.25">
      <c r="A1555" s="62"/>
      <c r="B1555" s="52" t="s">
        <v>128</v>
      </c>
      <c r="C1555" s="235" t="s">
        <v>129</v>
      </c>
      <c r="D1555" s="235"/>
      <c r="E1555" s="235"/>
      <c r="F1555" s="54" t="s">
        <v>81</v>
      </c>
      <c r="G1555" s="63">
        <v>102</v>
      </c>
      <c r="H1555" s="55"/>
      <c r="I1555" s="63">
        <v>102</v>
      </c>
      <c r="J1555" s="65"/>
      <c r="K1555" s="55"/>
      <c r="L1555" s="58">
        <v>117.53</v>
      </c>
      <c r="M1555" s="55"/>
      <c r="N1555" s="60">
        <v>5261.71</v>
      </c>
      <c r="AI1555" s="39"/>
      <c r="AJ1555" s="40"/>
      <c r="AK1555" s="40"/>
      <c r="AO1555" s="3" t="s">
        <v>129</v>
      </c>
      <c r="AQ1555" s="40"/>
      <c r="AT1555" s="40"/>
      <c r="AV1555" s="40"/>
    </row>
    <row r="1556" spans="1:48" customFormat="1" ht="45" x14ac:dyDescent="0.25">
      <c r="A1556" s="62"/>
      <c r="B1556" s="52" t="s">
        <v>130</v>
      </c>
      <c r="C1556" s="235" t="s">
        <v>131</v>
      </c>
      <c r="D1556" s="235"/>
      <c r="E1556" s="235"/>
      <c r="F1556" s="54" t="s">
        <v>81</v>
      </c>
      <c r="G1556" s="63">
        <v>58</v>
      </c>
      <c r="H1556" s="59">
        <v>0.85</v>
      </c>
      <c r="I1556" s="61">
        <v>49.3</v>
      </c>
      <c r="J1556" s="65"/>
      <c r="K1556" s="55"/>
      <c r="L1556" s="58">
        <v>56.81</v>
      </c>
      <c r="M1556" s="55"/>
      <c r="N1556" s="60">
        <v>2543.16</v>
      </c>
      <c r="AI1556" s="39"/>
      <c r="AJ1556" s="40"/>
      <c r="AK1556" s="40"/>
      <c r="AO1556" s="3" t="s">
        <v>131</v>
      </c>
      <c r="AQ1556" s="40"/>
      <c r="AT1556" s="40"/>
      <c r="AV1556" s="40"/>
    </row>
    <row r="1557" spans="1:48" customFormat="1" ht="15" x14ac:dyDescent="0.25">
      <c r="A1557" s="73"/>
      <c r="B1557" s="74"/>
      <c r="C1557" s="248" t="s">
        <v>84</v>
      </c>
      <c r="D1557" s="248"/>
      <c r="E1557" s="248"/>
      <c r="F1557" s="43"/>
      <c r="G1557" s="44"/>
      <c r="H1557" s="44"/>
      <c r="I1557" s="44"/>
      <c r="J1557" s="47"/>
      <c r="K1557" s="44"/>
      <c r="L1557" s="75">
        <v>340.93</v>
      </c>
      <c r="M1557" s="68"/>
      <c r="N1557" s="76">
        <v>13363.2</v>
      </c>
      <c r="AI1557" s="39"/>
      <c r="AJ1557" s="40"/>
      <c r="AK1557" s="40"/>
      <c r="AQ1557" s="40" t="s">
        <v>84</v>
      </c>
      <c r="AT1557" s="40"/>
      <c r="AV1557" s="40"/>
    </row>
    <row r="1558" spans="1:48" customFormat="1" ht="23.25" x14ac:dyDescent="0.25">
      <c r="A1558" s="41" t="s">
        <v>679</v>
      </c>
      <c r="B1558" s="42" t="s">
        <v>141</v>
      </c>
      <c r="C1558" s="248" t="s">
        <v>142</v>
      </c>
      <c r="D1558" s="248"/>
      <c r="E1558" s="248"/>
      <c r="F1558" s="43" t="s">
        <v>135</v>
      </c>
      <c r="G1558" s="44">
        <v>2.85</v>
      </c>
      <c r="H1558" s="45">
        <v>1</v>
      </c>
      <c r="I1558" s="80">
        <v>2.85</v>
      </c>
      <c r="J1558" s="75">
        <v>725.69</v>
      </c>
      <c r="K1558" s="44"/>
      <c r="L1558" s="82">
        <v>2068.2199999999998</v>
      </c>
      <c r="M1558" s="80">
        <v>8.16</v>
      </c>
      <c r="N1558" s="76">
        <v>16876.68</v>
      </c>
      <c r="AI1558" s="39"/>
      <c r="AJ1558" s="40"/>
      <c r="AK1558" s="40" t="s">
        <v>142</v>
      </c>
      <c r="AQ1558" s="40"/>
      <c r="AT1558" s="40"/>
      <c r="AV1558" s="40"/>
    </row>
    <row r="1559" spans="1:48" customFormat="1" ht="15" x14ac:dyDescent="0.25">
      <c r="A1559" s="73"/>
      <c r="B1559" s="74"/>
      <c r="C1559" s="235" t="s">
        <v>111</v>
      </c>
      <c r="D1559" s="235"/>
      <c r="E1559" s="235"/>
      <c r="F1559" s="235"/>
      <c r="G1559" s="235"/>
      <c r="H1559" s="235"/>
      <c r="I1559" s="235"/>
      <c r="J1559" s="235"/>
      <c r="K1559" s="235"/>
      <c r="L1559" s="235"/>
      <c r="M1559" s="235"/>
      <c r="N1559" s="237"/>
      <c r="AI1559" s="39"/>
      <c r="AJ1559" s="40"/>
      <c r="AK1559" s="40"/>
      <c r="AQ1559" s="40"/>
      <c r="AR1559" s="3" t="s">
        <v>111</v>
      </c>
      <c r="AT1559" s="40"/>
      <c r="AV1559" s="40"/>
    </row>
    <row r="1560" spans="1:48" customFormat="1" ht="15" x14ac:dyDescent="0.25">
      <c r="A1560" s="73"/>
      <c r="B1560" s="74"/>
      <c r="C1560" s="248" t="s">
        <v>84</v>
      </c>
      <c r="D1560" s="248"/>
      <c r="E1560" s="248"/>
      <c r="F1560" s="43"/>
      <c r="G1560" s="44"/>
      <c r="H1560" s="44"/>
      <c r="I1560" s="44"/>
      <c r="J1560" s="47"/>
      <c r="K1560" s="44"/>
      <c r="L1560" s="82">
        <v>2068.2199999999998</v>
      </c>
      <c r="M1560" s="68"/>
      <c r="N1560" s="76">
        <v>16876.68</v>
      </c>
      <c r="AI1560" s="39"/>
      <c r="AJ1560" s="40"/>
      <c r="AK1560" s="40"/>
      <c r="AQ1560" s="40" t="s">
        <v>84</v>
      </c>
      <c r="AT1560" s="40"/>
      <c r="AV1560" s="40"/>
    </row>
    <row r="1561" spans="1:48" customFormat="1" ht="34.5" x14ac:dyDescent="0.25">
      <c r="A1561" s="41" t="s">
        <v>680</v>
      </c>
      <c r="B1561" s="42" t="s">
        <v>512</v>
      </c>
      <c r="C1561" s="248" t="s">
        <v>513</v>
      </c>
      <c r="D1561" s="248"/>
      <c r="E1561" s="248"/>
      <c r="F1561" s="43" t="s">
        <v>110</v>
      </c>
      <c r="G1561" s="44">
        <v>0.17399999999999999</v>
      </c>
      <c r="H1561" s="45">
        <v>1</v>
      </c>
      <c r="I1561" s="46">
        <v>0.17399999999999999</v>
      </c>
      <c r="J1561" s="82">
        <v>6266.99</v>
      </c>
      <c r="K1561" s="44"/>
      <c r="L1561" s="82">
        <v>1090.46</v>
      </c>
      <c r="M1561" s="80">
        <v>8.16</v>
      </c>
      <c r="N1561" s="76">
        <v>8898.15</v>
      </c>
      <c r="AI1561" s="39"/>
      <c r="AJ1561" s="40"/>
      <c r="AK1561" s="40" t="s">
        <v>513</v>
      </c>
      <c r="AQ1561" s="40"/>
      <c r="AT1561" s="40"/>
      <c r="AV1561" s="40"/>
    </row>
    <row r="1562" spans="1:48" customFormat="1" ht="15" x14ac:dyDescent="0.25">
      <c r="A1562" s="73"/>
      <c r="B1562" s="74"/>
      <c r="C1562" s="235" t="s">
        <v>111</v>
      </c>
      <c r="D1562" s="235"/>
      <c r="E1562" s="235"/>
      <c r="F1562" s="235"/>
      <c r="G1562" s="235"/>
      <c r="H1562" s="235"/>
      <c r="I1562" s="235"/>
      <c r="J1562" s="235"/>
      <c r="K1562" s="235"/>
      <c r="L1562" s="235"/>
      <c r="M1562" s="235"/>
      <c r="N1562" s="237"/>
      <c r="AI1562" s="39"/>
      <c r="AJ1562" s="40"/>
      <c r="AK1562" s="40"/>
      <c r="AQ1562" s="40"/>
      <c r="AR1562" s="3" t="s">
        <v>111</v>
      </c>
      <c r="AT1562" s="40"/>
      <c r="AV1562" s="40"/>
    </row>
    <row r="1563" spans="1:48" customFormat="1" ht="15" x14ac:dyDescent="0.25">
      <c r="A1563" s="49"/>
      <c r="B1563" s="50"/>
      <c r="C1563" s="235" t="s">
        <v>514</v>
      </c>
      <c r="D1563" s="235"/>
      <c r="E1563" s="235"/>
      <c r="F1563" s="235"/>
      <c r="G1563" s="235"/>
      <c r="H1563" s="235"/>
      <c r="I1563" s="235"/>
      <c r="J1563" s="235"/>
      <c r="K1563" s="235"/>
      <c r="L1563" s="235"/>
      <c r="M1563" s="235"/>
      <c r="N1563" s="237"/>
      <c r="AI1563" s="39"/>
      <c r="AJ1563" s="40"/>
      <c r="AK1563" s="40"/>
      <c r="AQ1563" s="40"/>
      <c r="AS1563" s="3" t="s">
        <v>514</v>
      </c>
      <c r="AT1563" s="40"/>
      <c r="AV1563" s="40"/>
    </row>
    <row r="1564" spans="1:48" customFormat="1" ht="15" x14ac:dyDescent="0.25">
      <c r="A1564" s="73"/>
      <c r="B1564" s="74"/>
      <c r="C1564" s="248" t="s">
        <v>84</v>
      </c>
      <c r="D1564" s="248"/>
      <c r="E1564" s="248"/>
      <c r="F1564" s="43"/>
      <c r="G1564" s="44"/>
      <c r="H1564" s="44"/>
      <c r="I1564" s="44"/>
      <c r="J1564" s="47"/>
      <c r="K1564" s="44"/>
      <c r="L1564" s="82">
        <v>1090.46</v>
      </c>
      <c r="M1564" s="68"/>
      <c r="N1564" s="76">
        <v>8898.15</v>
      </c>
      <c r="AI1564" s="39"/>
      <c r="AJ1564" s="40"/>
      <c r="AK1564" s="40"/>
      <c r="AQ1564" s="40" t="s">
        <v>84</v>
      </c>
      <c r="AT1564" s="40"/>
      <c r="AV1564" s="40"/>
    </row>
    <row r="1565" spans="1:48" customFormat="1" ht="15" x14ac:dyDescent="0.25">
      <c r="A1565" s="87"/>
      <c r="B1565" s="88"/>
      <c r="C1565" s="88"/>
      <c r="D1565" s="88"/>
      <c r="E1565" s="88"/>
      <c r="F1565" s="89"/>
      <c r="G1565" s="89"/>
      <c r="H1565" s="89"/>
      <c r="I1565" s="89"/>
      <c r="J1565" s="90"/>
      <c r="K1565" s="89"/>
      <c r="L1565" s="90"/>
      <c r="M1565" s="55"/>
      <c r="N1565" s="90"/>
      <c r="AI1565" s="39"/>
      <c r="AJ1565" s="40"/>
      <c r="AK1565" s="40"/>
      <c r="AQ1565" s="40"/>
      <c r="AT1565" s="40"/>
      <c r="AV1565" s="40"/>
    </row>
    <row r="1566" spans="1:48" customFormat="1" ht="15" x14ac:dyDescent="0.25">
      <c r="A1566" s="91"/>
      <c r="B1566" s="92"/>
      <c r="C1566" s="248" t="s">
        <v>681</v>
      </c>
      <c r="D1566" s="248"/>
      <c r="E1566" s="248"/>
      <c r="F1566" s="248"/>
      <c r="G1566" s="248"/>
      <c r="H1566" s="248"/>
      <c r="I1566" s="248"/>
      <c r="J1566" s="248"/>
      <c r="K1566" s="248"/>
      <c r="L1566" s="93"/>
      <c r="M1566" s="94"/>
      <c r="N1566" s="95"/>
      <c r="AI1566" s="39"/>
      <c r="AJ1566" s="40"/>
      <c r="AK1566" s="40"/>
      <c r="AQ1566" s="40"/>
      <c r="AT1566" s="40" t="s">
        <v>681</v>
      </c>
      <c r="AV1566" s="40"/>
    </row>
    <row r="1567" spans="1:48" customFormat="1" ht="15" x14ac:dyDescent="0.25">
      <c r="A1567" s="96"/>
      <c r="B1567" s="52"/>
      <c r="C1567" s="235" t="s">
        <v>255</v>
      </c>
      <c r="D1567" s="235"/>
      <c r="E1567" s="235"/>
      <c r="F1567" s="235"/>
      <c r="G1567" s="235"/>
      <c r="H1567" s="235"/>
      <c r="I1567" s="235"/>
      <c r="J1567" s="235"/>
      <c r="K1567" s="235"/>
      <c r="L1567" s="97">
        <v>6634.89</v>
      </c>
      <c r="M1567" s="98"/>
      <c r="N1567" s="99">
        <v>60433.3</v>
      </c>
      <c r="AI1567" s="39"/>
      <c r="AJ1567" s="40"/>
      <c r="AK1567" s="40"/>
      <c r="AQ1567" s="40"/>
      <c r="AT1567" s="40"/>
      <c r="AU1567" s="3" t="s">
        <v>255</v>
      </c>
      <c r="AV1567" s="40"/>
    </row>
    <row r="1568" spans="1:48" customFormat="1" ht="15" x14ac:dyDescent="0.25">
      <c r="A1568" s="96"/>
      <c r="B1568" s="52"/>
      <c r="C1568" s="235" t="s">
        <v>256</v>
      </c>
      <c r="D1568" s="235"/>
      <c r="E1568" s="235"/>
      <c r="F1568" s="235"/>
      <c r="G1568" s="235"/>
      <c r="H1568" s="235"/>
      <c r="I1568" s="235"/>
      <c r="J1568" s="235"/>
      <c r="K1568" s="235"/>
      <c r="L1568" s="100"/>
      <c r="M1568" s="98"/>
      <c r="N1568" s="101"/>
      <c r="AI1568" s="39"/>
      <c r="AJ1568" s="40"/>
      <c r="AK1568" s="40"/>
      <c r="AQ1568" s="40"/>
      <c r="AT1568" s="40"/>
      <c r="AU1568" s="3" t="s">
        <v>256</v>
      </c>
      <c r="AV1568" s="40"/>
    </row>
    <row r="1569" spans="1:48" customFormat="1" ht="15" x14ac:dyDescent="0.25">
      <c r="A1569" s="96"/>
      <c r="B1569" s="52"/>
      <c r="C1569" s="235" t="s">
        <v>257</v>
      </c>
      <c r="D1569" s="235"/>
      <c r="E1569" s="235"/>
      <c r="F1569" s="235"/>
      <c r="G1569" s="235"/>
      <c r="H1569" s="235"/>
      <c r="I1569" s="235"/>
      <c r="J1569" s="235"/>
      <c r="K1569" s="235"/>
      <c r="L1569" s="102">
        <v>159.07</v>
      </c>
      <c r="M1569" s="98"/>
      <c r="N1569" s="99">
        <v>7121.56</v>
      </c>
      <c r="AI1569" s="39"/>
      <c r="AJ1569" s="40"/>
      <c r="AK1569" s="40"/>
      <c r="AQ1569" s="40"/>
      <c r="AT1569" s="40"/>
      <c r="AU1569" s="3" t="s">
        <v>257</v>
      </c>
      <c r="AV1569" s="40"/>
    </row>
    <row r="1570" spans="1:48" customFormat="1" ht="15" x14ac:dyDescent="0.25">
      <c r="A1570" s="96"/>
      <c r="B1570" s="52"/>
      <c r="C1570" s="235" t="s">
        <v>258</v>
      </c>
      <c r="D1570" s="235"/>
      <c r="E1570" s="235"/>
      <c r="F1570" s="235"/>
      <c r="G1570" s="235"/>
      <c r="H1570" s="235"/>
      <c r="I1570" s="235"/>
      <c r="J1570" s="235"/>
      <c r="K1570" s="235"/>
      <c r="L1570" s="102">
        <v>92.33</v>
      </c>
      <c r="M1570" s="98"/>
      <c r="N1570" s="99">
        <v>1222.45</v>
      </c>
      <c r="AI1570" s="39"/>
      <c r="AJ1570" s="40"/>
      <c r="AK1570" s="40"/>
      <c r="AQ1570" s="40"/>
      <c r="AT1570" s="40"/>
      <c r="AU1570" s="3" t="s">
        <v>258</v>
      </c>
      <c r="AV1570" s="40"/>
    </row>
    <row r="1571" spans="1:48" customFormat="1" ht="15" x14ac:dyDescent="0.25">
      <c r="A1571" s="96"/>
      <c r="B1571" s="52"/>
      <c r="C1571" s="235" t="s">
        <v>259</v>
      </c>
      <c r="D1571" s="235"/>
      <c r="E1571" s="235"/>
      <c r="F1571" s="235"/>
      <c r="G1571" s="235"/>
      <c r="H1571" s="235"/>
      <c r="I1571" s="235"/>
      <c r="J1571" s="235"/>
      <c r="K1571" s="235"/>
      <c r="L1571" s="102">
        <v>10.7</v>
      </c>
      <c r="M1571" s="98"/>
      <c r="N1571" s="103">
        <v>478.29</v>
      </c>
      <c r="AI1571" s="39"/>
      <c r="AJ1571" s="40"/>
      <c r="AK1571" s="40"/>
      <c r="AQ1571" s="40"/>
      <c r="AT1571" s="40"/>
      <c r="AU1571" s="3" t="s">
        <v>259</v>
      </c>
      <c r="AV1571" s="40"/>
    </row>
    <row r="1572" spans="1:48" customFormat="1" ht="15" x14ac:dyDescent="0.25">
      <c r="A1572" s="96"/>
      <c r="B1572" s="52"/>
      <c r="C1572" s="235" t="s">
        <v>260</v>
      </c>
      <c r="D1572" s="235"/>
      <c r="E1572" s="235"/>
      <c r="F1572" s="235"/>
      <c r="G1572" s="235"/>
      <c r="H1572" s="235"/>
      <c r="I1572" s="235"/>
      <c r="J1572" s="235"/>
      <c r="K1572" s="235"/>
      <c r="L1572" s="97">
        <v>6383.49</v>
      </c>
      <c r="M1572" s="98"/>
      <c r="N1572" s="99">
        <v>52089.29</v>
      </c>
      <c r="AI1572" s="39"/>
      <c r="AJ1572" s="40"/>
      <c r="AK1572" s="40"/>
      <c r="AQ1572" s="40"/>
      <c r="AT1572" s="40"/>
      <c r="AU1572" s="3" t="s">
        <v>260</v>
      </c>
      <c r="AV1572" s="40"/>
    </row>
    <row r="1573" spans="1:48" customFormat="1" ht="15" x14ac:dyDescent="0.25">
      <c r="A1573" s="96"/>
      <c r="B1573" s="52"/>
      <c r="C1573" s="235" t="s">
        <v>261</v>
      </c>
      <c r="D1573" s="235"/>
      <c r="E1573" s="235"/>
      <c r="F1573" s="235"/>
      <c r="G1573" s="235"/>
      <c r="H1573" s="235"/>
      <c r="I1573" s="235"/>
      <c r="J1573" s="235"/>
      <c r="K1573" s="235"/>
      <c r="L1573" s="97">
        <v>6901.21</v>
      </c>
      <c r="M1573" s="98"/>
      <c r="N1573" s="99">
        <v>72355.44</v>
      </c>
      <c r="AI1573" s="39"/>
      <c r="AJ1573" s="40"/>
      <c r="AK1573" s="40"/>
      <c r="AQ1573" s="40"/>
      <c r="AT1573" s="40"/>
      <c r="AU1573" s="3" t="s">
        <v>261</v>
      </c>
      <c r="AV1573" s="40"/>
    </row>
    <row r="1574" spans="1:48" customFormat="1" ht="15" x14ac:dyDescent="0.25">
      <c r="A1574" s="96"/>
      <c r="B1574" s="52"/>
      <c r="C1574" s="235" t="s">
        <v>256</v>
      </c>
      <c r="D1574" s="235"/>
      <c r="E1574" s="235"/>
      <c r="F1574" s="235"/>
      <c r="G1574" s="235"/>
      <c r="H1574" s="235"/>
      <c r="I1574" s="235"/>
      <c r="J1574" s="235"/>
      <c r="K1574" s="235"/>
      <c r="L1574" s="100"/>
      <c r="M1574" s="98"/>
      <c r="N1574" s="101"/>
      <c r="AI1574" s="39"/>
      <c r="AJ1574" s="40"/>
      <c r="AK1574" s="40"/>
      <c r="AQ1574" s="40"/>
      <c r="AT1574" s="40"/>
      <c r="AU1574" s="3" t="s">
        <v>256</v>
      </c>
      <c r="AV1574" s="40"/>
    </row>
    <row r="1575" spans="1:48" customFormat="1" ht="15" x14ac:dyDescent="0.25">
      <c r="A1575" s="96"/>
      <c r="B1575" s="52"/>
      <c r="C1575" s="235" t="s">
        <v>352</v>
      </c>
      <c r="D1575" s="235"/>
      <c r="E1575" s="235"/>
      <c r="F1575" s="235"/>
      <c r="G1575" s="235"/>
      <c r="H1575" s="235"/>
      <c r="I1575" s="235"/>
      <c r="J1575" s="235"/>
      <c r="K1575" s="235"/>
      <c r="L1575" s="102">
        <v>159.07</v>
      </c>
      <c r="M1575" s="98"/>
      <c r="N1575" s="99">
        <v>7121.56</v>
      </c>
      <c r="AI1575" s="39"/>
      <c r="AJ1575" s="40"/>
      <c r="AK1575" s="40"/>
      <c r="AQ1575" s="40"/>
      <c r="AT1575" s="40"/>
      <c r="AU1575" s="3" t="s">
        <v>352</v>
      </c>
      <c r="AV1575" s="40"/>
    </row>
    <row r="1576" spans="1:48" customFormat="1" ht="15" x14ac:dyDescent="0.25">
      <c r="A1576" s="96"/>
      <c r="B1576" s="52"/>
      <c r="C1576" s="235" t="s">
        <v>353</v>
      </c>
      <c r="D1576" s="235"/>
      <c r="E1576" s="235"/>
      <c r="F1576" s="235"/>
      <c r="G1576" s="235"/>
      <c r="H1576" s="235"/>
      <c r="I1576" s="235"/>
      <c r="J1576" s="235"/>
      <c r="K1576" s="235"/>
      <c r="L1576" s="102">
        <v>92.33</v>
      </c>
      <c r="M1576" s="98"/>
      <c r="N1576" s="99">
        <v>1222.45</v>
      </c>
      <c r="AI1576" s="39"/>
      <c r="AJ1576" s="40"/>
      <c r="AK1576" s="40"/>
      <c r="AQ1576" s="40"/>
      <c r="AT1576" s="40"/>
      <c r="AU1576" s="3" t="s">
        <v>353</v>
      </c>
      <c r="AV1576" s="40"/>
    </row>
    <row r="1577" spans="1:48" customFormat="1" ht="15" x14ac:dyDescent="0.25">
      <c r="A1577" s="96"/>
      <c r="B1577" s="52"/>
      <c r="C1577" s="235" t="s">
        <v>354</v>
      </c>
      <c r="D1577" s="235"/>
      <c r="E1577" s="235"/>
      <c r="F1577" s="235"/>
      <c r="G1577" s="235"/>
      <c r="H1577" s="235"/>
      <c r="I1577" s="235"/>
      <c r="J1577" s="235"/>
      <c r="K1577" s="235"/>
      <c r="L1577" s="102">
        <v>10.7</v>
      </c>
      <c r="M1577" s="98"/>
      <c r="N1577" s="103">
        <v>478.29</v>
      </c>
      <c r="AI1577" s="39"/>
      <c r="AJ1577" s="40"/>
      <c r="AK1577" s="40"/>
      <c r="AQ1577" s="40"/>
      <c r="AT1577" s="40"/>
      <c r="AU1577" s="3" t="s">
        <v>354</v>
      </c>
      <c r="AV1577" s="40"/>
    </row>
    <row r="1578" spans="1:48" customFormat="1" ht="15" x14ac:dyDescent="0.25">
      <c r="A1578" s="96"/>
      <c r="B1578" s="52"/>
      <c r="C1578" s="235" t="s">
        <v>355</v>
      </c>
      <c r="D1578" s="235"/>
      <c r="E1578" s="235"/>
      <c r="F1578" s="235"/>
      <c r="G1578" s="235"/>
      <c r="H1578" s="235"/>
      <c r="I1578" s="235"/>
      <c r="J1578" s="235"/>
      <c r="K1578" s="235"/>
      <c r="L1578" s="97">
        <v>6383.49</v>
      </c>
      <c r="M1578" s="98"/>
      <c r="N1578" s="99">
        <v>52089.29</v>
      </c>
      <c r="AI1578" s="39"/>
      <c r="AJ1578" s="40"/>
      <c r="AK1578" s="40"/>
      <c r="AQ1578" s="40"/>
      <c r="AT1578" s="40"/>
      <c r="AU1578" s="3" t="s">
        <v>355</v>
      </c>
      <c r="AV1578" s="40"/>
    </row>
    <row r="1579" spans="1:48" customFormat="1" ht="15" x14ac:dyDescent="0.25">
      <c r="A1579" s="96"/>
      <c r="B1579" s="52"/>
      <c r="C1579" s="235" t="s">
        <v>356</v>
      </c>
      <c r="D1579" s="235"/>
      <c r="E1579" s="235"/>
      <c r="F1579" s="235"/>
      <c r="G1579" s="235"/>
      <c r="H1579" s="235"/>
      <c r="I1579" s="235"/>
      <c r="J1579" s="235"/>
      <c r="K1579" s="235"/>
      <c r="L1579" s="102">
        <v>177.52</v>
      </c>
      <c r="M1579" s="98"/>
      <c r="N1579" s="99">
        <v>7947.15</v>
      </c>
      <c r="AI1579" s="39"/>
      <c r="AJ1579" s="40"/>
      <c r="AK1579" s="40"/>
      <c r="AQ1579" s="40"/>
      <c r="AT1579" s="40"/>
      <c r="AU1579" s="3" t="s">
        <v>356</v>
      </c>
      <c r="AV1579" s="40"/>
    </row>
    <row r="1580" spans="1:48" customFormat="1" ht="15" x14ac:dyDescent="0.25">
      <c r="A1580" s="96"/>
      <c r="B1580" s="52"/>
      <c r="C1580" s="235" t="s">
        <v>357</v>
      </c>
      <c r="D1580" s="235"/>
      <c r="E1580" s="235"/>
      <c r="F1580" s="235"/>
      <c r="G1580" s="235"/>
      <c r="H1580" s="235"/>
      <c r="I1580" s="235"/>
      <c r="J1580" s="235"/>
      <c r="K1580" s="235"/>
      <c r="L1580" s="102">
        <v>88.8</v>
      </c>
      <c r="M1580" s="98"/>
      <c r="N1580" s="99">
        <v>3974.99</v>
      </c>
      <c r="AI1580" s="39"/>
      <c r="AJ1580" s="40"/>
      <c r="AK1580" s="40"/>
      <c r="AQ1580" s="40"/>
      <c r="AT1580" s="40"/>
      <c r="AU1580" s="3" t="s">
        <v>357</v>
      </c>
      <c r="AV1580" s="40"/>
    </row>
    <row r="1581" spans="1:48" customFormat="1" ht="15" x14ac:dyDescent="0.25">
      <c r="A1581" s="96"/>
      <c r="B1581" s="52"/>
      <c r="C1581" s="235" t="s">
        <v>272</v>
      </c>
      <c r="D1581" s="235"/>
      <c r="E1581" s="235"/>
      <c r="F1581" s="235"/>
      <c r="G1581" s="235"/>
      <c r="H1581" s="235"/>
      <c r="I1581" s="235"/>
      <c r="J1581" s="235"/>
      <c r="K1581" s="235"/>
      <c r="L1581" s="102">
        <v>169.77</v>
      </c>
      <c r="M1581" s="98"/>
      <c r="N1581" s="99">
        <v>7599.85</v>
      </c>
      <c r="AI1581" s="39"/>
      <c r="AJ1581" s="40"/>
      <c r="AK1581" s="40"/>
      <c r="AQ1581" s="40"/>
      <c r="AT1581" s="40"/>
      <c r="AU1581" s="3" t="s">
        <v>272</v>
      </c>
      <c r="AV1581" s="40"/>
    </row>
    <row r="1582" spans="1:48" customFormat="1" ht="15" x14ac:dyDescent="0.25">
      <c r="A1582" s="96"/>
      <c r="B1582" s="52"/>
      <c r="C1582" s="235" t="s">
        <v>273</v>
      </c>
      <c r="D1582" s="235"/>
      <c r="E1582" s="235"/>
      <c r="F1582" s="235"/>
      <c r="G1582" s="235"/>
      <c r="H1582" s="235"/>
      <c r="I1582" s="235"/>
      <c r="J1582" s="235"/>
      <c r="K1582" s="235"/>
      <c r="L1582" s="102">
        <v>177.52</v>
      </c>
      <c r="M1582" s="98"/>
      <c r="N1582" s="99">
        <v>7947.15</v>
      </c>
      <c r="AI1582" s="39"/>
      <c r="AJ1582" s="40"/>
      <c r="AK1582" s="40"/>
      <c r="AQ1582" s="40"/>
      <c r="AT1582" s="40"/>
      <c r="AU1582" s="3" t="s">
        <v>273</v>
      </c>
      <c r="AV1582" s="40"/>
    </row>
    <row r="1583" spans="1:48" customFormat="1" ht="15" x14ac:dyDescent="0.25">
      <c r="A1583" s="96"/>
      <c r="B1583" s="52"/>
      <c r="C1583" s="235" t="s">
        <v>274</v>
      </c>
      <c r="D1583" s="235"/>
      <c r="E1583" s="235"/>
      <c r="F1583" s="235"/>
      <c r="G1583" s="235"/>
      <c r="H1583" s="235"/>
      <c r="I1583" s="235"/>
      <c r="J1583" s="235"/>
      <c r="K1583" s="235"/>
      <c r="L1583" s="102">
        <v>88.8</v>
      </c>
      <c r="M1583" s="98"/>
      <c r="N1583" s="99">
        <v>3974.99</v>
      </c>
      <c r="AI1583" s="39"/>
      <c r="AJ1583" s="40"/>
      <c r="AK1583" s="40"/>
      <c r="AQ1583" s="40"/>
      <c r="AT1583" s="40"/>
      <c r="AU1583" s="3" t="s">
        <v>274</v>
      </c>
      <c r="AV1583" s="40"/>
    </row>
    <row r="1584" spans="1:48" customFormat="1" ht="15" x14ac:dyDescent="0.25">
      <c r="A1584" s="96"/>
      <c r="B1584" s="104"/>
      <c r="C1584" s="252" t="s">
        <v>682</v>
      </c>
      <c r="D1584" s="252"/>
      <c r="E1584" s="252"/>
      <c r="F1584" s="252"/>
      <c r="G1584" s="252"/>
      <c r="H1584" s="252"/>
      <c r="I1584" s="252"/>
      <c r="J1584" s="252"/>
      <c r="K1584" s="252"/>
      <c r="L1584" s="105">
        <v>6901.21</v>
      </c>
      <c r="M1584" s="106"/>
      <c r="N1584" s="107">
        <v>72355.44</v>
      </c>
      <c r="AI1584" s="39"/>
      <c r="AJ1584" s="40"/>
      <c r="AK1584" s="40"/>
      <c r="AQ1584" s="40"/>
      <c r="AT1584" s="40"/>
      <c r="AV1584" s="40" t="s">
        <v>682</v>
      </c>
    </row>
    <row r="1585" spans="1:48" customFormat="1" ht="15" x14ac:dyDescent="0.25">
      <c r="A1585" s="242" t="s">
        <v>683</v>
      </c>
      <c r="B1585" s="243"/>
      <c r="C1585" s="243"/>
      <c r="D1585" s="243"/>
      <c r="E1585" s="243"/>
      <c r="F1585" s="243"/>
      <c r="G1585" s="243"/>
      <c r="H1585" s="243"/>
      <c r="I1585" s="243"/>
      <c r="J1585" s="243"/>
      <c r="K1585" s="243"/>
      <c r="L1585" s="243"/>
      <c r="M1585" s="243"/>
      <c r="N1585" s="244"/>
      <c r="AI1585" s="39" t="s">
        <v>683</v>
      </c>
      <c r="AJ1585" s="40"/>
      <c r="AK1585" s="40"/>
      <c r="AQ1585" s="40"/>
      <c r="AT1585" s="40"/>
      <c r="AV1585" s="40"/>
    </row>
    <row r="1586" spans="1:48" customFormat="1" ht="15" x14ac:dyDescent="0.25">
      <c r="A1586" s="41" t="s">
        <v>684</v>
      </c>
      <c r="B1586" s="42" t="s">
        <v>414</v>
      </c>
      <c r="C1586" s="248" t="s">
        <v>415</v>
      </c>
      <c r="D1586" s="248"/>
      <c r="E1586" s="248"/>
      <c r="F1586" s="43" t="s">
        <v>204</v>
      </c>
      <c r="G1586" s="44">
        <v>8.8000000000000007</v>
      </c>
      <c r="H1586" s="45">
        <v>1</v>
      </c>
      <c r="I1586" s="79">
        <v>8.8000000000000007</v>
      </c>
      <c r="J1586" s="47"/>
      <c r="K1586" s="44"/>
      <c r="L1586" s="47"/>
      <c r="M1586" s="44"/>
      <c r="N1586" s="48"/>
      <c r="AI1586" s="39"/>
      <c r="AJ1586" s="40"/>
      <c r="AK1586" s="40" t="s">
        <v>415</v>
      </c>
      <c r="AQ1586" s="40"/>
      <c r="AT1586" s="40"/>
      <c r="AV1586" s="40"/>
    </row>
    <row r="1587" spans="1:48" customFormat="1" ht="23.25" x14ac:dyDescent="0.25">
      <c r="A1587" s="51"/>
      <c r="B1587" s="52" t="s">
        <v>65</v>
      </c>
      <c r="C1587" s="238" t="s">
        <v>66</v>
      </c>
      <c r="D1587" s="238"/>
      <c r="E1587" s="238"/>
      <c r="F1587" s="238"/>
      <c r="G1587" s="238"/>
      <c r="H1587" s="238"/>
      <c r="I1587" s="238"/>
      <c r="J1587" s="238"/>
      <c r="K1587" s="238"/>
      <c r="L1587" s="238"/>
      <c r="M1587" s="238"/>
      <c r="N1587" s="239"/>
      <c r="AI1587" s="39"/>
      <c r="AJ1587" s="40"/>
      <c r="AK1587" s="40"/>
      <c r="AM1587" s="3" t="s">
        <v>66</v>
      </c>
      <c r="AQ1587" s="40"/>
      <c r="AT1587" s="40"/>
      <c r="AV1587" s="40"/>
    </row>
    <row r="1588" spans="1:48" customFormat="1" ht="68.25" x14ac:dyDescent="0.25">
      <c r="A1588" s="51"/>
      <c r="B1588" s="52" t="s">
        <v>67</v>
      </c>
      <c r="C1588" s="238" t="s">
        <v>68</v>
      </c>
      <c r="D1588" s="238"/>
      <c r="E1588" s="238"/>
      <c r="F1588" s="238"/>
      <c r="G1588" s="238"/>
      <c r="H1588" s="238"/>
      <c r="I1588" s="238"/>
      <c r="J1588" s="238"/>
      <c r="K1588" s="238"/>
      <c r="L1588" s="238"/>
      <c r="M1588" s="238"/>
      <c r="N1588" s="239"/>
      <c r="AI1588" s="39"/>
      <c r="AJ1588" s="40"/>
      <c r="AK1588" s="40"/>
      <c r="AM1588" s="3" t="s">
        <v>68</v>
      </c>
      <c r="AQ1588" s="40"/>
      <c r="AT1588" s="40"/>
      <c r="AV1588" s="40"/>
    </row>
    <row r="1589" spans="1:48" customFormat="1" ht="23.25" x14ac:dyDescent="0.25">
      <c r="A1589" s="51"/>
      <c r="B1589" s="52" t="s">
        <v>69</v>
      </c>
      <c r="C1589" s="238" t="s">
        <v>70</v>
      </c>
      <c r="D1589" s="238"/>
      <c r="E1589" s="238"/>
      <c r="F1589" s="238"/>
      <c r="G1589" s="238"/>
      <c r="H1589" s="238"/>
      <c r="I1589" s="238"/>
      <c r="J1589" s="238"/>
      <c r="K1589" s="238"/>
      <c r="L1589" s="238"/>
      <c r="M1589" s="238"/>
      <c r="N1589" s="239"/>
      <c r="AI1589" s="39"/>
      <c r="AJ1589" s="40"/>
      <c r="AK1589" s="40"/>
      <c r="AM1589" s="3" t="s">
        <v>70</v>
      </c>
      <c r="AQ1589" s="40"/>
      <c r="AT1589" s="40"/>
      <c r="AV1589" s="40"/>
    </row>
    <row r="1590" spans="1:48" customFormat="1" ht="15" x14ac:dyDescent="0.25">
      <c r="A1590" s="53"/>
      <c r="B1590" s="52" t="s">
        <v>60</v>
      </c>
      <c r="C1590" s="235" t="s">
        <v>94</v>
      </c>
      <c r="D1590" s="235"/>
      <c r="E1590" s="235"/>
      <c r="F1590" s="54"/>
      <c r="G1590" s="55"/>
      <c r="H1590" s="55"/>
      <c r="I1590" s="55"/>
      <c r="J1590" s="58">
        <v>7.68</v>
      </c>
      <c r="K1590" s="57">
        <v>1.520875</v>
      </c>
      <c r="L1590" s="58">
        <v>102.79</v>
      </c>
      <c r="M1590" s="59">
        <v>44.77</v>
      </c>
      <c r="N1590" s="60">
        <v>4601.91</v>
      </c>
      <c r="AI1590" s="39"/>
      <c r="AJ1590" s="40"/>
      <c r="AK1590" s="40"/>
      <c r="AN1590" s="3" t="s">
        <v>94</v>
      </c>
      <c r="AQ1590" s="40"/>
      <c r="AT1590" s="40"/>
      <c r="AV1590" s="40"/>
    </row>
    <row r="1591" spans="1:48" customFormat="1" ht="15" x14ac:dyDescent="0.25">
      <c r="A1591" s="62"/>
      <c r="B1591" s="52"/>
      <c r="C1591" s="235" t="s">
        <v>95</v>
      </c>
      <c r="D1591" s="235"/>
      <c r="E1591" s="235"/>
      <c r="F1591" s="54" t="s">
        <v>76</v>
      </c>
      <c r="G1591" s="61">
        <v>0.9</v>
      </c>
      <c r="H1591" s="57">
        <v>1.520875</v>
      </c>
      <c r="I1591" s="78">
        <v>12.04533</v>
      </c>
      <c r="J1591" s="65"/>
      <c r="K1591" s="55"/>
      <c r="L1591" s="65"/>
      <c r="M1591" s="55"/>
      <c r="N1591" s="66"/>
      <c r="AI1591" s="39"/>
      <c r="AJ1591" s="40"/>
      <c r="AK1591" s="40"/>
      <c r="AO1591" s="3" t="s">
        <v>95</v>
      </c>
      <c r="AQ1591" s="40"/>
      <c r="AT1591" s="40"/>
      <c r="AV1591" s="40"/>
    </row>
    <row r="1592" spans="1:48" customFormat="1" ht="15" x14ac:dyDescent="0.25">
      <c r="A1592" s="49"/>
      <c r="B1592" s="52"/>
      <c r="C1592" s="236" t="s">
        <v>77</v>
      </c>
      <c r="D1592" s="236"/>
      <c r="E1592" s="236"/>
      <c r="F1592" s="67"/>
      <c r="G1592" s="68"/>
      <c r="H1592" s="68"/>
      <c r="I1592" s="68"/>
      <c r="J1592" s="70">
        <v>7.68</v>
      </c>
      <c r="K1592" s="68"/>
      <c r="L1592" s="70">
        <v>102.79</v>
      </c>
      <c r="M1592" s="68"/>
      <c r="N1592" s="71">
        <v>4601.91</v>
      </c>
      <c r="AI1592" s="39"/>
      <c r="AJ1592" s="40"/>
      <c r="AK1592" s="40"/>
      <c r="AP1592" s="3" t="s">
        <v>77</v>
      </c>
      <c r="AQ1592" s="40"/>
      <c r="AT1592" s="40"/>
      <c r="AV1592" s="40"/>
    </row>
    <row r="1593" spans="1:48" customFormat="1" ht="15" x14ac:dyDescent="0.25">
      <c r="A1593" s="62"/>
      <c r="B1593" s="52"/>
      <c r="C1593" s="235" t="s">
        <v>78</v>
      </c>
      <c r="D1593" s="235"/>
      <c r="E1593" s="235"/>
      <c r="F1593" s="54"/>
      <c r="G1593" s="55"/>
      <c r="H1593" s="55"/>
      <c r="I1593" s="55"/>
      <c r="J1593" s="65"/>
      <c r="K1593" s="55"/>
      <c r="L1593" s="58">
        <v>102.79</v>
      </c>
      <c r="M1593" s="55"/>
      <c r="N1593" s="60">
        <v>4601.91</v>
      </c>
      <c r="AI1593" s="39"/>
      <c r="AJ1593" s="40"/>
      <c r="AK1593" s="40"/>
      <c r="AO1593" s="3" t="s">
        <v>78</v>
      </c>
      <c r="AQ1593" s="40"/>
      <c r="AT1593" s="40"/>
      <c r="AV1593" s="40"/>
    </row>
    <row r="1594" spans="1:48" customFormat="1" ht="23.25" x14ac:dyDescent="0.25">
      <c r="A1594" s="62"/>
      <c r="B1594" s="52" t="s">
        <v>331</v>
      </c>
      <c r="C1594" s="235" t="s">
        <v>332</v>
      </c>
      <c r="D1594" s="235"/>
      <c r="E1594" s="235"/>
      <c r="F1594" s="54" t="s">
        <v>81</v>
      </c>
      <c r="G1594" s="63">
        <v>94</v>
      </c>
      <c r="H1594" s="55"/>
      <c r="I1594" s="63">
        <v>94</v>
      </c>
      <c r="J1594" s="65"/>
      <c r="K1594" s="55"/>
      <c r="L1594" s="58">
        <v>96.62</v>
      </c>
      <c r="M1594" s="55"/>
      <c r="N1594" s="60">
        <v>4325.8</v>
      </c>
      <c r="AI1594" s="39"/>
      <c r="AJ1594" s="40"/>
      <c r="AK1594" s="40"/>
      <c r="AO1594" s="3" t="s">
        <v>332</v>
      </c>
      <c r="AQ1594" s="40"/>
      <c r="AT1594" s="40"/>
      <c r="AV1594" s="40"/>
    </row>
    <row r="1595" spans="1:48" customFormat="1" ht="45" x14ac:dyDescent="0.25">
      <c r="A1595" s="62"/>
      <c r="B1595" s="52" t="s">
        <v>333</v>
      </c>
      <c r="C1595" s="235" t="s">
        <v>334</v>
      </c>
      <c r="D1595" s="235"/>
      <c r="E1595" s="235"/>
      <c r="F1595" s="54" t="s">
        <v>81</v>
      </c>
      <c r="G1595" s="63">
        <v>51</v>
      </c>
      <c r="H1595" s="59">
        <v>0.85</v>
      </c>
      <c r="I1595" s="59">
        <v>43.35</v>
      </c>
      <c r="J1595" s="65"/>
      <c r="K1595" s="55"/>
      <c r="L1595" s="58">
        <v>44.56</v>
      </c>
      <c r="M1595" s="55"/>
      <c r="N1595" s="60">
        <v>1994.93</v>
      </c>
      <c r="AI1595" s="39"/>
      <c r="AJ1595" s="40"/>
      <c r="AK1595" s="40"/>
      <c r="AO1595" s="3" t="s">
        <v>334</v>
      </c>
      <c r="AQ1595" s="40"/>
      <c r="AT1595" s="40"/>
      <c r="AV1595" s="40"/>
    </row>
    <row r="1596" spans="1:48" customFormat="1" ht="15" x14ac:dyDescent="0.25">
      <c r="A1596" s="73"/>
      <c r="B1596" s="74"/>
      <c r="C1596" s="248" t="s">
        <v>84</v>
      </c>
      <c r="D1596" s="248"/>
      <c r="E1596" s="248"/>
      <c r="F1596" s="43"/>
      <c r="G1596" s="44"/>
      <c r="H1596" s="44"/>
      <c r="I1596" s="44"/>
      <c r="J1596" s="47"/>
      <c r="K1596" s="44"/>
      <c r="L1596" s="75">
        <v>243.97</v>
      </c>
      <c r="M1596" s="68"/>
      <c r="N1596" s="76">
        <v>10922.64</v>
      </c>
      <c r="AI1596" s="39"/>
      <c r="AJ1596" s="40"/>
      <c r="AK1596" s="40"/>
      <c r="AQ1596" s="40" t="s">
        <v>84</v>
      </c>
      <c r="AT1596" s="40"/>
      <c r="AV1596" s="40"/>
    </row>
    <row r="1597" spans="1:48" customFormat="1" ht="15" x14ac:dyDescent="0.25">
      <c r="A1597" s="41" t="s">
        <v>685</v>
      </c>
      <c r="B1597" s="42" t="s">
        <v>500</v>
      </c>
      <c r="C1597" s="248" t="s">
        <v>501</v>
      </c>
      <c r="D1597" s="248"/>
      <c r="E1597" s="248"/>
      <c r="F1597" s="43" t="s">
        <v>204</v>
      </c>
      <c r="G1597" s="44">
        <v>8.8000000000000007</v>
      </c>
      <c r="H1597" s="45">
        <v>1</v>
      </c>
      <c r="I1597" s="79">
        <v>8.8000000000000007</v>
      </c>
      <c r="J1597" s="47"/>
      <c r="K1597" s="44"/>
      <c r="L1597" s="47"/>
      <c r="M1597" s="44"/>
      <c r="N1597" s="48"/>
      <c r="AI1597" s="39"/>
      <c r="AJ1597" s="40"/>
      <c r="AK1597" s="40" t="s">
        <v>501</v>
      </c>
      <c r="AQ1597" s="40"/>
      <c r="AT1597" s="40"/>
      <c r="AV1597" s="40"/>
    </row>
    <row r="1598" spans="1:48" customFormat="1" ht="15" x14ac:dyDescent="0.25">
      <c r="A1598" s="51"/>
      <c r="B1598" s="52"/>
      <c r="C1598" s="238" t="s">
        <v>338</v>
      </c>
      <c r="D1598" s="238"/>
      <c r="E1598" s="238"/>
      <c r="F1598" s="238"/>
      <c r="G1598" s="238"/>
      <c r="H1598" s="238"/>
      <c r="I1598" s="238"/>
      <c r="J1598" s="238"/>
      <c r="K1598" s="238"/>
      <c r="L1598" s="238"/>
      <c r="M1598" s="238"/>
      <c r="N1598" s="239"/>
      <c r="AI1598" s="39"/>
      <c r="AJ1598" s="40"/>
      <c r="AK1598" s="40"/>
      <c r="AM1598" s="3" t="s">
        <v>338</v>
      </c>
      <c r="AQ1598" s="40"/>
      <c r="AT1598" s="40"/>
      <c r="AV1598" s="40"/>
    </row>
    <row r="1599" spans="1:48" customFormat="1" ht="23.25" x14ac:dyDescent="0.25">
      <c r="A1599" s="51"/>
      <c r="B1599" s="52" t="s">
        <v>65</v>
      </c>
      <c r="C1599" s="238" t="s">
        <v>66</v>
      </c>
      <c r="D1599" s="238"/>
      <c r="E1599" s="238"/>
      <c r="F1599" s="238"/>
      <c r="G1599" s="238"/>
      <c r="H1599" s="238"/>
      <c r="I1599" s="238"/>
      <c r="J1599" s="238"/>
      <c r="K1599" s="238"/>
      <c r="L1599" s="238"/>
      <c r="M1599" s="238"/>
      <c r="N1599" s="239"/>
      <c r="AI1599" s="39"/>
      <c r="AJ1599" s="40"/>
      <c r="AK1599" s="40"/>
      <c r="AM1599" s="3" t="s">
        <v>66</v>
      </c>
      <c r="AQ1599" s="40"/>
      <c r="AT1599" s="40"/>
      <c r="AV1599" s="40"/>
    </row>
    <row r="1600" spans="1:48" customFormat="1" ht="68.25" x14ac:dyDescent="0.25">
      <c r="A1600" s="51"/>
      <c r="B1600" s="52" t="s">
        <v>67</v>
      </c>
      <c r="C1600" s="238" t="s">
        <v>68</v>
      </c>
      <c r="D1600" s="238"/>
      <c r="E1600" s="238"/>
      <c r="F1600" s="238"/>
      <c r="G1600" s="238"/>
      <c r="H1600" s="238"/>
      <c r="I1600" s="238"/>
      <c r="J1600" s="238"/>
      <c r="K1600" s="238"/>
      <c r="L1600" s="238"/>
      <c r="M1600" s="238"/>
      <c r="N1600" s="239"/>
      <c r="AI1600" s="39"/>
      <c r="AJ1600" s="40"/>
      <c r="AK1600" s="40"/>
      <c r="AM1600" s="3" t="s">
        <v>68</v>
      </c>
      <c r="AQ1600" s="40"/>
      <c r="AT1600" s="40"/>
      <c r="AV1600" s="40"/>
    </row>
    <row r="1601" spans="1:48" customFormat="1" ht="23.25" x14ac:dyDescent="0.25">
      <c r="A1601" s="51"/>
      <c r="B1601" s="52" t="s">
        <v>69</v>
      </c>
      <c r="C1601" s="238" t="s">
        <v>70</v>
      </c>
      <c r="D1601" s="238"/>
      <c r="E1601" s="238"/>
      <c r="F1601" s="238"/>
      <c r="G1601" s="238"/>
      <c r="H1601" s="238"/>
      <c r="I1601" s="238"/>
      <c r="J1601" s="238"/>
      <c r="K1601" s="238"/>
      <c r="L1601" s="238"/>
      <c r="M1601" s="238"/>
      <c r="N1601" s="239"/>
      <c r="AI1601" s="39"/>
      <c r="AJ1601" s="40"/>
      <c r="AK1601" s="40"/>
      <c r="AM1601" s="3" t="s">
        <v>70</v>
      </c>
      <c r="AQ1601" s="40"/>
      <c r="AT1601" s="40"/>
      <c r="AV1601" s="40"/>
    </row>
    <row r="1602" spans="1:48" customFormat="1" ht="15" x14ac:dyDescent="0.25">
      <c r="A1602" s="53"/>
      <c r="B1602" s="52" t="s">
        <v>60</v>
      </c>
      <c r="C1602" s="235" t="s">
        <v>94</v>
      </c>
      <c r="D1602" s="235"/>
      <c r="E1602" s="235"/>
      <c r="F1602" s="54"/>
      <c r="G1602" s="55"/>
      <c r="H1602" s="55"/>
      <c r="I1602" s="55"/>
      <c r="J1602" s="58">
        <v>0.6</v>
      </c>
      <c r="K1602" s="78">
        <v>3.04175</v>
      </c>
      <c r="L1602" s="58">
        <v>16.059999999999999</v>
      </c>
      <c r="M1602" s="59">
        <v>44.77</v>
      </c>
      <c r="N1602" s="72">
        <v>719.01</v>
      </c>
      <c r="AI1602" s="39"/>
      <c r="AJ1602" s="40"/>
      <c r="AK1602" s="40"/>
      <c r="AN1602" s="3" t="s">
        <v>94</v>
      </c>
      <c r="AQ1602" s="40"/>
      <c r="AT1602" s="40"/>
      <c r="AV1602" s="40"/>
    </row>
    <row r="1603" spans="1:48" customFormat="1" ht="15" x14ac:dyDescent="0.25">
      <c r="A1603" s="53"/>
      <c r="B1603" s="52" t="s">
        <v>71</v>
      </c>
      <c r="C1603" s="235" t="s">
        <v>72</v>
      </c>
      <c r="D1603" s="235"/>
      <c r="E1603" s="235"/>
      <c r="F1603" s="54"/>
      <c r="G1603" s="55"/>
      <c r="H1603" s="55"/>
      <c r="I1603" s="55"/>
      <c r="J1603" s="58">
        <v>0.33</v>
      </c>
      <c r="K1603" s="78">
        <v>3.3062499999999999</v>
      </c>
      <c r="L1603" s="58">
        <v>9.6</v>
      </c>
      <c r="M1603" s="59">
        <v>13.24</v>
      </c>
      <c r="N1603" s="72">
        <v>127.1</v>
      </c>
      <c r="AI1603" s="39"/>
      <c r="AJ1603" s="40"/>
      <c r="AK1603" s="40"/>
      <c r="AN1603" s="3" t="s">
        <v>72</v>
      </c>
      <c r="AQ1603" s="40"/>
      <c r="AT1603" s="40"/>
      <c r="AV1603" s="40"/>
    </row>
    <row r="1604" spans="1:48" customFormat="1" ht="15" x14ac:dyDescent="0.25">
      <c r="A1604" s="62"/>
      <c r="B1604" s="52"/>
      <c r="C1604" s="235" t="s">
        <v>95</v>
      </c>
      <c r="D1604" s="235"/>
      <c r="E1604" s="235"/>
      <c r="F1604" s="54" t="s">
        <v>76</v>
      </c>
      <c r="G1604" s="59">
        <v>7.0000000000000007E-2</v>
      </c>
      <c r="H1604" s="78">
        <v>3.04175</v>
      </c>
      <c r="I1604" s="57">
        <v>1.873718</v>
      </c>
      <c r="J1604" s="65"/>
      <c r="K1604" s="55"/>
      <c r="L1604" s="65"/>
      <c r="M1604" s="55"/>
      <c r="N1604" s="66"/>
      <c r="AI1604" s="39"/>
      <c r="AJ1604" s="40"/>
      <c r="AK1604" s="40"/>
      <c r="AO1604" s="3" t="s">
        <v>95</v>
      </c>
      <c r="AQ1604" s="40"/>
      <c r="AT1604" s="40"/>
      <c r="AV1604" s="40"/>
    </row>
    <row r="1605" spans="1:48" customFormat="1" ht="15" x14ac:dyDescent="0.25">
      <c r="A1605" s="49"/>
      <c r="B1605" s="52"/>
      <c r="C1605" s="236" t="s">
        <v>77</v>
      </c>
      <c r="D1605" s="236"/>
      <c r="E1605" s="236"/>
      <c r="F1605" s="67"/>
      <c r="G1605" s="68"/>
      <c r="H1605" s="68"/>
      <c r="I1605" s="68"/>
      <c r="J1605" s="70">
        <v>0.93</v>
      </c>
      <c r="K1605" s="68"/>
      <c r="L1605" s="70">
        <v>25.66</v>
      </c>
      <c r="M1605" s="68"/>
      <c r="N1605" s="77">
        <v>846.11</v>
      </c>
      <c r="AI1605" s="39"/>
      <c r="AJ1605" s="40"/>
      <c r="AK1605" s="40"/>
      <c r="AP1605" s="3" t="s">
        <v>77</v>
      </c>
      <c r="AQ1605" s="40"/>
      <c r="AT1605" s="40"/>
      <c r="AV1605" s="40"/>
    </row>
    <row r="1606" spans="1:48" customFormat="1" ht="15" x14ac:dyDescent="0.25">
      <c r="A1606" s="62"/>
      <c r="B1606" s="52"/>
      <c r="C1606" s="235" t="s">
        <v>78</v>
      </c>
      <c r="D1606" s="235"/>
      <c r="E1606" s="235"/>
      <c r="F1606" s="54"/>
      <c r="G1606" s="55"/>
      <c r="H1606" s="55"/>
      <c r="I1606" s="55"/>
      <c r="J1606" s="65"/>
      <c r="K1606" s="55"/>
      <c r="L1606" s="58">
        <v>16.059999999999999</v>
      </c>
      <c r="M1606" s="55"/>
      <c r="N1606" s="72">
        <v>719.01</v>
      </c>
      <c r="AI1606" s="39"/>
      <c r="AJ1606" s="40"/>
      <c r="AK1606" s="40"/>
      <c r="AO1606" s="3" t="s">
        <v>78</v>
      </c>
      <c r="AQ1606" s="40"/>
      <c r="AT1606" s="40"/>
      <c r="AV1606" s="40"/>
    </row>
    <row r="1607" spans="1:48" customFormat="1" ht="23.25" x14ac:dyDescent="0.25">
      <c r="A1607" s="62"/>
      <c r="B1607" s="52" t="s">
        <v>331</v>
      </c>
      <c r="C1607" s="235" t="s">
        <v>332</v>
      </c>
      <c r="D1607" s="235"/>
      <c r="E1607" s="235"/>
      <c r="F1607" s="54" t="s">
        <v>81</v>
      </c>
      <c r="G1607" s="63">
        <v>94</v>
      </c>
      <c r="H1607" s="55"/>
      <c r="I1607" s="63">
        <v>94</v>
      </c>
      <c r="J1607" s="65"/>
      <c r="K1607" s="55"/>
      <c r="L1607" s="58">
        <v>15.1</v>
      </c>
      <c r="M1607" s="55"/>
      <c r="N1607" s="72">
        <v>675.87</v>
      </c>
      <c r="AI1607" s="39"/>
      <c r="AJ1607" s="40"/>
      <c r="AK1607" s="40"/>
      <c r="AO1607" s="3" t="s">
        <v>332</v>
      </c>
      <c r="AQ1607" s="40"/>
      <c r="AT1607" s="40"/>
      <c r="AV1607" s="40"/>
    </row>
    <row r="1608" spans="1:48" customFormat="1" ht="45" x14ac:dyDescent="0.25">
      <c r="A1608" s="62"/>
      <c r="B1608" s="52" t="s">
        <v>333</v>
      </c>
      <c r="C1608" s="235" t="s">
        <v>334</v>
      </c>
      <c r="D1608" s="235"/>
      <c r="E1608" s="235"/>
      <c r="F1608" s="54" t="s">
        <v>81</v>
      </c>
      <c r="G1608" s="63">
        <v>51</v>
      </c>
      <c r="H1608" s="59">
        <v>0.85</v>
      </c>
      <c r="I1608" s="59">
        <v>43.35</v>
      </c>
      <c r="J1608" s="65"/>
      <c r="K1608" s="55"/>
      <c r="L1608" s="58">
        <v>6.96</v>
      </c>
      <c r="M1608" s="55"/>
      <c r="N1608" s="72">
        <v>311.69</v>
      </c>
      <c r="AI1608" s="39"/>
      <c r="AJ1608" s="40"/>
      <c r="AK1608" s="40"/>
      <c r="AO1608" s="3" t="s">
        <v>334</v>
      </c>
      <c r="AQ1608" s="40"/>
      <c r="AT1608" s="40"/>
      <c r="AV1608" s="40"/>
    </row>
    <row r="1609" spans="1:48" customFormat="1" ht="15" x14ac:dyDescent="0.25">
      <c r="A1609" s="73"/>
      <c r="B1609" s="74"/>
      <c r="C1609" s="248" t="s">
        <v>84</v>
      </c>
      <c r="D1609" s="248"/>
      <c r="E1609" s="248"/>
      <c r="F1609" s="43"/>
      <c r="G1609" s="44"/>
      <c r="H1609" s="44"/>
      <c r="I1609" s="44"/>
      <c r="J1609" s="47"/>
      <c r="K1609" s="44"/>
      <c r="L1609" s="75">
        <v>47.72</v>
      </c>
      <c r="M1609" s="68"/>
      <c r="N1609" s="76">
        <v>1833.67</v>
      </c>
      <c r="AI1609" s="39"/>
      <c r="AJ1609" s="40"/>
      <c r="AK1609" s="40"/>
      <c r="AQ1609" s="40" t="s">
        <v>84</v>
      </c>
      <c r="AT1609" s="40"/>
      <c r="AV1609" s="40"/>
    </row>
    <row r="1610" spans="1:48" customFormat="1" ht="34.5" x14ac:dyDescent="0.25">
      <c r="A1610" s="41" t="s">
        <v>686</v>
      </c>
      <c r="B1610" s="42" t="s">
        <v>687</v>
      </c>
      <c r="C1610" s="248" t="s">
        <v>688</v>
      </c>
      <c r="D1610" s="248"/>
      <c r="E1610" s="248"/>
      <c r="F1610" s="43" t="s">
        <v>212</v>
      </c>
      <c r="G1610" s="44">
        <v>8.7999999999999995E-2</v>
      </c>
      <c r="H1610" s="45">
        <v>1</v>
      </c>
      <c r="I1610" s="46">
        <v>8.7999999999999995E-2</v>
      </c>
      <c r="J1610" s="47"/>
      <c r="K1610" s="44"/>
      <c r="L1610" s="47"/>
      <c r="M1610" s="44"/>
      <c r="N1610" s="48"/>
      <c r="AI1610" s="39"/>
      <c r="AJ1610" s="40"/>
      <c r="AK1610" s="40" t="s">
        <v>688</v>
      </c>
      <c r="AQ1610" s="40"/>
      <c r="AT1610" s="40"/>
      <c r="AV1610" s="40"/>
    </row>
    <row r="1611" spans="1:48" customFormat="1" ht="15" x14ac:dyDescent="0.25">
      <c r="A1611" s="49"/>
      <c r="B1611" s="50"/>
      <c r="C1611" s="235" t="s">
        <v>689</v>
      </c>
      <c r="D1611" s="235"/>
      <c r="E1611" s="235"/>
      <c r="F1611" s="235"/>
      <c r="G1611" s="235"/>
      <c r="H1611" s="235"/>
      <c r="I1611" s="235"/>
      <c r="J1611" s="235"/>
      <c r="K1611" s="235"/>
      <c r="L1611" s="235"/>
      <c r="M1611" s="235"/>
      <c r="N1611" s="237"/>
      <c r="AI1611" s="39"/>
      <c r="AJ1611" s="40"/>
      <c r="AK1611" s="40"/>
      <c r="AL1611" s="3" t="s">
        <v>689</v>
      </c>
      <c r="AQ1611" s="40"/>
      <c r="AT1611" s="40"/>
      <c r="AV1611" s="40"/>
    </row>
    <row r="1612" spans="1:48" customFormat="1" ht="15" x14ac:dyDescent="0.25">
      <c r="A1612" s="51"/>
      <c r="B1612" s="52"/>
      <c r="C1612" s="238" t="s">
        <v>690</v>
      </c>
      <c r="D1612" s="238"/>
      <c r="E1612" s="238"/>
      <c r="F1612" s="238"/>
      <c r="G1612" s="238"/>
      <c r="H1612" s="238"/>
      <c r="I1612" s="238"/>
      <c r="J1612" s="238"/>
      <c r="K1612" s="238"/>
      <c r="L1612" s="238"/>
      <c r="M1612" s="238"/>
      <c r="N1612" s="239"/>
      <c r="AI1612" s="39"/>
      <c r="AJ1612" s="40"/>
      <c r="AK1612" s="40"/>
      <c r="AM1612" s="3" t="s">
        <v>690</v>
      </c>
      <c r="AQ1612" s="40"/>
      <c r="AT1612" s="40"/>
      <c r="AV1612" s="40"/>
    </row>
    <row r="1613" spans="1:48" customFormat="1" ht="23.25" x14ac:dyDescent="0.25">
      <c r="A1613" s="51"/>
      <c r="B1613" s="52" t="s">
        <v>65</v>
      </c>
      <c r="C1613" s="238" t="s">
        <v>66</v>
      </c>
      <c r="D1613" s="238"/>
      <c r="E1613" s="238"/>
      <c r="F1613" s="238"/>
      <c r="G1613" s="238"/>
      <c r="H1613" s="238"/>
      <c r="I1613" s="238"/>
      <c r="J1613" s="238"/>
      <c r="K1613" s="238"/>
      <c r="L1613" s="238"/>
      <c r="M1613" s="238"/>
      <c r="N1613" s="239"/>
      <c r="AI1613" s="39"/>
      <c r="AJ1613" s="40"/>
      <c r="AK1613" s="40"/>
      <c r="AM1613" s="3" t="s">
        <v>66</v>
      </c>
      <c r="AQ1613" s="40"/>
      <c r="AT1613" s="40"/>
      <c r="AV1613" s="40"/>
    </row>
    <row r="1614" spans="1:48" customFormat="1" ht="68.25" x14ac:dyDescent="0.25">
      <c r="A1614" s="51"/>
      <c r="B1614" s="52" t="s">
        <v>67</v>
      </c>
      <c r="C1614" s="238" t="s">
        <v>68</v>
      </c>
      <c r="D1614" s="238"/>
      <c r="E1614" s="238"/>
      <c r="F1614" s="238"/>
      <c r="G1614" s="238"/>
      <c r="H1614" s="238"/>
      <c r="I1614" s="238"/>
      <c r="J1614" s="238"/>
      <c r="K1614" s="238"/>
      <c r="L1614" s="238"/>
      <c r="M1614" s="238"/>
      <c r="N1614" s="239"/>
      <c r="AI1614" s="39"/>
      <c r="AJ1614" s="40"/>
      <c r="AK1614" s="40"/>
      <c r="AM1614" s="3" t="s">
        <v>68</v>
      </c>
      <c r="AQ1614" s="40"/>
      <c r="AT1614" s="40"/>
      <c r="AV1614" s="40"/>
    </row>
    <row r="1615" spans="1:48" customFormat="1" ht="23.25" x14ac:dyDescent="0.25">
      <c r="A1615" s="51"/>
      <c r="B1615" s="52" t="s">
        <v>69</v>
      </c>
      <c r="C1615" s="238" t="s">
        <v>70</v>
      </c>
      <c r="D1615" s="238"/>
      <c r="E1615" s="238"/>
      <c r="F1615" s="238"/>
      <c r="G1615" s="238"/>
      <c r="H1615" s="238"/>
      <c r="I1615" s="238"/>
      <c r="J1615" s="238"/>
      <c r="K1615" s="238"/>
      <c r="L1615" s="238"/>
      <c r="M1615" s="238"/>
      <c r="N1615" s="239"/>
      <c r="AI1615" s="39"/>
      <c r="AJ1615" s="40"/>
      <c r="AK1615" s="40"/>
      <c r="AM1615" s="3" t="s">
        <v>70</v>
      </c>
      <c r="AQ1615" s="40"/>
      <c r="AT1615" s="40"/>
      <c r="AV1615" s="40"/>
    </row>
    <row r="1616" spans="1:48" customFormat="1" ht="15" x14ac:dyDescent="0.25">
      <c r="A1616" s="53"/>
      <c r="B1616" s="52" t="s">
        <v>60</v>
      </c>
      <c r="C1616" s="235" t="s">
        <v>94</v>
      </c>
      <c r="D1616" s="235"/>
      <c r="E1616" s="235"/>
      <c r="F1616" s="54"/>
      <c r="G1616" s="55"/>
      <c r="H1616" s="55"/>
      <c r="I1616" s="55"/>
      <c r="J1616" s="58">
        <v>22.22</v>
      </c>
      <c r="K1616" s="78">
        <v>3.04175</v>
      </c>
      <c r="L1616" s="58">
        <v>5.95</v>
      </c>
      <c r="M1616" s="59">
        <v>44.77</v>
      </c>
      <c r="N1616" s="72">
        <v>266.38</v>
      </c>
      <c r="AI1616" s="39"/>
      <c r="AJ1616" s="40"/>
      <c r="AK1616" s="40"/>
      <c r="AN1616" s="3" t="s">
        <v>94</v>
      </c>
      <c r="AQ1616" s="40"/>
      <c r="AT1616" s="40"/>
      <c r="AV1616" s="40"/>
    </row>
    <row r="1617" spans="1:48" customFormat="1" ht="15" x14ac:dyDescent="0.25">
      <c r="A1617" s="53"/>
      <c r="B1617" s="52" t="s">
        <v>71</v>
      </c>
      <c r="C1617" s="235" t="s">
        <v>72</v>
      </c>
      <c r="D1617" s="235"/>
      <c r="E1617" s="235"/>
      <c r="F1617" s="54"/>
      <c r="G1617" s="55"/>
      <c r="H1617" s="55"/>
      <c r="I1617" s="55"/>
      <c r="J1617" s="58">
        <v>6.66</v>
      </c>
      <c r="K1617" s="78">
        <v>3.3062499999999999</v>
      </c>
      <c r="L1617" s="58">
        <v>1.94</v>
      </c>
      <c r="M1617" s="59">
        <v>13.24</v>
      </c>
      <c r="N1617" s="72">
        <v>25.69</v>
      </c>
      <c r="AI1617" s="39"/>
      <c r="AJ1617" s="40"/>
      <c r="AK1617" s="40"/>
      <c r="AN1617" s="3" t="s">
        <v>72</v>
      </c>
      <c r="AQ1617" s="40"/>
      <c r="AT1617" s="40"/>
      <c r="AV1617" s="40"/>
    </row>
    <row r="1618" spans="1:48" customFormat="1" ht="15" x14ac:dyDescent="0.25">
      <c r="A1618" s="53"/>
      <c r="B1618" s="52" t="s">
        <v>73</v>
      </c>
      <c r="C1618" s="235" t="s">
        <v>74</v>
      </c>
      <c r="D1618" s="235"/>
      <c r="E1618" s="235"/>
      <c r="F1618" s="54"/>
      <c r="G1618" s="55"/>
      <c r="H1618" s="55"/>
      <c r="I1618" s="55"/>
      <c r="J1618" s="58">
        <v>0.33</v>
      </c>
      <c r="K1618" s="78">
        <v>3.3062499999999999</v>
      </c>
      <c r="L1618" s="58">
        <v>0.1</v>
      </c>
      <c r="M1618" s="61">
        <v>44.7</v>
      </c>
      <c r="N1618" s="72">
        <v>4.47</v>
      </c>
      <c r="AI1618" s="39"/>
      <c r="AJ1618" s="40"/>
      <c r="AK1618" s="40"/>
      <c r="AN1618" s="3" t="s">
        <v>74</v>
      </c>
      <c r="AQ1618" s="40"/>
      <c r="AT1618" s="40"/>
      <c r="AV1618" s="40"/>
    </row>
    <row r="1619" spans="1:48" customFormat="1" ht="15" x14ac:dyDescent="0.25">
      <c r="A1619" s="53"/>
      <c r="B1619" s="52" t="s">
        <v>100</v>
      </c>
      <c r="C1619" s="235" t="s">
        <v>127</v>
      </c>
      <c r="D1619" s="235"/>
      <c r="E1619" s="235"/>
      <c r="F1619" s="54"/>
      <c r="G1619" s="55"/>
      <c r="H1619" s="55"/>
      <c r="I1619" s="55"/>
      <c r="J1619" s="58">
        <v>941.46</v>
      </c>
      <c r="K1619" s="63">
        <v>2</v>
      </c>
      <c r="L1619" s="58">
        <v>165.7</v>
      </c>
      <c r="M1619" s="59">
        <v>8.16</v>
      </c>
      <c r="N1619" s="60">
        <v>1352.11</v>
      </c>
      <c r="AI1619" s="39"/>
      <c r="AJ1619" s="40"/>
      <c r="AK1619" s="40"/>
      <c r="AN1619" s="3" t="s">
        <v>127</v>
      </c>
      <c r="AQ1619" s="40"/>
      <c r="AT1619" s="40"/>
      <c r="AV1619" s="40"/>
    </row>
    <row r="1620" spans="1:48" customFormat="1" ht="15" x14ac:dyDescent="0.25">
      <c r="A1620" s="62"/>
      <c r="B1620" s="52"/>
      <c r="C1620" s="235" t="s">
        <v>95</v>
      </c>
      <c r="D1620" s="235"/>
      <c r="E1620" s="235"/>
      <c r="F1620" s="54" t="s">
        <v>76</v>
      </c>
      <c r="G1620" s="59">
        <v>2.4500000000000002</v>
      </c>
      <c r="H1620" s="78">
        <v>3.04175</v>
      </c>
      <c r="I1620" s="64">
        <v>0.65580130000000003</v>
      </c>
      <c r="J1620" s="65"/>
      <c r="K1620" s="55"/>
      <c r="L1620" s="65"/>
      <c r="M1620" s="55"/>
      <c r="N1620" s="66"/>
      <c r="AI1620" s="39"/>
      <c r="AJ1620" s="40"/>
      <c r="AK1620" s="40"/>
      <c r="AO1620" s="3" t="s">
        <v>95</v>
      </c>
      <c r="AQ1620" s="40"/>
      <c r="AT1620" s="40"/>
      <c r="AV1620" s="40"/>
    </row>
    <row r="1621" spans="1:48" customFormat="1" ht="15" x14ac:dyDescent="0.25">
      <c r="A1621" s="62"/>
      <c r="B1621" s="52"/>
      <c r="C1621" s="235" t="s">
        <v>75</v>
      </c>
      <c r="D1621" s="235"/>
      <c r="E1621" s="235"/>
      <c r="F1621" s="54" t="s">
        <v>76</v>
      </c>
      <c r="G1621" s="59">
        <v>0.03</v>
      </c>
      <c r="H1621" s="78">
        <v>3.3062499999999999</v>
      </c>
      <c r="I1621" s="64">
        <v>8.7285000000000001E-3</v>
      </c>
      <c r="J1621" s="65"/>
      <c r="K1621" s="55"/>
      <c r="L1621" s="65"/>
      <c r="M1621" s="55"/>
      <c r="N1621" s="66"/>
      <c r="AI1621" s="39"/>
      <c r="AJ1621" s="40"/>
      <c r="AK1621" s="40"/>
      <c r="AO1621" s="3" t="s">
        <v>75</v>
      </c>
      <c r="AQ1621" s="40"/>
      <c r="AT1621" s="40"/>
      <c r="AV1621" s="40"/>
    </row>
    <row r="1622" spans="1:48" customFormat="1" ht="15" x14ac:dyDescent="0.25">
      <c r="A1622" s="49"/>
      <c r="B1622" s="52"/>
      <c r="C1622" s="236" t="s">
        <v>77</v>
      </c>
      <c r="D1622" s="236"/>
      <c r="E1622" s="236"/>
      <c r="F1622" s="67"/>
      <c r="G1622" s="68"/>
      <c r="H1622" s="68"/>
      <c r="I1622" s="68"/>
      <c r="J1622" s="70">
        <v>970.34</v>
      </c>
      <c r="K1622" s="68"/>
      <c r="L1622" s="70">
        <v>173.59</v>
      </c>
      <c r="M1622" s="68"/>
      <c r="N1622" s="71">
        <v>1644.18</v>
      </c>
      <c r="AI1622" s="39"/>
      <c r="AJ1622" s="40"/>
      <c r="AK1622" s="40"/>
      <c r="AP1622" s="3" t="s">
        <v>77</v>
      </c>
      <c r="AQ1622" s="40"/>
      <c r="AT1622" s="40"/>
      <c r="AV1622" s="40"/>
    </row>
    <row r="1623" spans="1:48" customFormat="1" ht="15" x14ac:dyDescent="0.25">
      <c r="A1623" s="62"/>
      <c r="B1623" s="52"/>
      <c r="C1623" s="235" t="s">
        <v>78</v>
      </c>
      <c r="D1623" s="235"/>
      <c r="E1623" s="235"/>
      <c r="F1623" s="54"/>
      <c r="G1623" s="55"/>
      <c r="H1623" s="55"/>
      <c r="I1623" s="55"/>
      <c r="J1623" s="65"/>
      <c r="K1623" s="55"/>
      <c r="L1623" s="58">
        <v>6.05</v>
      </c>
      <c r="M1623" s="55"/>
      <c r="N1623" s="72">
        <v>270.85000000000002</v>
      </c>
      <c r="AI1623" s="39"/>
      <c r="AJ1623" s="40"/>
      <c r="AK1623" s="40"/>
      <c r="AO1623" s="3" t="s">
        <v>78</v>
      </c>
      <c r="AQ1623" s="40"/>
      <c r="AT1623" s="40"/>
      <c r="AV1623" s="40"/>
    </row>
    <row r="1624" spans="1:48" customFormat="1" ht="23.25" x14ac:dyDescent="0.25">
      <c r="A1624" s="62"/>
      <c r="B1624" s="52" t="s">
        <v>331</v>
      </c>
      <c r="C1624" s="235" t="s">
        <v>332</v>
      </c>
      <c r="D1624" s="235"/>
      <c r="E1624" s="235"/>
      <c r="F1624" s="54" t="s">
        <v>81</v>
      </c>
      <c r="G1624" s="63">
        <v>94</v>
      </c>
      <c r="H1624" s="55"/>
      <c r="I1624" s="63">
        <v>94</v>
      </c>
      <c r="J1624" s="65"/>
      <c r="K1624" s="55"/>
      <c r="L1624" s="58">
        <v>5.69</v>
      </c>
      <c r="M1624" s="55"/>
      <c r="N1624" s="72">
        <v>254.6</v>
      </c>
      <c r="AI1624" s="39"/>
      <c r="AJ1624" s="40"/>
      <c r="AK1624" s="40"/>
      <c r="AO1624" s="3" t="s">
        <v>332</v>
      </c>
      <c r="AQ1624" s="40"/>
      <c r="AT1624" s="40"/>
      <c r="AV1624" s="40"/>
    </row>
    <row r="1625" spans="1:48" customFormat="1" ht="45" x14ac:dyDescent="0.25">
      <c r="A1625" s="62"/>
      <c r="B1625" s="52" t="s">
        <v>333</v>
      </c>
      <c r="C1625" s="235" t="s">
        <v>334</v>
      </c>
      <c r="D1625" s="235"/>
      <c r="E1625" s="235"/>
      <c r="F1625" s="54" t="s">
        <v>81</v>
      </c>
      <c r="G1625" s="63">
        <v>51</v>
      </c>
      <c r="H1625" s="59">
        <v>0.85</v>
      </c>
      <c r="I1625" s="59">
        <v>43.35</v>
      </c>
      <c r="J1625" s="65"/>
      <c r="K1625" s="55"/>
      <c r="L1625" s="58">
        <v>2.62</v>
      </c>
      <c r="M1625" s="55"/>
      <c r="N1625" s="72">
        <v>117.41</v>
      </c>
      <c r="AI1625" s="39"/>
      <c r="AJ1625" s="40"/>
      <c r="AK1625" s="40"/>
      <c r="AO1625" s="3" t="s">
        <v>334</v>
      </c>
      <c r="AQ1625" s="40"/>
      <c r="AT1625" s="40"/>
      <c r="AV1625" s="40"/>
    </row>
    <row r="1626" spans="1:48" customFormat="1" ht="15" x14ac:dyDescent="0.25">
      <c r="A1626" s="73"/>
      <c r="B1626" s="74"/>
      <c r="C1626" s="248" t="s">
        <v>84</v>
      </c>
      <c r="D1626" s="248"/>
      <c r="E1626" s="248"/>
      <c r="F1626" s="43"/>
      <c r="G1626" s="44"/>
      <c r="H1626" s="44"/>
      <c r="I1626" s="44"/>
      <c r="J1626" s="47"/>
      <c r="K1626" s="44"/>
      <c r="L1626" s="75">
        <v>181.9</v>
      </c>
      <c r="M1626" s="68"/>
      <c r="N1626" s="76">
        <v>2016.19</v>
      </c>
      <c r="AI1626" s="39"/>
      <c r="AJ1626" s="40"/>
      <c r="AK1626" s="40"/>
      <c r="AQ1626" s="40" t="s">
        <v>84</v>
      </c>
      <c r="AT1626" s="40"/>
      <c r="AV1626" s="40"/>
    </row>
    <row r="1627" spans="1:48" customFormat="1" ht="15" x14ac:dyDescent="0.25">
      <c r="A1627" s="41" t="s">
        <v>691</v>
      </c>
      <c r="B1627" s="42" t="s">
        <v>692</v>
      </c>
      <c r="C1627" s="248" t="s">
        <v>693</v>
      </c>
      <c r="D1627" s="248"/>
      <c r="E1627" s="248"/>
      <c r="F1627" s="43" t="s">
        <v>110</v>
      </c>
      <c r="G1627" s="44">
        <v>-4.5760000000000002E-3</v>
      </c>
      <c r="H1627" s="45">
        <v>1</v>
      </c>
      <c r="I1627" s="86">
        <v>-4.5760000000000002E-3</v>
      </c>
      <c r="J1627" s="82">
        <v>31500</v>
      </c>
      <c r="K1627" s="44"/>
      <c r="L1627" s="75">
        <v>-144.13999999999999</v>
      </c>
      <c r="M1627" s="80">
        <v>8.16</v>
      </c>
      <c r="N1627" s="76">
        <v>-1176.18</v>
      </c>
      <c r="AI1627" s="39"/>
      <c r="AJ1627" s="40"/>
      <c r="AK1627" s="40" t="s">
        <v>693</v>
      </c>
      <c r="AQ1627" s="40"/>
      <c r="AT1627" s="40"/>
      <c r="AV1627" s="40"/>
    </row>
    <row r="1628" spans="1:48" customFormat="1" ht="15" x14ac:dyDescent="0.25">
      <c r="A1628" s="73"/>
      <c r="B1628" s="74"/>
      <c r="C1628" s="235" t="s">
        <v>694</v>
      </c>
      <c r="D1628" s="235"/>
      <c r="E1628" s="235"/>
      <c r="F1628" s="235"/>
      <c r="G1628" s="235"/>
      <c r="H1628" s="235"/>
      <c r="I1628" s="235"/>
      <c r="J1628" s="235"/>
      <c r="K1628" s="235"/>
      <c r="L1628" s="235"/>
      <c r="M1628" s="235"/>
      <c r="N1628" s="237"/>
      <c r="AI1628" s="39"/>
      <c r="AJ1628" s="40"/>
      <c r="AK1628" s="40"/>
      <c r="AQ1628" s="40"/>
      <c r="AR1628" s="3" t="s">
        <v>694</v>
      </c>
      <c r="AT1628" s="40"/>
      <c r="AV1628" s="40"/>
    </row>
    <row r="1629" spans="1:48" customFormat="1" ht="15" x14ac:dyDescent="0.25">
      <c r="A1629" s="73"/>
      <c r="B1629" s="74"/>
      <c r="C1629" s="248" t="s">
        <v>84</v>
      </c>
      <c r="D1629" s="248"/>
      <c r="E1629" s="248"/>
      <c r="F1629" s="43"/>
      <c r="G1629" s="44"/>
      <c r="H1629" s="44"/>
      <c r="I1629" s="44"/>
      <c r="J1629" s="47"/>
      <c r="K1629" s="44"/>
      <c r="L1629" s="75">
        <v>-144.13999999999999</v>
      </c>
      <c r="M1629" s="68"/>
      <c r="N1629" s="76">
        <v>-1176.18</v>
      </c>
      <c r="AI1629" s="39"/>
      <c r="AJ1629" s="40"/>
      <c r="AK1629" s="40"/>
      <c r="AQ1629" s="40" t="s">
        <v>84</v>
      </c>
      <c r="AT1629" s="40"/>
      <c r="AV1629" s="40"/>
    </row>
    <row r="1630" spans="1:48" customFormat="1" ht="15" x14ac:dyDescent="0.25">
      <c r="A1630" s="41" t="s">
        <v>695</v>
      </c>
      <c r="B1630" s="42" t="s">
        <v>696</v>
      </c>
      <c r="C1630" s="248" t="s">
        <v>697</v>
      </c>
      <c r="D1630" s="248"/>
      <c r="E1630" s="248"/>
      <c r="F1630" s="43" t="s">
        <v>110</v>
      </c>
      <c r="G1630" s="44">
        <v>1.4E-3</v>
      </c>
      <c r="H1630" s="45">
        <v>1</v>
      </c>
      <c r="I1630" s="83">
        <v>1.4E-3</v>
      </c>
      <c r="J1630" s="82">
        <v>29717.72</v>
      </c>
      <c r="K1630" s="44"/>
      <c r="L1630" s="75">
        <v>41.6</v>
      </c>
      <c r="M1630" s="80">
        <v>8.16</v>
      </c>
      <c r="N1630" s="81">
        <v>339.46</v>
      </c>
      <c r="AI1630" s="39"/>
      <c r="AJ1630" s="40"/>
      <c r="AK1630" s="40" t="s">
        <v>697</v>
      </c>
      <c r="AQ1630" s="40"/>
      <c r="AT1630" s="40"/>
      <c r="AV1630" s="40"/>
    </row>
    <row r="1631" spans="1:48" customFormat="1" ht="15" x14ac:dyDescent="0.25">
      <c r="A1631" s="73"/>
      <c r="B1631" s="74"/>
      <c r="C1631" s="235" t="s">
        <v>111</v>
      </c>
      <c r="D1631" s="235"/>
      <c r="E1631" s="235"/>
      <c r="F1631" s="235"/>
      <c r="G1631" s="235"/>
      <c r="H1631" s="235"/>
      <c r="I1631" s="235"/>
      <c r="J1631" s="235"/>
      <c r="K1631" s="235"/>
      <c r="L1631" s="235"/>
      <c r="M1631" s="235"/>
      <c r="N1631" s="237"/>
      <c r="AI1631" s="39"/>
      <c r="AJ1631" s="40"/>
      <c r="AK1631" s="40"/>
      <c r="AQ1631" s="40"/>
      <c r="AR1631" s="3" t="s">
        <v>111</v>
      </c>
      <c r="AT1631" s="40"/>
      <c r="AV1631" s="40"/>
    </row>
    <row r="1632" spans="1:48" customFormat="1" ht="15" x14ac:dyDescent="0.25">
      <c r="A1632" s="49"/>
      <c r="B1632" s="50"/>
      <c r="C1632" s="235" t="s">
        <v>698</v>
      </c>
      <c r="D1632" s="235"/>
      <c r="E1632" s="235"/>
      <c r="F1632" s="235"/>
      <c r="G1632" s="235"/>
      <c r="H1632" s="235"/>
      <c r="I1632" s="235"/>
      <c r="J1632" s="235"/>
      <c r="K1632" s="235"/>
      <c r="L1632" s="235"/>
      <c r="M1632" s="235"/>
      <c r="N1632" s="237"/>
      <c r="AI1632" s="39"/>
      <c r="AJ1632" s="40"/>
      <c r="AK1632" s="40"/>
      <c r="AL1632" s="3" t="s">
        <v>698</v>
      </c>
      <c r="AQ1632" s="40"/>
      <c r="AT1632" s="40"/>
      <c r="AV1632" s="40"/>
    </row>
    <row r="1633" spans="1:48" customFormat="1" ht="15" x14ac:dyDescent="0.25">
      <c r="A1633" s="73"/>
      <c r="B1633" s="74"/>
      <c r="C1633" s="248" t="s">
        <v>84</v>
      </c>
      <c r="D1633" s="248"/>
      <c r="E1633" s="248"/>
      <c r="F1633" s="43"/>
      <c r="G1633" s="44"/>
      <c r="H1633" s="44"/>
      <c r="I1633" s="44"/>
      <c r="J1633" s="47"/>
      <c r="K1633" s="44"/>
      <c r="L1633" s="75">
        <v>41.6</v>
      </c>
      <c r="M1633" s="68"/>
      <c r="N1633" s="81">
        <v>339.46</v>
      </c>
      <c r="AI1633" s="39"/>
      <c r="AJ1633" s="40"/>
      <c r="AK1633" s="40"/>
      <c r="AQ1633" s="40" t="s">
        <v>84</v>
      </c>
      <c r="AT1633" s="40"/>
      <c r="AV1633" s="40"/>
    </row>
    <row r="1634" spans="1:48" customFormat="1" ht="15" x14ac:dyDescent="0.25">
      <c r="A1634" s="87"/>
      <c r="B1634" s="88"/>
      <c r="C1634" s="88"/>
      <c r="D1634" s="88"/>
      <c r="E1634" s="88"/>
      <c r="F1634" s="89"/>
      <c r="G1634" s="89"/>
      <c r="H1634" s="89"/>
      <c r="I1634" s="89"/>
      <c r="J1634" s="90"/>
      <c r="K1634" s="89"/>
      <c r="L1634" s="90"/>
      <c r="M1634" s="55"/>
      <c r="N1634" s="90"/>
      <c r="AI1634" s="39"/>
      <c r="AJ1634" s="40"/>
      <c r="AK1634" s="40"/>
      <c r="AQ1634" s="40"/>
      <c r="AT1634" s="40"/>
      <c r="AV1634" s="40"/>
    </row>
    <row r="1635" spans="1:48" customFormat="1" ht="15" x14ac:dyDescent="0.25">
      <c r="A1635" s="91"/>
      <c r="B1635" s="92"/>
      <c r="C1635" s="248" t="s">
        <v>699</v>
      </c>
      <c r="D1635" s="248"/>
      <c r="E1635" s="248"/>
      <c r="F1635" s="248"/>
      <c r="G1635" s="248"/>
      <c r="H1635" s="248"/>
      <c r="I1635" s="248"/>
      <c r="J1635" s="248"/>
      <c r="K1635" s="248"/>
      <c r="L1635" s="93"/>
      <c r="M1635" s="94"/>
      <c r="N1635" s="95"/>
      <c r="AI1635" s="39"/>
      <c r="AJ1635" s="40"/>
      <c r="AK1635" s="40"/>
      <c r="AQ1635" s="40"/>
      <c r="AT1635" s="40" t="s">
        <v>699</v>
      </c>
      <c r="AV1635" s="40"/>
    </row>
    <row r="1636" spans="1:48" customFormat="1" ht="15" x14ac:dyDescent="0.25">
      <c r="A1636" s="96"/>
      <c r="B1636" s="52"/>
      <c r="C1636" s="235" t="s">
        <v>255</v>
      </c>
      <c r="D1636" s="235"/>
      <c r="E1636" s="235"/>
      <c r="F1636" s="235"/>
      <c r="G1636" s="235"/>
      <c r="H1636" s="235"/>
      <c r="I1636" s="235"/>
      <c r="J1636" s="235"/>
      <c r="K1636" s="235"/>
      <c r="L1636" s="102">
        <v>199.5</v>
      </c>
      <c r="M1636" s="98"/>
      <c r="N1636" s="99">
        <v>6255.48</v>
      </c>
      <c r="AI1636" s="39"/>
      <c r="AJ1636" s="40"/>
      <c r="AK1636" s="40"/>
      <c r="AQ1636" s="40"/>
      <c r="AT1636" s="40"/>
      <c r="AU1636" s="3" t="s">
        <v>255</v>
      </c>
      <c r="AV1636" s="40"/>
    </row>
    <row r="1637" spans="1:48" customFormat="1" ht="15" x14ac:dyDescent="0.25">
      <c r="A1637" s="96"/>
      <c r="B1637" s="52"/>
      <c r="C1637" s="235" t="s">
        <v>256</v>
      </c>
      <c r="D1637" s="235"/>
      <c r="E1637" s="235"/>
      <c r="F1637" s="235"/>
      <c r="G1637" s="235"/>
      <c r="H1637" s="235"/>
      <c r="I1637" s="235"/>
      <c r="J1637" s="235"/>
      <c r="K1637" s="235"/>
      <c r="L1637" s="100"/>
      <c r="M1637" s="98"/>
      <c r="N1637" s="101"/>
      <c r="AI1637" s="39"/>
      <c r="AJ1637" s="40"/>
      <c r="AK1637" s="40"/>
      <c r="AQ1637" s="40"/>
      <c r="AT1637" s="40"/>
      <c r="AU1637" s="3" t="s">
        <v>256</v>
      </c>
      <c r="AV1637" s="40"/>
    </row>
    <row r="1638" spans="1:48" customFormat="1" ht="15" x14ac:dyDescent="0.25">
      <c r="A1638" s="96"/>
      <c r="B1638" s="52"/>
      <c r="C1638" s="235" t="s">
        <v>257</v>
      </c>
      <c r="D1638" s="235"/>
      <c r="E1638" s="235"/>
      <c r="F1638" s="235"/>
      <c r="G1638" s="235"/>
      <c r="H1638" s="235"/>
      <c r="I1638" s="235"/>
      <c r="J1638" s="235"/>
      <c r="K1638" s="235"/>
      <c r="L1638" s="102">
        <v>124.8</v>
      </c>
      <c r="M1638" s="98"/>
      <c r="N1638" s="99">
        <v>5587.3</v>
      </c>
      <c r="AI1638" s="39"/>
      <c r="AJ1638" s="40"/>
      <c r="AK1638" s="40"/>
      <c r="AQ1638" s="40"/>
      <c r="AT1638" s="40"/>
      <c r="AU1638" s="3" t="s">
        <v>257</v>
      </c>
      <c r="AV1638" s="40"/>
    </row>
    <row r="1639" spans="1:48" customFormat="1" ht="15" x14ac:dyDescent="0.25">
      <c r="A1639" s="96"/>
      <c r="B1639" s="52"/>
      <c r="C1639" s="235" t="s">
        <v>258</v>
      </c>
      <c r="D1639" s="235"/>
      <c r="E1639" s="235"/>
      <c r="F1639" s="235"/>
      <c r="G1639" s="235"/>
      <c r="H1639" s="235"/>
      <c r="I1639" s="235"/>
      <c r="J1639" s="235"/>
      <c r="K1639" s="235"/>
      <c r="L1639" s="102">
        <v>11.54</v>
      </c>
      <c r="M1639" s="98"/>
      <c r="N1639" s="103">
        <v>152.79</v>
      </c>
      <c r="AI1639" s="39"/>
      <c r="AJ1639" s="40"/>
      <c r="AK1639" s="40"/>
      <c r="AQ1639" s="40"/>
      <c r="AT1639" s="40"/>
      <c r="AU1639" s="3" t="s">
        <v>258</v>
      </c>
      <c r="AV1639" s="40"/>
    </row>
    <row r="1640" spans="1:48" customFormat="1" ht="15" x14ac:dyDescent="0.25">
      <c r="A1640" s="96"/>
      <c r="B1640" s="52"/>
      <c r="C1640" s="235" t="s">
        <v>259</v>
      </c>
      <c r="D1640" s="235"/>
      <c r="E1640" s="235"/>
      <c r="F1640" s="235"/>
      <c r="G1640" s="235"/>
      <c r="H1640" s="235"/>
      <c r="I1640" s="235"/>
      <c r="J1640" s="235"/>
      <c r="K1640" s="235"/>
      <c r="L1640" s="102">
        <v>0.1</v>
      </c>
      <c r="M1640" s="98"/>
      <c r="N1640" s="103">
        <v>4.47</v>
      </c>
      <c r="AI1640" s="39"/>
      <c r="AJ1640" s="40"/>
      <c r="AK1640" s="40"/>
      <c r="AQ1640" s="40"/>
      <c r="AT1640" s="40"/>
      <c r="AU1640" s="3" t="s">
        <v>259</v>
      </c>
      <c r="AV1640" s="40"/>
    </row>
    <row r="1641" spans="1:48" customFormat="1" ht="15" x14ac:dyDescent="0.25">
      <c r="A1641" s="96"/>
      <c r="B1641" s="52"/>
      <c r="C1641" s="235" t="s">
        <v>260</v>
      </c>
      <c r="D1641" s="235"/>
      <c r="E1641" s="235"/>
      <c r="F1641" s="235"/>
      <c r="G1641" s="235"/>
      <c r="H1641" s="235"/>
      <c r="I1641" s="235"/>
      <c r="J1641" s="235"/>
      <c r="K1641" s="235"/>
      <c r="L1641" s="102">
        <v>63.16</v>
      </c>
      <c r="M1641" s="98"/>
      <c r="N1641" s="103">
        <v>515.39</v>
      </c>
      <c r="AI1641" s="39"/>
      <c r="AJ1641" s="40"/>
      <c r="AK1641" s="40"/>
      <c r="AQ1641" s="40"/>
      <c r="AT1641" s="40"/>
      <c r="AU1641" s="3" t="s">
        <v>260</v>
      </c>
      <c r="AV1641" s="40"/>
    </row>
    <row r="1642" spans="1:48" customFormat="1" ht="15" x14ac:dyDescent="0.25">
      <c r="A1642" s="96"/>
      <c r="B1642" s="52"/>
      <c r="C1642" s="235" t="s">
        <v>261</v>
      </c>
      <c r="D1642" s="235"/>
      <c r="E1642" s="235"/>
      <c r="F1642" s="235"/>
      <c r="G1642" s="235"/>
      <c r="H1642" s="235"/>
      <c r="I1642" s="235"/>
      <c r="J1642" s="235"/>
      <c r="K1642" s="235"/>
      <c r="L1642" s="102">
        <v>371.05</v>
      </c>
      <c r="M1642" s="98"/>
      <c r="N1642" s="99">
        <v>13935.78</v>
      </c>
      <c r="AI1642" s="39"/>
      <c r="AJ1642" s="40"/>
      <c r="AK1642" s="40"/>
      <c r="AQ1642" s="40"/>
      <c r="AT1642" s="40"/>
      <c r="AU1642" s="3" t="s">
        <v>261</v>
      </c>
      <c r="AV1642" s="40"/>
    </row>
    <row r="1643" spans="1:48" customFormat="1" ht="15" x14ac:dyDescent="0.25">
      <c r="A1643" s="96"/>
      <c r="B1643" s="52"/>
      <c r="C1643" s="235" t="s">
        <v>256</v>
      </c>
      <c r="D1643" s="235"/>
      <c r="E1643" s="235"/>
      <c r="F1643" s="235"/>
      <c r="G1643" s="235"/>
      <c r="H1643" s="235"/>
      <c r="I1643" s="235"/>
      <c r="J1643" s="235"/>
      <c r="K1643" s="235"/>
      <c r="L1643" s="100"/>
      <c r="M1643" s="98"/>
      <c r="N1643" s="101"/>
      <c r="AI1643" s="39"/>
      <c r="AJ1643" s="40"/>
      <c r="AK1643" s="40"/>
      <c r="AQ1643" s="40"/>
      <c r="AT1643" s="40"/>
      <c r="AU1643" s="3" t="s">
        <v>256</v>
      </c>
      <c r="AV1643" s="40"/>
    </row>
    <row r="1644" spans="1:48" customFormat="1" ht="15" x14ac:dyDescent="0.25">
      <c r="A1644" s="96"/>
      <c r="B1644" s="52"/>
      <c r="C1644" s="235" t="s">
        <v>352</v>
      </c>
      <c r="D1644" s="235"/>
      <c r="E1644" s="235"/>
      <c r="F1644" s="235"/>
      <c r="G1644" s="235"/>
      <c r="H1644" s="235"/>
      <c r="I1644" s="235"/>
      <c r="J1644" s="235"/>
      <c r="K1644" s="235"/>
      <c r="L1644" s="102">
        <v>124.8</v>
      </c>
      <c r="M1644" s="98"/>
      <c r="N1644" s="99">
        <v>5587.3</v>
      </c>
      <c r="AI1644" s="39"/>
      <c r="AJ1644" s="40"/>
      <c r="AK1644" s="40"/>
      <c r="AQ1644" s="40"/>
      <c r="AT1644" s="40"/>
      <c r="AU1644" s="3" t="s">
        <v>352</v>
      </c>
      <c r="AV1644" s="40"/>
    </row>
    <row r="1645" spans="1:48" customFormat="1" ht="15" x14ac:dyDescent="0.25">
      <c r="A1645" s="96"/>
      <c r="B1645" s="52"/>
      <c r="C1645" s="235" t="s">
        <v>353</v>
      </c>
      <c r="D1645" s="235"/>
      <c r="E1645" s="235"/>
      <c r="F1645" s="235"/>
      <c r="G1645" s="235"/>
      <c r="H1645" s="235"/>
      <c r="I1645" s="235"/>
      <c r="J1645" s="235"/>
      <c r="K1645" s="235"/>
      <c r="L1645" s="102">
        <v>11.54</v>
      </c>
      <c r="M1645" s="98"/>
      <c r="N1645" s="103">
        <v>152.79</v>
      </c>
      <c r="AI1645" s="39"/>
      <c r="AJ1645" s="40"/>
      <c r="AK1645" s="40"/>
      <c r="AQ1645" s="40"/>
      <c r="AT1645" s="40"/>
      <c r="AU1645" s="3" t="s">
        <v>353</v>
      </c>
      <c r="AV1645" s="40"/>
    </row>
    <row r="1646" spans="1:48" customFormat="1" ht="15" x14ac:dyDescent="0.25">
      <c r="A1646" s="96"/>
      <c r="B1646" s="52"/>
      <c r="C1646" s="235" t="s">
        <v>354</v>
      </c>
      <c r="D1646" s="235"/>
      <c r="E1646" s="235"/>
      <c r="F1646" s="235"/>
      <c r="G1646" s="235"/>
      <c r="H1646" s="235"/>
      <c r="I1646" s="235"/>
      <c r="J1646" s="235"/>
      <c r="K1646" s="235"/>
      <c r="L1646" s="102">
        <v>0.1</v>
      </c>
      <c r="M1646" s="98"/>
      <c r="N1646" s="103">
        <v>4.47</v>
      </c>
      <c r="AI1646" s="39"/>
      <c r="AJ1646" s="40"/>
      <c r="AK1646" s="40"/>
      <c r="AQ1646" s="40"/>
      <c r="AT1646" s="40"/>
      <c r="AU1646" s="3" t="s">
        <v>354</v>
      </c>
      <c r="AV1646" s="40"/>
    </row>
    <row r="1647" spans="1:48" customFormat="1" ht="15" x14ac:dyDescent="0.25">
      <c r="A1647" s="96"/>
      <c r="B1647" s="52"/>
      <c r="C1647" s="235" t="s">
        <v>355</v>
      </c>
      <c r="D1647" s="235"/>
      <c r="E1647" s="235"/>
      <c r="F1647" s="235"/>
      <c r="G1647" s="235"/>
      <c r="H1647" s="235"/>
      <c r="I1647" s="235"/>
      <c r="J1647" s="235"/>
      <c r="K1647" s="235"/>
      <c r="L1647" s="102">
        <v>63.16</v>
      </c>
      <c r="M1647" s="98"/>
      <c r="N1647" s="103">
        <v>515.39</v>
      </c>
      <c r="AI1647" s="39"/>
      <c r="AJ1647" s="40"/>
      <c r="AK1647" s="40"/>
      <c r="AQ1647" s="40"/>
      <c r="AT1647" s="40"/>
      <c r="AU1647" s="3" t="s">
        <v>355</v>
      </c>
      <c r="AV1647" s="40"/>
    </row>
    <row r="1648" spans="1:48" customFormat="1" ht="15" x14ac:dyDescent="0.25">
      <c r="A1648" s="96"/>
      <c r="B1648" s="52"/>
      <c r="C1648" s="235" t="s">
        <v>356</v>
      </c>
      <c r="D1648" s="235"/>
      <c r="E1648" s="235"/>
      <c r="F1648" s="235"/>
      <c r="G1648" s="235"/>
      <c r="H1648" s="235"/>
      <c r="I1648" s="235"/>
      <c r="J1648" s="235"/>
      <c r="K1648" s="235"/>
      <c r="L1648" s="102">
        <v>117.41</v>
      </c>
      <c r="M1648" s="98"/>
      <c r="N1648" s="99">
        <v>5256.27</v>
      </c>
      <c r="AI1648" s="39"/>
      <c r="AJ1648" s="40"/>
      <c r="AK1648" s="40"/>
      <c r="AQ1648" s="40"/>
      <c r="AT1648" s="40"/>
      <c r="AU1648" s="3" t="s">
        <v>356</v>
      </c>
      <c r="AV1648" s="40"/>
    </row>
    <row r="1649" spans="1:48" customFormat="1" ht="15" x14ac:dyDescent="0.25">
      <c r="A1649" s="96"/>
      <c r="B1649" s="52"/>
      <c r="C1649" s="235" t="s">
        <v>357</v>
      </c>
      <c r="D1649" s="235"/>
      <c r="E1649" s="235"/>
      <c r="F1649" s="235"/>
      <c r="G1649" s="235"/>
      <c r="H1649" s="235"/>
      <c r="I1649" s="235"/>
      <c r="J1649" s="235"/>
      <c r="K1649" s="235"/>
      <c r="L1649" s="102">
        <v>54.14</v>
      </c>
      <c r="M1649" s="98"/>
      <c r="N1649" s="99">
        <v>2424.0300000000002</v>
      </c>
      <c r="AI1649" s="39"/>
      <c r="AJ1649" s="40"/>
      <c r="AK1649" s="40"/>
      <c r="AQ1649" s="40"/>
      <c r="AT1649" s="40"/>
      <c r="AU1649" s="3" t="s">
        <v>357</v>
      </c>
      <c r="AV1649" s="40"/>
    </row>
    <row r="1650" spans="1:48" customFormat="1" ht="15" x14ac:dyDescent="0.25">
      <c r="A1650" s="96"/>
      <c r="B1650" s="52"/>
      <c r="C1650" s="235" t="s">
        <v>272</v>
      </c>
      <c r="D1650" s="235"/>
      <c r="E1650" s="235"/>
      <c r="F1650" s="235"/>
      <c r="G1650" s="235"/>
      <c r="H1650" s="235"/>
      <c r="I1650" s="235"/>
      <c r="J1650" s="235"/>
      <c r="K1650" s="235"/>
      <c r="L1650" s="102">
        <v>124.9</v>
      </c>
      <c r="M1650" s="98"/>
      <c r="N1650" s="99">
        <v>5591.77</v>
      </c>
      <c r="AI1650" s="39"/>
      <c r="AJ1650" s="40"/>
      <c r="AK1650" s="40"/>
      <c r="AQ1650" s="40"/>
      <c r="AT1650" s="40"/>
      <c r="AU1650" s="3" t="s">
        <v>272</v>
      </c>
      <c r="AV1650" s="40"/>
    </row>
    <row r="1651" spans="1:48" customFormat="1" ht="15" x14ac:dyDescent="0.25">
      <c r="A1651" s="96"/>
      <c r="B1651" s="52"/>
      <c r="C1651" s="235" t="s">
        <v>273</v>
      </c>
      <c r="D1651" s="235"/>
      <c r="E1651" s="235"/>
      <c r="F1651" s="235"/>
      <c r="G1651" s="235"/>
      <c r="H1651" s="235"/>
      <c r="I1651" s="235"/>
      <c r="J1651" s="235"/>
      <c r="K1651" s="235"/>
      <c r="L1651" s="102">
        <v>117.41</v>
      </c>
      <c r="M1651" s="98"/>
      <c r="N1651" s="99">
        <v>5256.27</v>
      </c>
      <c r="AI1651" s="39"/>
      <c r="AJ1651" s="40"/>
      <c r="AK1651" s="40"/>
      <c r="AQ1651" s="40"/>
      <c r="AT1651" s="40"/>
      <c r="AU1651" s="3" t="s">
        <v>273</v>
      </c>
      <c r="AV1651" s="40"/>
    </row>
    <row r="1652" spans="1:48" customFormat="1" ht="15" x14ac:dyDescent="0.25">
      <c r="A1652" s="96"/>
      <c r="B1652" s="52"/>
      <c r="C1652" s="235" t="s">
        <v>274</v>
      </c>
      <c r="D1652" s="235"/>
      <c r="E1652" s="235"/>
      <c r="F1652" s="235"/>
      <c r="G1652" s="235"/>
      <c r="H1652" s="235"/>
      <c r="I1652" s="235"/>
      <c r="J1652" s="235"/>
      <c r="K1652" s="235"/>
      <c r="L1652" s="102">
        <v>54.14</v>
      </c>
      <c r="M1652" s="98"/>
      <c r="N1652" s="99">
        <v>2424.0300000000002</v>
      </c>
      <c r="AI1652" s="39"/>
      <c r="AJ1652" s="40"/>
      <c r="AK1652" s="40"/>
      <c r="AQ1652" s="40"/>
      <c r="AT1652" s="40"/>
      <c r="AU1652" s="3" t="s">
        <v>274</v>
      </c>
      <c r="AV1652" s="40"/>
    </row>
    <row r="1653" spans="1:48" customFormat="1" ht="15" x14ac:dyDescent="0.25">
      <c r="A1653" s="96"/>
      <c r="B1653" s="104"/>
      <c r="C1653" s="252" t="s">
        <v>700</v>
      </c>
      <c r="D1653" s="252"/>
      <c r="E1653" s="252"/>
      <c r="F1653" s="252"/>
      <c r="G1653" s="252"/>
      <c r="H1653" s="252"/>
      <c r="I1653" s="252"/>
      <c r="J1653" s="252"/>
      <c r="K1653" s="252"/>
      <c r="L1653" s="109">
        <v>371.05</v>
      </c>
      <c r="M1653" s="106"/>
      <c r="N1653" s="107">
        <v>13935.78</v>
      </c>
      <c r="AI1653" s="39"/>
      <c r="AJ1653" s="40"/>
      <c r="AK1653" s="40"/>
      <c r="AQ1653" s="40"/>
      <c r="AT1653" s="40"/>
      <c r="AV1653" s="40" t="s">
        <v>700</v>
      </c>
    </row>
    <row r="1654" spans="1:48" customFormat="1" ht="15" x14ac:dyDescent="0.25">
      <c r="A1654" s="242" t="s">
        <v>701</v>
      </c>
      <c r="B1654" s="243"/>
      <c r="C1654" s="243"/>
      <c r="D1654" s="243"/>
      <c r="E1654" s="243"/>
      <c r="F1654" s="243"/>
      <c r="G1654" s="243"/>
      <c r="H1654" s="243"/>
      <c r="I1654" s="243"/>
      <c r="J1654" s="243"/>
      <c r="K1654" s="243"/>
      <c r="L1654" s="243"/>
      <c r="M1654" s="243"/>
      <c r="N1654" s="244"/>
      <c r="AI1654" s="39" t="s">
        <v>701</v>
      </c>
      <c r="AJ1654" s="40"/>
      <c r="AK1654" s="40"/>
      <c r="AQ1654" s="40"/>
      <c r="AT1654" s="40"/>
      <c r="AV1654" s="40"/>
    </row>
    <row r="1655" spans="1:48" customFormat="1" ht="15" x14ac:dyDescent="0.25">
      <c r="A1655" s="41" t="s">
        <v>702</v>
      </c>
      <c r="B1655" s="42" t="s">
        <v>414</v>
      </c>
      <c r="C1655" s="248" t="s">
        <v>415</v>
      </c>
      <c r="D1655" s="248"/>
      <c r="E1655" s="248"/>
      <c r="F1655" s="43" t="s">
        <v>204</v>
      </c>
      <c r="G1655" s="44">
        <v>26.4</v>
      </c>
      <c r="H1655" s="45">
        <v>1</v>
      </c>
      <c r="I1655" s="79">
        <v>26.4</v>
      </c>
      <c r="J1655" s="47"/>
      <c r="K1655" s="44"/>
      <c r="L1655" s="47"/>
      <c r="M1655" s="44"/>
      <c r="N1655" s="48"/>
      <c r="AI1655" s="39"/>
      <c r="AJ1655" s="40"/>
      <c r="AK1655" s="40" t="s">
        <v>415</v>
      </c>
      <c r="AQ1655" s="40"/>
      <c r="AT1655" s="40"/>
      <c r="AV1655" s="40"/>
    </row>
    <row r="1656" spans="1:48" customFormat="1" ht="23.25" x14ac:dyDescent="0.25">
      <c r="A1656" s="51"/>
      <c r="B1656" s="52" t="s">
        <v>65</v>
      </c>
      <c r="C1656" s="238" t="s">
        <v>66</v>
      </c>
      <c r="D1656" s="238"/>
      <c r="E1656" s="238"/>
      <c r="F1656" s="238"/>
      <c r="G1656" s="238"/>
      <c r="H1656" s="238"/>
      <c r="I1656" s="238"/>
      <c r="J1656" s="238"/>
      <c r="K1656" s="238"/>
      <c r="L1656" s="238"/>
      <c r="M1656" s="238"/>
      <c r="N1656" s="239"/>
      <c r="AI1656" s="39"/>
      <c r="AJ1656" s="40"/>
      <c r="AK1656" s="40"/>
      <c r="AM1656" s="3" t="s">
        <v>66</v>
      </c>
      <c r="AQ1656" s="40"/>
      <c r="AT1656" s="40"/>
      <c r="AV1656" s="40"/>
    </row>
    <row r="1657" spans="1:48" customFormat="1" ht="68.25" x14ac:dyDescent="0.25">
      <c r="A1657" s="51"/>
      <c r="B1657" s="52" t="s">
        <v>67</v>
      </c>
      <c r="C1657" s="238" t="s">
        <v>68</v>
      </c>
      <c r="D1657" s="238"/>
      <c r="E1657" s="238"/>
      <c r="F1657" s="238"/>
      <c r="G1657" s="238"/>
      <c r="H1657" s="238"/>
      <c r="I1657" s="238"/>
      <c r="J1657" s="238"/>
      <c r="K1657" s="238"/>
      <c r="L1657" s="238"/>
      <c r="M1657" s="238"/>
      <c r="N1657" s="239"/>
      <c r="AI1657" s="39"/>
      <c r="AJ1657" s="40"/>
      <c r="AK1657" s="40"/>
      <c r="AM1657" s="3" t="s">
        <v>68</v>
      </c>
      <c r="AQ1657" s="40"/>
      <c r="AT1657" s="40"/>
      <c r="AV1657" s="40"/>
    </row>
    <row r="1658" spans="1:48" customFormat="1" ht="23.25" x14ac:dyDescent="0.25">
      <c r="A1658" s="51"/>
      <c r="B1658" s="52" t="s">
        <v>69</v>
      </c>
      <c r="C1658" s="238" t="s">
        <v>70</v>
      </c>
      <c r="D1658" s="238"/>
      <c r="E1658" s="238"/>
      <c r="F1658" s="238"/>
      <c r="G1658" s="238"/>
      <c r="H1658" s="238"/>
      <c r="I1658" s="238"/>
      <c r="J1658" s="238"/>
      <c r="K1658" s="238"/>
      <c r="L1658" s="238"/>
      <c r="M1658" s="238"/>
      <c r="N1658" s="239"/>
      <c r="AI1658" s="39"/>
      <c r="AJ1658" s="40"/>
      <c r="AK1658" s="40"/>
      <c r="AM1658" s="3" t="s">
        <v>70</v>
      </c>
      <c r="AQ1658" s="40"/>
      <c r="AT1658" s="40"/>
      <c r="AV1658" s="40"/>
    </row>
    <row r="1659" spans="1:48" customFormat="1" ht="15" x14ac:dyDescent="0.25">
      <c r="A1659" s="53"/>
      <c r="B1659" s="52" t="s">
        <v>60</v>
      </c>
      <c r="C1659" s="235" t="s">
        <v>94</v>
      </c>
      <c r="D1659" s="235"/>
      <c r="E1659" s="235"/>
      <c r="F1659" s="54"/>
      <c r="G1659" s="55"/>
      <c r="H1659" s="55"/>
      <c r="I1659" s="55"/>
      <c r="J1659" s="58">
        <v>7.68</v>
      </c>
      <c r="K1659" s="57">
        <v>1.520875</v>
      </c>
      <c r="L1659" s="58">
        <v>308.36</v>
      </c>
      <c r="M1659" s="59">
        <v>44.77</v>
      </c>
      <c r="N1659" s="60">
        <v>13805.28</v>
      </c>
      <c r="AI1659" s="39"/>
      <c r="AJ1659" s="40"/>
      <c r="AK1659" s="40"/>
      <c r="AN1659" s="3" t="s">
        <v>94</v>
      </c>
      <c r="AQ1659" s="40"/>
      <c r="AT1659" s="40"/>
      <c r="AV1659" s="40"/>
    </row>
    <row r="1660" spans="1:48" customFormat="1" ht="15" x14ac:dyDescent="0.25">
      <c r="A1660" s="62"/>
      <c r="B1660" s="52"/>
      <c r="C1660" s="235" t="s">
        <v>95</v>
      </c>
      <c r="D1660" s="235"/>
      <c r="E1660" s="235"/>
      <c r="F1660" s="54" t="s">
        <v>76</v>
      </c>
      <c r="G1660" s="61">
        <v>0.9</v>
      </c>
      <c r="H1660" s="57">
        <v>1.520875</v>
      </c>
      <c r="I1660" s="78">
        <v>36.13599</v>
      </c>
      <c r="J1660" s="65"/>
      <c r="K1660" s="55"/>
      <c r="L1660" s="65"/>
      <c r="M1660" s="55"/>
      <c r="N1660" s="66"/>
      <c r="AI1660" s="39"/>
      <c r="AJ1660" s="40"/>
      <c r="AK1660" s="40"/>
      <c r="AO1660" s="3" t="s">
        <v>95</v>
      </c>
      <c r="AQ1660" s="40"/>
      <c r="AT1660" s="40"/>
      <c r="AV1660" s="40"/>
    </row>
    <row r="1661" spans="1:48" customFormat="1" ht="15" x14ac:dyDescent="0.25">
      <c r="A1661" s="49"/>
      <c r="B1661" s="52"/>
      <c r="C1661" s="236" t="s">
        <v>77</v>
      </c>
      <c r="D1661" s="236"/>
      <c r="E1661" s="236"/>
      <c r="F1661" s="67"/>
      <c r="G1661" s="68"/>
      <c r="H1661" s="68"/>
      <c r="I1661" s="68"/>
      <c r="J1661" s="70">
        <v>7.68</v>
      </c>
      <c r="K1661" s="68"/>
      <c r="L1661" s="70">
        <v>308.36</v>
      </c>
      <c r="M1661" s="68"/>
      <c r="N1661" s="71">
        <v>13805.28</v>
      </c>
      <c r="AI1661" s="39"/>
      <c r="AJ1661" s="40"/>
      <c r="AK1661" s="40"/>
      <c r="AP1661" s="3" t="s">
        <v>77</v>
      </c>
      <c r="AQ1661" s="40"/>
      <c r="AT1661" s="40"/>
      <c r="AV1661" s="40"/>
    </row>
    <row r="1662" spans="1:48" customFormat="1" ht="15" x14ac:dyDescent="0.25">
      <c r="A1662" s="62"/>
      <c r="B1662" s="52"/>
      <c r="C1662" s="235" t="s">
        <v>78</v>
      </c>
      <c r="D1662" s="235"/>
      <c r="E1662" s="235"/>
      <c r="F1662" s="54"/>
      <c r="G1662" s="55"/>
      <c r="H1662" s="55"/>
      <c r="I1662" s="55"/>
      <c r="J1662" s="65"/>
      <c r="K1662" s="55"/>
      <c r="L1662" s="58">
        <v>308.36</v>
      </c>
      <c r="M1662" s="55"/>
      <c r="N1662" s="60">
        <v>13805.28</v>
      </c>
      <c r="AI1662" s="39"/>
      <c r="AJ1662" s="40"/>
      <c r="AK1662" s="40"/>
      <c r="AO1662" s="3" t="s">
        <v>78</v>
      </c>
      <c r="AQ1662" s="40"/>
      <c r="AT1662" s="40"/>
      <c r="AV1662" s="40"/>
    </row>
    <row r="1663" spans="1:48" customFormat="1" ht="23.25" x14ac:dyDescent="0.25">
      <c r="A1663" s="62"/>
      <c r="B1663" s="52" t="s">
        <v>331</v>
      </c>
      <c r="C1663" s="235" t="s">
        <v>332</v>
      </c>
      <c r="D1663" s="235"/>
      <c r="E1663" s="235"/>
      <c r="F1663" s="54" t="s">
        <v>81</v>
      </c>
      <c r="G1663" s="63">
        <v>94</v>
      </c>
      <c r="H1663" s="55"/>
      <c r="I1663" s="63">
        <v>94</v>
      </c>
      <c r="J1663" s="65"/>
      <c r="K1663" s="55"/>
      <c r="L1663" s="58">
        <v>289.86</v>
      </c>
      <c r="M1663" s="55"/>
      <c r="N1663" s="60">
        <v>12976.96</v>
      </c>
      <c r="AI1663" s="39"/>
      <c r="AJ1663" s="40"/>
      <c r="AK1663" s="40"/>
      <c r="AO1663" s="3" t="s">
        <v>332</v>
      </c>
      <c r="AQ1663" s="40"/>
      <c r="AT1663" s="40"/>
      <c r="AV1663" s="40"/>
    </row>
    <row r="1664" spans="1:48" customFormat="1" ht="45" x14ac:dyDescent="0.25">
      <c r="A1664" s="62"/>
      <c r="B1664" s="52" t="s">
        <v>333</v>
      </c>
      <c r="C1664" s="235" t="s">
        <v>334</v>
      </c>
      <c r="D1664" s="235"/>
      <c r="E1664" s="235"/>
      <c r="F1664" s="54" t="s">
        <v>81</v>
      </c>
      <c r="G1664" s="63">
        <v>51</v>
      </c>
      <c r="H1664" s="59">
        <v>0.85</v>
      </c>
      <c r="I1664" s="59">
        <v>43.35</v>
      </c>
      <c r="J1664" s="65"/>
      <c r="K1664" s="55"/>
      <c r="L1664" s="58">
        <v>133.66999999999999</v>
      </c>
      <c r="M1664" s="55"/>
      <c r="N1664" s="60">
        <v>5984.59</v>
      </c>
      <c r="AI1664" s="39"/>
      <c r="AJ1664" s="40"/>
      <c r="AK1664" s="40"/>
      <c r="AO1664" s="3" t="s">
        <v>334</v>
      </c>
      <c r="AQ1664" s="40"/>
      <c r="AT1664" s="40"/>
      <c r="AV1664" s="40"/>
    </row>
    <row r="1665" spans="1:48" customFormat="1" ht="15" x14ac:dyDescent="0.25">
      <c r="A1665" s="73"/>
      <c r="B1665" s="74"/>
      <c r="C1665" s="248" t="s">
        <v>84</v>
      </c>
      <c r="D1665" s="248"/>
      <c r="E1665" s="248"/>
      <c r="F1665" s="43"/>
      <c r="G1665" s="44"/>
      <c r="H1665" s="44"/>
      <c r="I1665" s="44"/>
      <c r="J1665" s="47"/>
      <c r="K1665" s="44"/>
      <c r="L1665" s="75">
        <v>731.89</v>
      </c>
      <c r="M1665" s="68"/>
      <c r="N1665" s="76">
        <v>32766.83</v>
      </c>
      <c r="AI1665" s="39"/>
      <c r="AJ1665" s="40"/>
      <c r="AK1665" s="40"/>
      <c r="AQ1665" s="40" t="s">
        <v>84</v>
      </c>
      <c r="AT1665" s="40"/>
      <c r="AV1665" s="40"/>
    </row>
    <row r="1666" spans="1:48" customFormat="1" ht="23.25" x14ac:dyDescent="0.25">
      <c r="A1666" s="41" t="s">
        <v>703</v>
      </c>
      <c r="B1666" s="42" t="s">
        <v>704</v>
      </c>
      <c r="C1666" s="248" t="s">
        <v>705</v>
      </c>
      <c r="D1666" s="248"/>
      <c r="E1666" s="248"/>
      <c r="F1666" s="43" t="s">
        <v>212</v>
      </c>
      <c r="G1666" s="44">
        <v>0.26400000000000001</v>
      </c>
      <c r="H1666" s="45">
        <v>1</v>
      </c>
      <c r="I1666" s="46">
        <v>0.26400000000000001</v>
      </c>
      <c r="J1666" s="47"/>
      <c r="K1666" s="44"/>
      <c r="L1666" s="47"/>
      <c r="M1666" s="44"/>
      <c r="N1666" s="48"/>
      <c r="AI1666" s="39"/>
      <c r="AJ1666" s="40"/>
      <c r="AK1666" s="40" t="s">
        <v>705</v>
      </c>
      <c r="AQ1666" s="40"/>
      <c r="AT1666" s="40"/>
      <c r="AV1666" s="40"/>
    </row>
    <row r="1667" spans="1:48" customFormat="1" ht="15" x14ac:dyDescent="0.25">
      <c r="A1667" s="49"/>
      <c r="B1667" s="50"/>
      <c r="C1667" s="235" t="s">
        <v>706</v>
      </c>
      <c r="D1667" s="235"/>
      <c r="E1667" s="235"/>
      <c r="F1667" s="235"/>
      <c r="G1667" s="235"/>
      <c r="H1667" s="235"/>
      <c r="I1667" s="235"/>
      <c r="J1667" s="235"/>
      <c r="K1667" s="235"/>
      <c r="L1667" s="235"/>
      <c r="M1667" s="235"/>
      <c r="N1667" s="237"/>
      <c r="AI1667" s="39"/>
      <c r="AJ1667" s="40"/>
      <c r="AK1667" s="40"/>
      <c r="AL1667" s="3" t="s">
        <v>706</v>
      </c>
      <c r="AQ1667" s="40"/>
      <c r="AT1667" s="40"/>
      <c r="AV1667" s="40"/>
    </row>
    <row r="1668" spans="1:48" customFormat="1" ht="23.25" x14ac:dyDescent="0.25">
      <c r="A1668" s="51"/>
      <c r="B1668" s="52" t="s">
        <v>65</v>
      </c>
      <c r="C1668" s="238" t="s">
        <v>66</v>
      </c>
      <c r="D1668" s="238"/>
      <c r="E1668" s="238"/>
      <c r="F1668" s="238"/>
      <c r="G1668" s="238"/>
      <c r="H1668" s="238"/>
      <c r="I1668" s="238"/>
      <c r="J1668" s="238"/>
      <c r="K1668" s="238"/>
      <c r="L1668" s="238"/>
      <c r="M1668" s="238"/>
      <c r="N1668" s="239"/>
      <c r="AI1668" s="39"/>
      <c r="AJ1668" s="40"/>
      <c r="AK1668" s="40"/>
      <c r="AM1668" s="3" t="s">
        <v>66</v>
      </c>
      <c r="AQ1668" s="40"/>
      <c r="AT1668" s="40"/>
      <c r="AV1668" s="40"/>
    </row>
    <row r="1669" spans="1:48" customFormat="1" ht="68.25" x14ac:dyDescent="0.25">
      <c r="A1669" s="51"/>
      <c r="B1669" s="52" t="s">
        <v>67</v>
      </c>
      <c r="C1669" s="238" t="s">
        <v>68</v>
      </c>
      <c r="D1669" s="238"/>
      <c r="E1669" s="238"/>
      <c r="F1669" s="238"/>
      <c r="G1669" s="238"/>
      <c r="H1669" s="238"/>
      <c r="I1669" s="238"/>
      <c r="J1669" s="238"/>
      <c r="K1669" s="238"/>
      <c r="L1669" s="238"/>
      <c r="M1669" s="238"/>
      <c r="N1669" s="239"/>
      <c r="AI1669" s="39"/>
      <c r="AJ1669" s="40"/>
      <c r="AK1669" s="40"/>
      <c r="AM1669" s="3" t="s">
        <v>68</v>
      </c>
      <c r="AQ1669" s="40"/>
      <c r="AT1669" s="40"/>
      <c r="AV1669" s="40"/>
    </row>
    <row r="1670" spans="1:48" customFormat="1" ht="23.25" x14ac:dyDescent="0.25">
      <c r="A1670" s="51"/>
      <c r="B1670" s="52" t="s">
        <v>69</v>
      </c>
      <c r="C1670" s="238" t="s">
        <v>70</v>
      </c>
      <c r="D1670" s="238"/>
      <c r="E1670" s="238"/>
      <c r="F1670" s="238"/>
      <c r="G1670" s="238"/>
      <c r="H1670" s="238"/>
      <c r="I1670" s="238"/>
      <c r="J1670" s="238"/>
      <c r="K1670" s="238"/>
      <c r="L1670" s="238"/>
      <c r="M1670" s="238"/>
      <c r="N1670" s="239"/>
      <c r="AI1670" s="39"/>
      <c r="AJ1670" s="40"/>
      <c r="AK1670" s="40"/>
      <c r="AM1670" s="3" t="s">
        <v>70</v>
      </c>
      <c r="AQ1670" s="40"/>
      <c r="AT1670" s="40"/>
      <c r="AV1670" s="40"/>
    </row>
    <row r="1671" spans="1:48" customFormat="1" ht="15" x14ac:dyDescent="0.25">
      <c r="A1671" s="53"/>
      <c r="B1671" s="52" t="s">
        <v>60</v>
      </c>
      <c r="C1671" s="235" t="s">
        <v>94</v>
      </c>
      <c r="D1671" s="235"/>
      <c r="E1671" s="235"/>
      <c r="F1671" s="54"/>
      <c r="G1671" s="55"/>
      <c r="H1671" s="55"/>
      <c r="I1671" s="55"/>
      <c r="J1671" s="58">
        <v>44.73</v>
      </c>
      <c r="K1671" s="57">
        <v>1.520875</v>
      </c>
      <c r="L1671" s="58">
        <v>17.96</v>
      </c>
      <c r="M1671" s="59">
        <v>44.77</v>
      </c>
      <c r="N1671" s="72">
        <v>804.07</v>
      </c>
      <c r="AI1671" s="39"/>
      <c r="AJ1671" s="40"/>
      <c r="AK1671" s="40"/>
      <c r="AN1671" s="3" t="s">
        <v>94</v>
      </c>
      <c r="AQ1671" s="40"/>
      <c r="AT1671" s="40"/>
      <c r="AV1671" s="40"/>
    </row>
    <row r="1672" spans="1:48" customFormat="1" ht="15" x14ac:dyDescent="0.25">
      <c r="A1672" s="53"/>
      <c r="B1672" s="52" t="s">
        <v>71</v>
      </c>
      <c r="C1672" s="235" t="s">
        <v>72</v>
      </c>
      <c r="D1672" s="235"/>
      <c r="E1672" s="235"/>
      <c r="F1672" s="54"/>
      <c r="G1672" s="55"/>
      <c r="H1672" s="55"/>
      <c r="I1672" s="55"/>
      <c r="J1672" s="58">
        <v>0.97</v>
      </c>
      <c r="K1672" s="57">
        <v>1.653125</v>
      </c>
      <c r="L1672" s="58">
        <v>0.42</v>
      </c>
      <c r="M1672" s="59">
        <v>13.24</v>
      </c>
      <c r="N1672" s="72">
        <v>5.56</v>
      </c>
      <c r="AI1672" s="39"/>
      <c r="AJ1672" s="40"/>
      <c r="AK1672" s="40"/>
      <c r="AN1672" s="3" t="s">
        <v>72</v>
      </c>
      <c r="AQ1672" s="40"/>
      <c r="AT1672" s="40"/>
      <c r="AV1672" s="40"/>
    </row>
    <row r="1673" spans="1:48" customFormat="1" ht="15" x14ac:dyDescent="0.25">
      <c r="A1673" s="53"/>
      <c r="B1673" s="52" t="s">
        <v>73</v>
      </c>
      <c r="C1673" s="235" t="s">
        <v>74</v>
      </c>
      <c r="D1673" s="235"/>
      <c r="E1673" s="235"/>
      <c r="F1673" s="54"/>
      <c r="G1673" s="55"/>
      <c r="H1673" s="55"/>
      <c r="I1673" s="55"/>
      <c r="J1673" s="58">
        <v>0.26</v>
      </c>
      <c r="K1673" s="57">
        <v>1.653125</v>
      </c>
      <c r="L1673" s="58">
        <v>0.11</v>
      </c>
      <c r="M1673" s="61">
        <v>44.7</v>
      </c>
      <c r="N1673" s="72">
        <v>4.92</v>
      </c>
      <c r="AI1673" s="39"/>
      <c r="AJ1673" s="40"/>
      <c r="AK1673" s="40"/>
      <c r="AN1673" s="3" t="s">
        <v>74</v>
      </c>
      <c r="AQ1673" s="40"/>
      <c r="AT1673" s="40"/>
      <c r="AV1673" s="40"/>
    </row>
    <row r="1674" spans="1:48" customFormat="1" ht="15" x14ac:dyDescent="0.25">
      <c r="A1674" s="53"/>
      <c r="B1674" s="52" t="s">
        <v>100</v>
      </c>
      <c r="C1674" s="235" t="s">
        <v>127</v>
      </c>
      <c r="D1674" s="235"/>
      <c r="E1674" s="235"/>
      <c r="F1674" s="54"/>
      <c r="G1674" s="55"/>
      <c r="H1674" s="55"/>
      <c r="I1674" s="55"/>
      <c r="J1674" s="58">
        <v>0.18</v>
      </c>
      <c r="K1674" s="55"/>
      <c r="L1674" s="58">
        <v>0.05</v>
      </c>
      <c r="M1674" s="59">
        <v>8.16</v>
      </c>
      <c r="N1674" s="72">
        <v>0.41</v>
      </c>
      <c r="AI1674" s="39"/>
      <c r="AJ1674" s="40"/>
      <c r="AK1674" s="40"/>
      <c r="AN1674" s="3" t="s">
        <v>127</v>
      </c>
      <c r="AQ1674" s="40"/>
      <c r="AT1674" s="40"/>
      <c r="AV1674" s="40"/>
    </row>
    <row r="1675" spans="1:48" customFormat="1" ht="15" x14ac:dyDescent="0.25">
      <c r="A1675" s="62"/>
      <c r="B1675" s="52"/>
      <c r="C1675" s="235" t="s">
        <v>95</v>
      </c>
      <c r="D1675" s="235"/>
      <c r="E1675" s="235"/>
      <c r="F1675" s="54" t="s">
        <v>76</v>
      </c>
      <c r="G1675" s="59">
        <v>4.6500000000000004</v>
      </c>
      <c r="H1675" s="57">
        <v>1.520875</v>
      </c>
      <c r="I1675" s="64">
        <v>1.8670262</v>
      </c>
      <c r="J1675" s="65"/>
      <c r="K1675" s="55"/>
      <c r="L1675" s="65"/>
      <c r="M1675" s="55"/>
      <c r="N1675" s="66"/>
      <c r="AI1675" s="39"/>
      <c r="AJ1675" s="40"/>
      <c r="AK1675" s="40"/>
      <c r="AO1675" s="3" t="s">
        <v>95</v>
      </c>
      <c r="AQ1675" s="40"/>
      <c r="AT1675" s="40"/>
      <c r="AV1675" s="40"/>
    </row>
    <row r="1676" spans="1:48" customFormat="1" ht="15" x14ac:dyDescent="0.25">
      <c r="A1676" s="62"/>
      <c r="B1676" s="52"/>
      <c r="C1676" s="235" t="s">
        <v>75</v>
      </c>
      <c r="D1676" s="235"/>
      <c r="E1676" s="235"/>
      <c r="F1676" s="54" t="s">
        <v>76</v>
      </c>
      <c r="G1676" s="59">
        <v>0.02</v>
      </c>
      <c r="H1676" s="57">
        <v>1.653125</v>
      </c>
      <c r="I1676" s="64">
        <v>8.7285000000000001E-3</v>
      </c>
      <c r="J1676" s="65"/>
      <c r="K1676" s="55"/>
      <c r="L1676" s="65"/>
      <c r="M1676" s="55"/>
      <c r="N1676" s="66"/>
      <c r="AI1676" s="39"/>
      <c r="AJ1676" s="40"/>
      <c r="AK1676" s="40"/>
      <c r="AO1676" s="3" t="s">
        <v>75</v>
      </c>
      <c r="AQ1676" s="40"/>
      <c r="AT1676" s="40"/>
      <c r="AV1676" s="40"/>
    </row>
    <row r="1677" spans="1:48" customFormat="1" ht="15" x14ac:dyDescent="0.25">
      <c r="A1677" s="49"/>
      <c r="B1677" s="52"/>
      <c r="C1677" s="236" t="s">
        <v>77</v>
      </c>
      <c r="D1677" s="236"/>
      <c r="E1677" s="236"/>
      <c r="F1677" s="67"/>
      <c r="G1677" s="68"/>
      <c r="H1677" s="68"/>
      <c r="I1677" s="68"/>
      <c r="J1677" s="70">
        <v>45.88</v>
      </c>
      <c r="K1677" s="68"/>
      <c r="L1677" s="70">
        <v>18.43</v>
      </c>
      <c r="M1677" s="68"/>
      <c r="N1677" s="77">
        <v>810.04</v>
      </c>
      <c r="AI1677" s="39"/>
      <c r="AJ1677" s="40"/>
      <c r="AK1677" s="40"/>
      <c r="AP1677" s="3" t="s">
        <v>77</v>
      </c>
      <c r="AQ1677" s="40"/>
      <c r="AT1677" s="40"/>
      <c r="AV1677" s="40"/>
    </row>
    <row r="1678" spans="1:48" customFormat="1" ht="15" x14ac:dyDescent="0.25">
      <c r="A1678" s="62"/>
      <c r="B1678" s="52"/>
      <c r="C1678" s="235" t="s">
        <v>78</v>
      </c>
      <c r="D1678" s="235"/>
      <c r="E1678" s="235"/>
      <c r="F1678" s="54"/>
      <c r="G1678" s="55"/>
      <c r="H1678" s="55"/>
      <c r="I1678" s="55"/>
      <c r="J1678" s="65"/>
      <c r="K1678" s="55"/>
      <c r="L1678" s="58">
        <v>18.07</v>
      </c>
      <c r="M1678" s="55"/>
      <c r="N1678" s="72">
        <v>808.99</v>
      </c>
      <c r="AI1678" s="39"/>
      <c r="AJ1678" s="40"/>
      <c r="AK1678" s="40"/>
      <c r="AO1678" s="3" t="s">
        <v>78</v>
      </c>
      <c r="AQ1678" s="40"/>
      <c r="AT1678" s="40"/>
      <c r="AV1678" s="40"/>
    </row>
    <row r="1679" spans="1:48" customFormat="1" ht="22.5" x14ac:dyDescent="0.25">
      <c r="A1679" s="62"/>
      <c r="B1679" s="52" t="s">
        <v>420</v>
      </c>
      <c r="C1679" s="235" t="s">
        <v>421</v>
      </c>
      <c r="D1679" s="235"/>
      <c r="E1679" s="235"/>
      <c r="F1679" s="54" t="s">
        <v>81</v>
      </c>
      <c r="G1679" s="63">
        <v>100</v>
      </c>
      <c r="H1679" s="55"/>
      <c r="I1679" s="63">
        <v>100</v>
      </c>
      <c r="J1679" s="65"/>
      <c r="K1679" s="55"/>
      <c r="L1679" s="58">
        <v>18.07</v>
      </c>
      <c r="M1679" s="55"/>
      <c r="N1679" s="72">
        <v>808.99</v>
      </c>
      <c r="AI1679" s="39"/>
      <c r="AJ1679" s="40"/>
      <c r="AK1679" s="40"/>
      <c r="AO1679" s="3" t="s">
        <v>421</v>
      </c>
      <c r="AQ1679" s="40"/>
      <c r="AT1679" s="40"/>
      <c r="AV1679" s="40"/>
    </row>
    <row r="1680" spans="1:48" customFormat="1" ht="45" x14ac:dyDescent="0.25">
      <c r="A1680" s="62"/>
      <c r="B1680" s="52" t="s">
        <v>422</v>
      </c>
      <c r="C1680" s="235" t="s">
        <v>423</v>
      </c>
      <c r="D1680" s="235"/>
      <c r="E1680" s="235"/>
      <c r="F1680" s="54" t="s">
        <v>81</v>
      </c>
      <c r="G1680" s="63">
        <v>49</v>
      </c>
      <c r="H1680" s="59">
        <v>0.85</v>
      </c>
      <c r="I1680" s="59">
        <v>41.65</v>
      </c>
      <c r="J1680" s="65"/>
      <c r="K1680" s="55"/>
      <c r="L1680" s="58">
        <v>7.53</v>
      </c>
      <c r="M1680" s="55"/>
      <c r="N1680" s="72">
        <v>336.94</v>
      </c>
      <c r="AI1680" s="39"/>
      <c r="AJ1680" s="40"/>
      <c r="AK1680" s="40"/>
      <c r="AO1680" s="3" t="s">
        <v>423</v>
      </c>
      <c r="AQ1680" s="40"/>
      <c r="AT1680" s="40"/>
      <c r="AV1680" s="40"/>
    </row>
    <row r="1681" spans="1:48" customFormat="1" ht="15" x14ac:dyDescent="0.25">
      <c r="A1681" s="73"/>
      <c r="B1681" s="74"/>
      <c r="C1681" s="248" t="s">
        <v>84</v>
      </c>
      <c r="D1681" s="248"/>
      <c r="E1681" s="248"/>
      <c r="F1681" s="43"/>
      <c r="G1681" s="44"/>
      <c r="H1681" s="44"/>
      <c r="I1681" s="44"/>
      <c r="J1681" s="47"/>
      <c r="K1681" s="44"/>
      <c r="L1681" s="75">
        <v>44.03</v>
      </c>
      <c r="M1681" s="68"/>
      <c r="N1681" s="76">
        <v>1955.97</v>
      </c>
      <c r="AI1681" s="39"/>
      <c r="AJ1681" s="40"/>
      <c r="AK1681" s="40"/>
      <c r="AQ1681" s="40" t="s">
        <v>84</v>
      </c>
      <c r="AT1681" s="40"/>
      <c r="AV1681" s="40"/>
    </row>
    <row r="1682" spans="1:48" customFormat="1" ht="34.5" x14ac:dyDescent="0.25">
      <c r="A1682" s="41" t="s">
        <v>707</v>
      </c>
      <c r="B1682" s="42" t="s">
        <v>708</v>
      </c>
      <c r="C1682" s="248" t="s">
        <v>709</v>
      </c>
      <c r="D1682" s="248"/>
      <c r="E1682" s="248"/>
      <c r="F1682" s="43" t="s">
        <v>450</v>
      </c>
      <c r="G1682" s="44">
        <v>5.3</v>
      </c>
      <c r="H1682" s="45">
        <v>1</v>
      </c>
      <c r="I1682" s="79">
        <v>5.3</v>
      </c>
      <c r="J1682" s="75">
        <v>15.09</v>
      </c>
      <c r="K1682" s="44"/>
      <c r="L1682" s="75">
        <v>79.98</v>
      </c>
      <c r="M1682" s="80">
        <v>8.16</v>
      </c>
      <c r="N1682" s="81">
        <v>652.64</v>
      </c>
      <c r="AI1682" s="39"/>
      <c r="AJ1682" s="40"/>
      <c r="AK1682" s="40" t="s">
        <v>709</v>
      </c>
      <c r="AQ1682" s="40"/>
      <c r="AT1682" s="40"/>
      <c r="AV1682" s="40"/>
    </row>
    <row r="1683" spans="1:48" customFormat="1" ht="15" x14ac:dyDescent="0.25">
      <c r="A1683" s="73"/>
      <c r="B1683" s="74"/>
      <c r="C1683" s="235" t="s">
        <v>111</v>
      </c>
      <c r="D1683" s="235"/>
      <c r="E1683" s="235"/>
      <c r="F1683" s="235"/>
      <c r="G1683" s="235"/>
      <c r="H1683" s="235"/>
      <c r="I1683" s="235"/>
      <c r="J1683" s="235"/>
      <c r="K1683" s="235"/>
      <c r="L1683" s="235"/>
      <c r="M1683" s="235"/>
      <c r="N1683" s="237"/>
      <c r="AI1683" s="39"/>
      <c r="AJ1683" s="40"/>
      <c r="AK1683" s="40"/>
      <c r="AQ1683" s="40"/>
      <c r="AR1683" s="3" t="s">
        <v>111</v>
      </c>
      <c r="AT1683" s="40"/>
      <c r="AV1683" s="40"/>
    </row>
    <row r="1684" spans="1:48" customFormat="1" ht="15" x14ac:dyDescent="0.25">
      <c r="A1684" s="73"/>
      <c r="B1684" s="74"/>
      <c r="C1684" s="248" t="s">
        <v>84</v>
      </c>
      <c r="D1684" s="248"/>
      <c r="E1684" s="248"/>
      <c r="F1684" s="43"/>
      <c r="G1684" s="44"/>
      <c r="H1684" s="44"/>
      <c r="I1684" s="44"/>
      <c r="J1684" s="47"/>
      <c r="K1684" s="44"/>
      <c r="L1684" s="75">
        <v>79.98</v>
      </c>
      <c r="M1684" s="68"/>
      <c r="N1684" s="81">
        <v>652.64</v>
      </c>
      <c r="AI1684" s="39"/>
      <c r="AJ1684" s="40"/>
      <c r="AK1684" s="40"/>
      <c r="AQ1684" s="40" t="s">
        <v>84</v>
      </c>
      <c r="AT1684" s="40"/>
      <c r="AV1684" s="40"/>
    </row>
    <row r="1685" spans="1:48" customFormat="1" ht="79.5" x14ac:dyDescent="0.25">
      <c r="A1685" s="41" t="s">
        <v>710</v>
      </c>
      <c r="B1685" s="42" t="s">
        <v>711</v>
      </c>
      <c r="C1685" s="248" t="s">
        <v>712</v>
      </c>
      <c r="D1685" s="248"/>
      <c r="E1685" s="248"/>
      <c r="F1685" s="43" t="s">
        <v>212</v>
      </c>
      <c r="G1685" s="44">
        <v>0.26400000000000001</v>
      </c>
      <c r="H1685" s="45">
        <v>1</v>
      </c>
      <c r="I1685" s="46">
        <v>0.26400000000000001</v>
      </c>
      <c r="J1685" s="47"/>
      <c r="K1685" s="44"/>
      <c r="L1685" s="47"/>
      <c r="M1685" s="44"/>
      <c r="N1685" s="48"/>
      <c r="AI1685" s="39"/>
      <c r="AJ1685" s="40"/>
      <c r="AK1685" s="40" t="s">
        <v>712</v>
      </c>
      <c r="AQ1685" s="40"/>
      <c r="AT1685" s="40"/>
      <c r="AV1685" s="40"/>
    </row>
    <row r="1686" spans="1:48" customFormat="1" ht="15" x14ac:dyDescent="0.25">
      <c r="A1686" s="49"/>
      <c r="B1686" s="50"/>
      <c r="C1686" s="235" t="s">
        <v>706</v>
      </c>
      <c r="D1686" s="235"/>
      <c r="E1686" s="235"/>
      <c r="F1686" s="235"/>
      <c r="G1686" s="235"/>
      <c r="H1686" s="235"/>
      <c r="I1686" s="235"/>
      <c r="J1686" s="235"/>
      <c r="K1686" s="235"/>
      <c r="L1686" s="235"/>
      <c r="M1686" s="235"/>
      <c r="N1686" s="237"/>
      <c r="AI1686" s="39"/>
      <c r="AJ1686" s="40"/>
      <c r="AK1686" s="40"/>
      <c r="AL1686" s="3" t="s">
        <v>706</v>
      </c>
      <c r="AQ1686" s="40"/>
      <c r="AT1686" s="40"/>
      <c r="AV1686" s="40"/>
    </row>
    <row r="1687" spans="1:48" customFormat="1" ht="68.25" x14ac:dyDescent="0.25">
      <c r="A1687" s="51"/>
      <c r="B1687" s="52" t="s">
        <v>67</v>
      </c>
      <c r="C1687" s="238" t="s">
        <v>68</v>
      </c>
      <c r="D1687" s="238"/>
      <c r="E1687" s="238"/>
      <c r="F1687" s="238"/>
      <c r="G1687" s="238"/>
      <c r="H1687" s="238"/>
      <c r="I1687" s="238"/>
      <c r="J1687" s="238"/>
      <c r="K1687" s="238"/>
      <c r="L1687" s="238"/>
      <c r="M1687" s="238"/>
      <c r="N1687" s="239"/>
      <c r="AI1687" s="39"/>
      <c r="AJ1687" s="40"/>
      <c r="AK1687" s="40"/>
      <c r="AM1687" s="3" t="s">
        <v>68</v>
      </c>
      <c r="AQ1687" s="40"/>
      <c r="AT1687" s="40"/>
      <c r="AV1687" s="40"/>
    </row>
    <row r="1688" spans="1:48" customFormat="1" ht="23.25" x14ac:dyDescent="0.25">
      <c r="A1688" s="51"/>
      <c r="B1688" s="52" t="s">
        <v>69</v>
      </c>
      <c r="C1688" s="238" t="s">
        <v>70</v>
      </c>
      <c r="D1688" s="238"/>
      <c r="E1688" s="238"/>
      <c r="F1688" s="238"/>
      <c r="G1688" s="238"/>
      <c r="H1688" s="238"/>
      <c r="I1688" s="238"/>
      <c r="J1688" s="238"/>
      <c r="K1688" s="238"/>
      <c r="L1688" s="238"/>
      <c r="M1688" s="238"/>
      <c r="N1688" s="239"/>
      <c r="AI1688" s="39"/>
      <c r="AJ1688" s="40"/>
      <c r="AK1688" s="40"/>
      <c r="AM1688" s="3" t="s">
        <v>70</v>
      </c>
      <c r="AQ1688" s="40"/>
      <c r="AT1688" s="40"/>
      <c r="AV1688" s="40"/>
    </row>
    <row r="1689" spans="1:48" customFormat="1" ht="15" x14ac:dyDescent="0.25">
      <c r="A1689" s="53"/>
      <c r="B1689" s="52" t="s">
        <v>60</v>
      </c>
      <c r="C1689" s="235" t="s">
        <v>94</v>
      </c>
      <c r="D1689" s="235"/>
      <c r="E1689" s="235"/>
      <c r="F1689" s="54"/>
      <c r="G1689" s="55"/>
      <c r="H1689" s="55"/>
      <c r="I1689" s="55"/>
      <c r="J1689" s="58">
        <v>351.09</v>
      </c>
      <c r="K1689" s="85">
        <v>1.3225</v>
      </c>
      <c r="L1689" s="58">
        <v>122.58</v>
      </c>
      <c r="M1689" s="59">
        <v>44.77</v>
      </c>
      <c r="N1689" s="60">
        <v>5487.91</v>
      </c>
      <c r="AI1689" s="39"/>
      <c r="AJ1689" s="40"/>
      <c r="AK1689" s="40"/>
      <c r="AN1689" s="3" t="s">
        <v>94</v>
      </c>
      <c r="AQ1689" s="40"/>
      <c r="AT1689" s="40"/>
      <c r="AV1689" s="40"/>
    </row>
    <row r="1690" spans="1:48" customFormat="1" ht="15" x14ac:dyDescent="0.25">
      <c r="A1690" s="53"/>
      <c r="B1690" s="52" t="s">
        <v>71</v>
      </c>
      <c r="C1690" s="235" t="s">
        <v>72</v>
      </c>
      <c r="D1690" s="235"/>
      <c r="E1690" s="235"/>
      <c r="F1690" s="54"/>
      <c r="G1690" s="55"/>
      <c r="H1690" s="55"/>
      <c r="I1690" s="55"/>
      <c r="J1690" s="58">
        <v>99.88</v>
      </c>
      <c r="K1690" s="85">
        <v>1.3225</v>
      </c>
      <c r="L1690" s="58">
        <v>34.869999999999997</v>
      </c>
      <c r="M1690" s="59">
        <v>13.24</v>
      </c>
      <c r="N1690" s="72">
        <v>461.68</v>
      </c>
      <c r="AI1690" s="39"/>
      <c r="AJ1690" s="40"/>
      <c r="AK1690" s="40"/>
      <c r="AN1690" s="3" t="s">
        <v>72</v>
      </c>
      <c r="AQ1690" s="40"/>
      <c r="AT1690" s="40"/>
      <c r="AV1690" s="40"/>
    </row>
    <row r="1691" spans="1:48" customFormat="1" ht="15" x14ac:dyDescent="0.25">
      <c r="A1691" s="53"/>
      <c r="B1691" s="52" t="s">
        <v>73</v>
      </c>
      <c r="C1691" s="235" t="s">
        <v>74</v>
      </c>
      <c r="D1691" s="235"/>
      <c r="E1691" s="235"/>
      <c r="F1691" s="54"/>
      <c r="G1691" s="55"/>
      <c r="H1691" s="55"/>
      <c r="I1691" s="55"/>
      <c r="J1691" s="58">
        <v>17.63</v>
      </c>
      <c r="K1691" s="85">
        <v>1.3225</v>
      </c>
      <c r="L1691" s="58">
        <v>6.16</v>
      </c>
      <c r="M1691" s="61">
        <v>44.7</v>
      </c>
      <c r="N1691" s="72">
        <v>275.35000000000002</v>
      </c>
      <c r="AI1691" s="39"/>
      <c r="AJ1691" s="40"/>
      <c r="AK1691" s="40"/>
      <c r="AN1691" s="3" t="s">
        <v>74</v>
      </c>
      <c r="AQ1691" s="40"/>
      <c r="AT1691" s="40"/>
      <c r="AV1691" s="40"/>
    </row>
    <row r="1692" spans="1:48" customFormat="1" ht="15" x14ac:dyDescent="0.25">
      <c r="A1692" s="62"/>
      <c r="B1692" s="52"/>
      <c r="C1692" s="235" t="s">
        <v>95</v>
      </c>
      <c r="D1692" s="235"/>
      <c r="E1692" s="235"/>
      <c r="F1692" s="54" t="s">
        <v>76</v>
      </c>
      <c r="G1692" s="59">
        <v>39.14</v>
      </c>
      <c r="H1692" s="85">
        <v>1.3225</v>
      </c>
      <c r="I1692" s="64">
        <v>13.665339599999999</v>
      </c>
      <c r="J1692" s="65"/>
      <c r="K1692" s="55"/>
      <c r="L1692" s="65"/>
      <c r="M1692" s="55"/>
      <c r="N1692" s="66"/>
      <c r="AI1692" s="39"/>
      <c r="AJ1692" s="40"/>
      <c r="AK1692" s="40"/>
      <c r="AO1692" s="3" t="s">
        <v>95</v>
      </c>
      <c r="AQ1692" s="40"/>
      <c r="AT1692" s="40"/>
      <c r="AV1692" s="40"/>
    </row>
    <row r="1693" spans="1:48" customFormat="1" ht="15" x14ac:dyDescent="0.25">
      <c r="A1693" s="62"/>
      <c r="B1693" s="52"/>
      <c r="C1693" s="235" t="s">
        <v>75</v>
      </c>
      <c r="D1693" s="235"/>
      <c r="E1693" s="235"/>
      <c r="F1693" s="54" t="s">
        <v>76</v>
      </c>
      <c r="G1693" s="59">
        <v>1.52</v>
      </c>
      <c r="H1693" s="85">
        <v>1.3225</v>
      </c>
      <c r="I1693" s="64">
        <v>0.53069279999999996</v>
      </c>
      <c r="J1693" s="65"/>
      <c r="K1693" s="55"/>
      <c r="L1693" s="65"/>
      <c r="M1693" s="55"/>
      <c r="N1693" s="66"/>
      <c r="AI1693" s="39"/>
      <c r="AJ1693" s="40"/>
      <c r="AK1693" s="40"/>
      <c r="AO1693" s="3" t="s">
        <v>75</v>
      </c>
      <c r="AQ1693" s="40"/>
      <c r="AT1693" s="40"/>
      <c r="AV1693" s="40"/>
    </row>
    <row r="1694" spans="1:48" customFormat="1" ht="15" x14ac:dyDescent="0.25">
      <c r="A1694" s="49"/>
      <c r="B1694" s="52"/>
      <c r="C1694" s="236" t="s">
        <v>77</v>
      </c>
      <c r="D1694" s="236"/>
      <c r="E1694" s="236"/>
      <c r="F1694" s="67"/>
      <c r="G1694" s="68"/>
      <c r="H1694" s="68"/>
      <c r="I1694" s="68"/>
      <c r="J1694" s="70">
        <v>450.97</v>
      </c>
      <c r="K1694" s="68"/>
      <c r="L1694" s="70">
        <v>157.44999999999999</v>
      </c>
      <c r="M1694" s="68"/>
      <c r="N1694" s="71">
        <v>5949.59</v>
      </c>
      <c r="AI1694" s="39"/>
      <c r="AJ1694" s="40"/>
      <c r="AK1694" s="40"/>
      <c r="AP1694" s="3" t="s">
        <v>77</v>
      </c>
      <c r="AQ1694" s="40"/>
      <c r="AT1694" s="40"/>
      <c r="AV1694" s="40"/>
    </row>
    <row r="1695" spans="1:48" customFormat="1" ht="15" x14ac:dyDescent="0.25">
      <c r="A1695" s="62"/>
      <c r="B1695" s="52"/>
      <c r="C1695" s="235" t="s">
        <v>78</v>
      </c>
      <c r="D1695" s="235"/>
      <c r="E1695" s="235"/>
      <c r="F1695" s="54"/>
      <c r="G1695" s="55"/>
      <c r="H1695" s="55"/>
      <c r="I1695" s="55"/>
      <c r="J1695" s="65"/>
      <c r="K1695" s="55"/>
      <c r="L1695" s="58">
        <v>128.74</v>
      </c>
      <c r="M1695" s="55"/>
      <c r="N1695" s="60">
        <v>5763.26</v>
      </c>
      <c r="AI1695" s="39"/>
      <c r="AJ1695" s="40"/>
      <c r="AK1695" s="40"/>
      <c r="AO1695" s="3" t="s">
        <v>78</v>
      </c>
      <c r="AQ1695" s="40"/>
      <c r="AT1695" s="40"/>
      <c r="AV1695" s="40"/>
    </row>
    <row r="1696" spans="1:48" customFormat="1" ht="45.75" x14ac:dyDescent="0.25">
      <c r="A1696" s="62"/>
      <c r="B1696" s="52" t="s">
        <v>205</v>
      </c>
      <c r="C1696" s="235" t="s">
        <v>206</v>
      </c>
      <c r="D1696" s="235"/>
      <c r="E1696" s="235"/>
      <c r="F1696" s="54" t="s">
        <v>81</v>
      </c>
      <c r="G1696" s="63">
        <v>103</v>
      </c>
      <c r="H1696" s="55"/>
      <c r="I1696" s="63">
        <v>103</v>
      </c>
      <c r="J1696" s="65"/>
      <c r="K1696" s="55"/>
      <c r="L1696" s="58">
        <v>132.6</v>
      </c>
      <c r="M1696" s="55"/>
      <c r="N1696" s="60">
        <v>5936.16</v>
      </c>
      <c r="AI1696" s="39"/>
      <c r="AJ1696" s="40"/>
      <c r="AK1696" s="40"/>
      <c r="AO1696" s="3" t="s">
        <v>206</v>
      </c>
      <c r="AQ1696" s="40"/>
      <c r="AT1696" s="40"/>
      <c r="AV1696" s="40"/>
    </row>
    <row r="1697" spans="1:48" customFormat="1" ht="45.75" x14ac:dyDescent="0.25">
      <c r="A1697" s="62"/>
      <c r="B1697" s="52" t="s">
        <v>207</v>
      </c>
      <c r="C1697" s="235" t="s">
        <v>208</v>
      </c>
      <c r="D1697" s="235"/>
      <c r="E1697" s="235"/>
      <c r="F1697" s="54" t="s">
        <v>81</v>
      </c>
      <c r="G1697" s="63">
        <v>59</v>
      </c>
      <c r="H1697" s="55"/>
      <c r="I1697" s="63">
        <v>59</v>
      </c>
      <c r="J1697" s="65"/>
      <c r="K1697" s="55"/>
      <c r="L1697" s="58">
        <v>75.959999999999994</v>
      </c>
      <c r="M1697" s="55"/>
      <c r="N1697" s="60">
        <v>3400.32</v>
      </c>
      <c r="AI1697" s="39"/>
      <c r="AJ1697" s="40"/>
      <c r="AK1697" s="40"/>
      <c r="AO1697" s="3" t="s">
        <v>208</v>
      </c>
      <c r="AQ1697" s="40"/>
      <c r="AT1697" s="40"/>
      <c r="AV1697" s="40"/>
    </row>
    <row r="1698" spans="1:48" customFormat="1" ht="15" x14ac:dyDescent="0.25">
      <c r="A1698" s="73"/>
      <c r="B1698" s="74"/>
      <c r="C1698" s="248" t="s">
        <v>84</v>
      </c>
      <c r="D1698" s="248"/>
      <c r="E1698" s="248"/>
      <c r="F1698" s="43"/>
      <c r="G1698" s="44"/>
      <c r="H1698" s="44"/>
      <c r="I1698" s="44"/>
      <c r="J1698" s="47"/>
      <c r="K1698" s="44"/>
      <c r="L1698" s="75">
        <v>366.01</v>
      </c>
      <c r="M1698" s="68"/>
      <c r="N1698" s="76">
        <v>15286.07</v>
      </c>
      <c r="AI1698" s="39"/>
      <c r="AJ1698" s="40"/>
      <c r="AK1698" s="40"/>
      <c r="AQ1698" s="40" t="s">
        <v>84</v>
      </c>
      <c r="AT1698" s="40"/>
      <c r="AV1698" s="40"/>
    </row>
    <row r="1699" spans="1:48" customFormat="1" ht="34.5" x14ac:dyDescent="0.25">
      <c r="A1699" s="41" t="s">
        <v>713</v>
      </c>
      <c r="B1699" s="42" t="s">
        <v>714</v>
      </c>
      <c r="C1699" s="248" t="s">
        <v>715</v>
      </c>
      <c r="D1699" s="248"/>
      <c r="E1699" s="248"/>
      <c r="F1699" s="43" t="s">
        <v>212</v>
      </c>
      <c r="G1699" s="44">
        <v>-0.26400000000000001</v>
      </c>
      <c r="H1699" s="45">
        <v>1</v>
      </c>
      <c r="I1699" s="46">
        <v>-0.26400000000000001</v>
      </c>
      <c r="J1699" s="47"/>
      <c r="K1699" s="44"/>
      <c r="L1699" s="47"/>
      <c r="M1699" s="44"/>
      <c r="N1699" s="48"/>
      <c r="AI1699" s="39"/>
      <c r="AJ1699" s="40"/>
      <c r="AK1699" s="40" t="s">
        <v>715</v>
      </c>
      <c r="AQ1699" s="40"/>
      <c r="AT1699" s="40"/>
      <c r="AV1699" s="40"/>
    </row>
    <row r="1700" spans="1:48" customFormat="1" ht="15" x14ac:dyDescent="0.25">
      <c r="A1700" s="49"/>
      <c r="B1700" s="50"/>
      <c r="C1700" s="235" t="s">
        <v>716</v>
      </c>
      <c r="D1700" s="235"/>
      <c r="E1700" s="235"/>
      <c r="F1700" s="235"/>
      <c r="G1700" s="235"/>
      <c r="H1700" s="235"/>
      <c r="I1700" s="235"/>
      <c r="J1700" s="235"/>
      <c r="K1700" s="235"/>
      <c r="L1700" s="235"/>
      <c r="M1700" s="235"/>
      <c r="N1700" s="237"/>
      <c r="AI1700" s="39"/>
      <c r="AJ1700" s="40"/>
      <c r="AK1700" s="40"/>
      <c r="AL1700" s="3" t="s">
        <v>716</v>
      </c>
      <c r="AQ1700" s="40"/>
      <c r="AT1700" s="40"/>
      <c r="AV1700" s="40"/>
    </row>
    <row r="1701" spans="1:48" customFormat="1" ht="68.25" x14ac:dyDescent="0.25">
      <c r="A1701" s="51"/>
      <c r="B1701" s="52" t="s">
        <v>67</v>
      </c>
      <c r="C1701" s="238" t="s">
        <v>68</v>
      </c>
      <c r="D1701" s="238"/>
      <c r="E1701" s="238"/>
      <c r="F1701" s="238"/>
      <c r="G1701" s="238"/>
      <c r="H1701" s="238"/>
      <c r="I1701" s="238"/>
      <c r="J1701" s="238"/>
      <c r="K1701" s="238"/>
      <c r="L1701" s="238"/>
      <c r="M1701" s="238"/>
      <c r="N1701" s="239"/>
      <c r="AI1701" s="39"/>
      <c r="AJ1701" s="40"/>
      <c r="AK1701" s="40"/>
      <c r="AM1701" s="3" t="s">
        <v>68</v>
      </c>
      <c r="AQ1701" s="40"/>
      <c r="AT1701" s="40"/>
      <c r="AV1701" s="40"/>
    </row>
    <row r="1702" spans="1:48" customFormat="1" ht="23.25" x14ac:dyDescent="0.25">
      <c r="A1702" s="51"/>
      <c r="B1702" s="52" t="s">
        <v>69</v>
      </c>
      <c r="C1702" s="238" t="s">
        <v>70</v>
      </c>
      <c r="D1702" s="238"/>
      <c r="E1702" s="238"/>
      <c r="F1702" s="238"/>
      <c r="G1702" s="238"/>
      <c r="H1702" s="238"/>
      <c r="I1702" s="238"/>
      <c r="J1702" s="238"/>
      <c r="K1702" s="238"/>
      <c r="L1702" s="238"/>
      <c r="M1702" s="238"/>
      <c r="N1702" s="239"/>
      <c r="AI1702" s="39"/>
      <c r="AJ1702" s="40"/>
      <c r="AK1702" s="40"/>
      <c r="AM1702" s="3" t="s">
        <v>70</v>
      </c>
      <c r="AQ1702" s="40"/>
      <c r="AT1702" s="40"/>
      <c r="AV1702" s="40"/>
    </row>
    <row r="1703" spans="1:48" customFormat="1" ht="15" x14ac:dyDescent="0.25">
      <c r="A1703" s="53"/>
      <c r="B1703" s="52" t="s">
        <v>60</v>
      </c>
      <c r="C1703" s="235" t="s">
        <v>94</v>
      </c>
      <c r="D1703" s="235"/>
      <c r="E1703" s="235"/>
      <c r="F1703" s="54"/>
      <c r="G1703" s="55"/>
      <c r="H1703" s="55"/>
      <c r="I1703" s="55"/>
      <c r="J1703" s="58">
        <v>30.32</v>
      </c>
      <c r="K1703" s="85">
        <v>1.3225</v>
      </c>
      <c r="L1703" s="58">
        <v>-10.59</v>
      </c>
      <c r="M1703" s="59">
        <v>44.77</v>
      </c>
      <c r="N1703" s="72">
        <v>-474.11</v>
      </c>
      <c r="AI1703" s="39"/>
      <c r="AJ1703" s="40"/>
      <c r="AK1703" s="40"/>
      <c r="AN1703" s="3" t="s">
        <v>94</v>
      </c>
      <c r="AQ1703" s="40"/>
      <c r="AT1703" s="40"/>
      <c r="AV1703" s="40"/>
    </row>
    <row r="1704" spans="1:48" customFormat="1" ht="15" x14ac:dyDescent="0.25">
      <c r="A1704" s="53"/>
      <c r="B1704" s="52" t="s">
        <v>71</v>
      </c>
      <c r="C1704" s="235" t="s">
        <v>72</v>
      </c>
      <c r="D1704" s="235"/>
      <c r="E1704" s="235"/>
      <c r="F1704" s="54"/>
      <c r="G1704" s="55"/>
      <c r="H1704" s="55"/>
      <c r="I1704" s="55"/>
      <c r="J1704" s="58">
        <v>24.97</v>
      </c>
      <c r="K1704" s="85">
        <v>1.3225</v>
      </c>
      <c r="L1704" s="58">
        <v>-8.7200000000000006</v>
      </c>
      <c r="M1704" s="59">
        <v>13.24</v>
      </c>
      <c r="N1704" s="72">
        <v>-115.45</v>
      </c>
      <c r="AI1704" s="39"/>
      <c r="AJ1704" s="40"/>
      <c r="AK1704" s="40"/>
      <c r="AN1704" s="3" t="s">
        <v>72</v>
      </c>
      <c r="AQ1704" s="40"/>
      <c r="AT1704" s="40"/>
      <c r="AV1704" s="40"/>
    </row>
    <row r="1705" spans="1:48" customFormat="1" ht="15" x14ac:dyDescent="0.25">
      <c r="A1705" s="53"/>
      <c r="B1705" s="52" t="s">
        <v>73</v>
      </c>
      <c r="C1705" s="235" t="s">
        <v>74</v>
      </c>
      <c r="D1705" s="235"/>
      <c r="E1705" s="235"/>
      <c r="F1705" s="54"/>
      <c r="G1705" s="55"/>
      <c r="H1705" s="55"/>
      <c r="I1705" s="55"/>
      <c r="J1705" s="58">
        <v>4.41</v>
      </c>
      <c r="K1705" s="85">
        <v>1.3225</v>
      </c>
      <c r="L1705" s="58">
        <v>-1.54</v>
      </c>
      <c r="M1705" s="61">
        <v>44.7</v>
      </c>
      <c r="N1705" s="72">
        <v>-68.84</v>
      </c>
      <c r="AI1705" s="39"/>
      <c r="AJ1705" s="40"/>
      <c r="AK1705" s="40"/>
      <c r="AN1705" s="3" t="s">
        <v>74</v>
      </c>
      <c r="AQ1705" s="40"/>
      <c r="AT1705" s="40"/>
      <c r="AV1705" s="40"/>
    </row>
    <row r="1706" spans="1:48" customFormat="1" ht="15" x14ac:dyDescent="0.25">
      <c r="A1706" s="62"/>
      <c r="B1706" s="52"/>
      <c r="C1706" s="235" t="s">
        <v>95</v>
      </c>
      <c r="D1706" s="235"/>
      <c r="E1706" s="235"/>
      <c r="F1706" s="54" t="s">
        <v>76</v>
      </c>
      <c r="G1706" s="59">
        <v>3.38</v>
      </c>
      <c r="H1706" s="85">
        <v>1.3225</v>
      </c>
      <c r="I1706" s="64">
        <v>-1.1800932</v>
      </c>
      <c r="J1706" s="65"/>
      <c r="K1706" s="55"/>
      <c r="L1706" s="65"/>
      <c r="M1706" s="55"/>
      <c r="N1706" s="66"/>
      <c r="AI1706" s="39"/>
      <c r="AJ1706" s="40"/>
      <c r="AK1706" s="40"/>
      <c r="AO1706" s="3" t="s">
        <v>95</v>
      </c>
      <c r="AQ1706" s="40"/>
      <c r="AT1706" s="40"/>
      <c r="AV1706" s="40"/>
    </row>
    <row r="1707" spans="1:48" customFormat="1" ht="15" x14ac:dyDescent="0.25">
      <c r="A1707" s="62"/>
      <c r="B1707" s="52"/>
      <c r="C1707" s="235" t="s">
        <v>75</v>
      </c>
      <c r="D1707" s="235"/>
      <c r="E1707" s="235"/>
      <c r="F1707" s="54" t="s">
        <v>76</v>
      </c>
      <c r="G1707" s="59">
        <v>0.38</v>
      </c>
      <c r="H1707" s="85">
        <v>1.3225</v>
      </c>
      <c r="I1707" s="64">
        <v>-0.13267319999999999</v>
      </c>
      <c r="J1707" s="65"/>
      <c r="K1707" s="55"/>
      <c r="L1707" s="65"/>
      <c r="M1707" s="55"/>
      <c r="N1707" s="66"/>
      <c r="AI1707" s="39"/>
      <c r="AJ1707" s="40"/>
      <c r="AK1707" s="40"/>
      <c r="AO1707" s="3" t="s">
        <v>75</v>
      </c>
      <c r="AQ1707" s="40"/>
      <c r="AT1707" s="40"/>
      <c r="AV1707" s="40"/>
    </row>
    <row r="1708" spans="1:48" customFormat="1" ht="15" x14ac:dyDescent="0.25">
      <c r="A1708" s="49"/>
      <c r="B1708" s="52"/>
      <c r="C1708" s="236" t="s">
        <v>77</v>
      </c>
      <c r="D1708" s="236"/>
      <c r="E1708" s="236"/>
      <c r="F1708" s="67"/>
      <c r="G1708" s="68"/>
      <c r="H1708" s="68"/>
      <c r="I1708" s="68"/>
      <c r="J1708" s="70">
        <v>55.29</v>
      </c>
      <c r="K1708" s="68"/>
      <c r="L1708" s="70">
        <v>-19.309999999999999</v>
      </c>
      <c r="M1708" s="68"/>
      <c r="N1708" s="77">
        <v>-589.55999999999995</v>
      </c>
      <c r="AI1708" s="39"/>
      <c r="AJ1708" s="40"/>
      <c r="AK1708" s="40"/>
      <c r="AP1708" s="3" t="s">
        <v>77</v>
      </c>
      <c r="AQ1708" s="40"/>
      <c r="AT1708" s="40"/>
      <c r="AV1708" s="40"/>
    </row>
    <row r="1709" spans="1:48" customFormat="1" ht="15" x14ac:dyDescent="0.25">
      <c r="A1709" s="62"/>
      <c r="B1709" s="52"/>
      <c r="C1709" s="235" t="s">
        <v>78</v>
      </c>
      <c r="D1709" s="235"/>
      <c r="E1709" s="235"/>
      <c r="F1709" s="54"/>
      <c r="G1709" s="55"/>
      <c r="H1709" s="55"/>
      <c r="I1709" s="55"/>
      <c r="J1709" s="65"/>
      <c r="K1709" s="55"/>
      <c r="L1709" s="58">
        <v>-12.13</v>
      </c>
      <c r="M1709" s="55"/>
      <c r="N1709" s="72">
        <v>-542.95000000000005</v>
      </c>
      <c r="AI1709" s="39"/>
      <c r="AJ1709" s="40"/>
      <c r="AK1709" s="40"/>
      <c r="AO1709" s="3" t="s">
        <v>78</v>
      </c>
      <c r="AQ1709" s="40"/>
      <c r="AT1709" s="40"/>
      <c r="AV1709" s="40"/>
    </row>
    <row r="1710" spans="1:48" customFormat="1" ht="45.75" x14ac:dyDescent="0.25">
      <c r="A1710" s="62"/>
      <c r="B1710" s="52" t="s">
        <v>205</v>
      </c>
      <c r="C1710" s="235" t="s">
        <v>206</v>
      </c>
      <c r="D1710" s="235"/>
      <c r="E1710" s="235"/>
      <c r="F1710" s="54" t="s">
        <v>81</v>
      </c>
      <c r="G1710" s="63">
        <v>103</v>
      </c>
      <c r="H1710" s="55"/>
      <c r="I1710" s="63">
        <v>103</v>
      </c>
      <c r="J1710" s="65"/>
      <c r="K1710" s="55"/>
      <c r="L1710" s="58">
        <v>-12.49</v>
      </c>
      <c r="M1710" s="55"/>
      <c r="N1710" s="72">
        <v>-559.24</v>
      </c>
      <c r="AI1710" s="39"/>
      <c r="AJ1710" s="40"/>
      <c r="AK1710" s="40"/>
      <c r="AO1710" s="3" t="s">
        <v>206</v>
      </c>
      <c r="AQ1710" s="40"/>
      <c r="AT1710" s="40"/>
      <c r="AV1710" s="40"/>
    </row>
    <row r="1711" spans="1:48" customFormat="1" ht="45.75" x14ac:dyDescent="0.25">
      <c r="A1711" s="62"/>
      <c r="B1711" s="52" t="s">
        <v>207</v>
      </c>
      <c r="C1711" s="235" t="s">
        <v>208</v>
      </c>
      <c r="D1711" s="235"/>
      <c r="E1711" s="235"/>
      <c r="F1711" s="54" t="s">
        <v>81</v>
      </c>
      <c r="G1711" s="63">
        <v>59</v>
      </c>
      <c r="H1711" s="55"/>
      <c r="I1711" s="63">
        <v>59</v>
      </c>
      <c r="J1711" s="65"/>
      <c r="K1711" s="55"/>
      <c r="L1711" s="58">
        <v>-7.16</v>
      </c>
      <c r="M1711" s="55"/>
      <c r="N1711" s="72">
        <v>-320.33999999999997</v>
      </c>
      <c r="AI1711" s="39"/>
      <c r="AJ1711" s="40"/>
      <c r="AK1711" s="40"/>
      <c r="AO1711" s="3" t="s">
        <v>208</v>
      </c>
      <c r="AQ1711" s="40"/>
      <c r="AT1711" s="40"/>
      <c r="AV1711" s="40"/>
    </row>
    <row r="1712" spans="1:48" customFormat="1" ht="15" x14ac:dyDescent="0.25">
      <c r="A1712" s="73"/>
      <c r="B1712" s="74"/>
      <c r="C1712" s="248" t="s">
        <v>84</v>
      </c>
      <c r="D1712" s="248"/>
      <c r="E1712" s="248"/>
      <c r="F1712" s="43"/>
      <c r="G1712" s="44"/>
      <c r="H1712" s="44"/>
      <c r="I1712" s="44"/>
      <c r="J1712" s="47"/>
      <c r="K1712" s="44"/>
      <c r="L1712" s="75">
        <v>-38.96</v>
      </c>
      <c r="M1712" s="68"/>
      <c r="N1712" s="76">
        <v>-1469.14</v>
      </c>
      <c r="AI1712" s="39"/>
      <c r="AJ1712" s="40"/>
      <c r="AK1712" s="40"/>
      <c r="AQ1712" s="40" t="s">
        <v>84</v>
      </c>
      <c r="AT1712" s="40"/>
      <c r="AV1712" s="40"/>
    </row>
    <row r="1713" spans="1:48" customFormat="1" ht="45.75" x14ac:dyDescent="0.25">
      <c r="A1713" s="41" t="s">
        <v>717</v>
      </c>
      <c r="B1713" s="42" t="s">
        <v>718</v>
      </c>
      <c r="C1713" s="248" t="s">
        <v>719</v>
      </c>
      <c r="D1713" s="248"/>
      <c r="E1713" s="248"/>
      <c r="F1713" s="43" t="s">
        <v>450</v>
      </c>
      <c r="G1713" s="44">
        <v>792</v>
      </c>
      <c r="H1713" s="45">
        <v>1</v>
      </c>
      <c r="I1713" s="45">
        <v>792</v>
      </c>
      <c r="J1713" s="75">
        <v>11.75</v>
      </c>
      <c r="K1713" s="44"/>
      <c r="L1713" s="82">
        <v>9306</v>
      </c>
      <c r="M1713" s="80">
        <v>8.16</v>
      </c>
      <c r="N1713" s="76">
        <v>75936.960000000006</v>
      </c>
      <c r="AI1713" s="39"/>
      <c r="AJ1713" s="40"/>
      <c r="AK1713" s="40" t="s">
        <v>719</v>
      </c>
      <c r="AQ1713" s="40"/>
      <c r="AT1713" s="40"/>
      <c r="AV1713" s="40"/>
    </row>
    <row r="1714" spans="1:48" customFormat="1" ht="15" x14ac:dyDescent="0.25">
      <c r="A1714" s="73"/>
      <c r="B1714" s="74"/>
      <c r="C1714" s="235" t="s">
        <v>111</v>
      </c>
      <c r="D1714" s="235"/>
      <c r="E1714" s="235"/>
      <c r="F1714" s="235"/>
      <c r="G1714" s="235"/>
      <c r="H1714" s="235"/>
      <c r="I1714" s="235"/>
      <c r="J1714" s="235"/>
      <c r="K1714" s="235"/>
      <c r="L1714" s="235"/>
      <c r="M1714" s="235"/>
      <c r="N1714" s="237"/>
      <c r="AI1714" s="39"/>
      <c r="AJ1714" s="40"/>
      <c r="AK1714" s="40"/>
      <c r="AQ1714" s="40"/>
      <c r="AR1714" s="3" t="s">
        <v>111</v>
      </c>
      <c r="AT1714" s="40"/>
      <c r="AV1714" s="40"/>
    </row>
    <row r="1715" spans="1:48" customFormat="1" ht="15" x14ac:dyDescent="0.25">
      <c r="A1715" s="73"/>
      <c r="B1715" s="74"/>
      <c r="C1715" s="248" t="s">
        <v>84</v>
      </c>
      <c r="D1715" s="248"/>
      <c r="E1715" s="248"/>
      <c r="F1715" s="43"/>
      <c r="G1715" s="44"/>
      <c r="H1715" s="44"/>
      <c r="I1715" s="44"/>
      <c r="J1715" s="47"/>
      <c r="K1715" s="44"/>
      <c r="L1715" s="82">
        <v>9306</v>
      </c>
      <c r="M1715" s="68"/>
      <c r="N1715" s="76">
        <v>75936.960000000006</v>
      </c>
      <c r="AI1715" s="39"/>
      <c r="AJ1715" s="40"/>
      <c r="AK1715" s="40"/>
      <c r="AQ1715" s="40" t="s">
        <v>84</v>
      </c>
      <c r="AT1715" s="40"/>
      <c r="AV1715" s="40"/>
    </row>
    <row r="1716" spans="1:48" customFormat="1" ht="57" x14ac:dyDescent="0.25">
      <c r="A1716" s="41" t="s">
        <v>720</v>
      </c>
      <c r="B1716" s="42" t="s">
        <v>721</v>
      </c>
      <c r="C1716" s="248" t="s">
        <v>722</v>
      </c>
      <c r="D1716" s="248"/>
      <c r="E1716" s="248"/>
      <c r="F1716" s="43" t="s">
        <v>135</v>
      </c>
      <c r="G1716" s="44">
        <v>0.39600000000000002</v>
      </c>
      <c r="H1716" s="45">
        <v>1</v>
      </c>
      <c r="I1716" s="46">
        <v>0.39600000000000002</v>
      </c>
      <c r="J1716" s="47"/>
      <c r="K1716" s="44"/>
      <c r="L1716" s="47"/>
      <c r="M1716" s="44"/>
      <c r="N1716" s="48"/>
      <c r="AI1716" s="39"/>
      <c r="AJ1716" s="40"/>
      <c r="AK1716" s="40" t="s">
        <v>722</v>
      </c>
      <c r="AQ1716" s="40"/>
      <c r="AT1716" s="40"/>
      <c r="AV1716" s="40"/>
    </row>
    <row r="1717" spans="1:48" customFormat="1" ht="23.25" x14ac:dyDescent="0.25">
      <c r="A1717" s="51"/>
      <c r="B1717" s="52" t="s">
        <v>69</v>
      </c>
      <c r="C1717" s="238" t="s">
        <v>70</v>
      </c>
      <c r="D1717" s="238"/>
      <c r="E1717" s="238"/>
      <c r="F1717" s="238"/>
      <c r="G1717" s="238"/>
      <c r="H1717" s="238"/>
      <c r="I1717" s="238"/>
      <c r="J1717" s="238"/>
      <c r="K1717" s="238"/>
      <c r="L1717" s="238"/>
      <c r="M1717" s="238"/>
      <c r="N1717" s="239"/>
      <c r="AI1717" s="39"/>
      <c r="AJ1717" s="40"/>
      <c r="AK1717" s="40"/>
      <c r="AM1717" s="3" t="s">
        <v>70</v>
      </c>
      <c r="AQ1717" s="40"/>
      <c r="AT1717" s="40"/>
      <c r="AV1717" s="40"/>
    </row>
    <row r="1718" spans="1:48" customFormat="1" ht="15" x14ac:dyDescent="0.25">
      <c r="A1718" s="53"/>
      <c r="B1718" s="52" t="s">
        <v>60</v>
      </c>
      <c r="C1718" s="235" t="s">
        <v>94</v>
      </c>
      <c r="D1718" s="235"/>
      <c r="E1718" s="235"/>
      <c r="F1718" s="54"/>
      <c r="G1718" s="55"/>
      <c r="H1718" s="55"/>
      <c r="I1718" s="55"/>
      <c r="J1718" s="58">
        <v>45.46</v>
      </c>
      <c r="K1718" s="59">
        <v>1.1499999999999999</v>
      </c>
      <c r="L1718" s="58">
        <v>20.7</v>
      </c>
      <c r="M1718" s="59">
        <v>44.77</v>
      </c>
      <c r="N1718" s="72">
        <v>926.74</v>
      </c>
      <c r="AI1718" s="39"/>
      <c r="AJ1718" s="40"/>
      <c r="AK1718" s="40"/>
      <c r="AN1718" s="3" t="s">
        <v>94</v>
      </c>
      <c r="AQ1718" s="40"/>
      <c r="AT1718" s="40"/>
      <c r="AV1718" s="40"/>
    </row>
    <row r="1719" spans="1:48" customFormat="1" ht="15" x14ac:dyDescent="0.25">
      <c r="A1719" s="53"/>
      <c r="B1719" s="52" t="s">
        <v>71</v>
      </c>
      <c r="C1719" s="235" t="s">
        <v>72</v>
      </c>
      <c r="D1719" s="235"/>
      <c r="E1719" s="235"/>
      <c r="F1719" s="54"/>
      <c r="G1719" s="55"/>
      <c r="H1719" s="55"/>
      <c r="I1719" s="55"/>
      <c r="J1719" s="58">
        <v>44.11</v>
      </c>
      <c r="K1719" s="59">
        <v>1.1499999999999999</v>
      </c>
      <c r="L1719" s="58">
        <v>20.09</v>
      </c>
      <c r="M1719" s="59">
        <v>13.24</v>
      </c>
      <c r="N1719" s="72">
        <v>265.99</v>
      </c>
      <c r="AI1719" s="39"/>
      <c r="AJ1719" s="40"/>
      <c r="AK1719" s="40"/>
      <c r="AN1719" s="3" t="s">
        <v>72</v>
      </c>
      <c r="AQ1719" s="40"/>
      <c r="AT1719" s="40"/>
      <c r="AV1719" s="40"/>
    </row>
    <row r="1720" spans="1:48" customFormat="1" ht="15" x14ac:dyDescent="0.25">
      <c r="A1720" s="53"/>
      <c r="B1720" s="52" t="s">
        <v>73</v>
      </c>
      <c r="C1720" s="235" t="s">
        <v>74</v>
      </c>
      <c r="D1720" s="235"/>
      <c r="E1720" s="235"/>
      <c r="F1720" s="54"/>
      <c r="G1720" s="55"/>
      <c r="H1720" s="55"/>
      <c r="I1720" s="55"/>
      <c r="J1720" s="58">
        <v>35.81</v>
      </c>
      <c r="K1720" s="59">
        <v>1.1499999999999999</v>
      </c>
      <c r="L1720" s="58">
        <v>16.309999999999999</v>
      </c>
      <c r="M1720" s="61">
        <v>44.7</v>
      </c>
      <c r="N1720" s="72">
        <v>729.06</v>
      </c>
      <c r="AI1720" s="39"/>
      <c r="AJ1720" s="40"/>
      <c r="AK1720" s="40"/>
      <c r="AN1720" s="3" t="s">
        <v>74</v>
      </c>
      <c r="AQ1720" s="40"/>
      <c r="AT1720" s="40"/>
      <c r="AV1720" s="40"/>
    </row>
    <row r="1721" spans="1:48" customFormat="1" ht="15" x14ac:dyDescent="0.25">
      <c r="A1721" s="62"/>
      <c r="B1721" s="52"/>
      <c r="C1721" s="235" t="s">
        <v>95</v>
      </c>
      <c r="D1721" s="235"/>
      <c r="E1721" s="235"/>
      <c r="F1721" s="54" t="s">
        <v>76</v>
      </c>
      <c r="G1721" s="59">
        <v>5.33</v>
      </c>
      <c r="H1721" s="59">
        <v>1.1499999999999999</v>
      </c>
      <c r="I1721" s="57">
        <v>2.4272819999999999</v>
      </c>
      <c r="J1721" s="65"/>
      <c r="K1721" s="55"/>
      <c r="L1721" s="65"/>
      <c r="M1721" s="55"/>
      <c r="N1721" s="66"/>
      <c r="AI1721" s="39"/>
      <c r="AJ1721" s="40"/>
      <c r="AK1721" s="40"/>
      <c r="AO1721" s="3" t="s">
        <v>95</v>
      </c>
      <c r="AQ1721" s="40"/>
      <c r="AT1721" s="40"/>
      <c r="AV1721" s="40"/>
    </row>
    <row r="1722" spans="1:48" customFormat="1" ht="15" x14ac:dyDescent="0.25">
      <c r="A1722" s="62"/>
      <c r="B1722" s="52"/>
      <c r="C1722" s="235" t="s">
        <v>75</v>
      </c>
      <c r="D1722" s="235"/>
      <c r="E1722" s="235"/>
      <c r="F1722" s="54" t="s">
        <v>76</v>
      </c>
      <c r="G1722" s="59">
        <v>3.56</v>
      </c>
      <c r="H1722" s="59">
        <v>1.1499999999999999</v>
      </c>
      <c r="I1722" s="57">
        <v>1.621224</v>
      </c>
      <c r="J1722" s="65"/>
      <c r="K1722" s="55"/>
      <c r="L1722" s="65"/>
      <c r="M1722" s="55"/>
      <c r="N1722" s="66"/>
      <c r="AI1722" s="39"/>
      <c r="AJ1722" s="40"/>
      <c r="AK1722" s="40"/>
      <c r="AO1722" s="3" t="s">
        <v>75</v>
      </c>
      <c r="AQ1722" s="40"/>
      <c r="AT1722" s="40"/>
      <c r="AV1722" s="40"/>
    </row>
    <row r="1723" spans="1:48" customFormat="1" ht="15" x14ac:dyDescent="0.25">
      <c r="A1723" s="49"/>
      <c r="B1723" s="52"/>
      <c r="C1723" s="236" t="s">
        <v>77</v>
      </c>
      <c r="D1723" s="236"/>
      <c r="E1723" s="236"/>
      <c r="F1723" s="67"/>
      <c r="G1723" s="68"/>
      <c r="H1723" s="68"/>
      <c r="I1723" s="68"/>
      <c r="J1723" s="70">
        <v>89.57</v>
      </c>
      <c r="K1723" s="68"/>
      <c r="L1723" s="70">
        <v>40.79</v>
      </c>
      <c r="M1723" s="68"/>
      <c r="N1723" s="71">
        <v>1192.73</v>
      </c>
      <c r="AI1723" s="39"/>
      <c r="AJ1723" s="40"/>
      <c r="AK1723" s="40"/>
      <c r="AP1723" s="3" t="s">
        <v>77</v>
      </c>
      <c r="AQ1723" s="40"/>
      <c r="AT1723" s="40"/>
      <c r="AV1723" s="40"/>
    </row>
    <row r="1724" spans="1:48" customFormat="1" ht="15" x14ac:dyDescent="0.25">
      <c r="A1724" s="62"/>
      <c r="B1724" s="52"/>
      <c r="C1724" s="235" t="s">
        <v>78</v>
      </c>
      <c r="D1724" s="235"/>
      <c r="E1724" s="235"/>
      <c r="F1724" s="54"/>
      <c r="G1724" s="55"/>
      <c r="H1724" s="55"/>
      <c r="I1724" s="55"/>
      <c r="J1724" s="65"/>
      <c r="K1724" s="55"/>
      <c r="L1724" s="58">
        <v>37.01</v>
      </c>
      <c r="M1724" s="55"/>
      <c r="N1724" s="60">
        <v>1655.8</v>
      </c>
      <c r="AI1724" s="39"/>
      <c r="AJ1724" s="40"/>
      <c r="AK1724" s="40"/>
      <c r="AO1724" s="3" t="s">
        <v>78</v>
      </c>
      <c r="AQ1724" s="40"/>
      <c r="AT1724" s="40"/>
      <c r="AV1724" s="40"/>
    </row>
    <row r="1725" spans="1:48" customFormat="1" ht="45.75" x14ac:dyDescent="0.25">
      <c r="A1725" s="62"/>
      <c r="B1725" s="52" t="s">
        <v>147</v>
      </c>
      <c r="C1725" s="235" t="s">
        <v>148</v>
      </c>
      <c r="D1725" s="235"/>
      <c r="E1725" s="235"/>
      <c r="F1725" s="54" t="s">
        <v>81</v>
      </c>
      <c r="G1725" s="63">
        <v>73</v>
      </c>
      <c r="H1725" s="55"/>
      <c r="I1725" s="63">
        <v>73</v>
      </c>
      <c r="J1725" s="65"/>
      <c r="K1725" s="55"/>
      <c r="L1725" s="58">
        <v>27.02</v>
      </c>
      <c r="M1725" s="55"/>
      <c r="N1725" s="60">
        <v>1208.73</v>
      </c>
      <c r="AI1725" s="39"/>
      <c r="AJ1725" s="40"/>
      <c r="AK1725" s="40"/>
      <c r="AO1725" s="3" t="s">
        <v>148</v>
      </c>
      <c r="AQ1725" s="40"/>
      <c r="AT1725" s="40"/>
      <c r="AV1725" s="40"/>
    </row>
    <row r="1726" spans="1:48" customFormat="1" ht="45.75" x14ac:dyDescent="0.25">
      <c r="A1726" s="62"/>
      <c r="B1726" s="52" t="s">
        <v>149</v>
      </c>
      <c r="C1726" s="235" t="s">
        <v>150</v>
      </c>
      <c r="D1726" s="235"/>
      <c r="E1726" s="235"/>
      <c r="F1726" s="54" t="s">
        <v>81</v>
      </c>
      <c r="G1726" s="63">
        <v>34</v>
      </c>
      <c r="H1726" s="55"/>
      <c r="I1726" s="63">
        <v>34</v>
      </c>
      <c r="J1726" s="65"/>
      <c r="K1726" s="55"/>
      <c r="L1726" s="58">
        <v>12.58</v>
      </c>
      <c r="M1726" s="55"/>
      <c r="N1726" s="72">
        <v>562.97</v>
      </c>
      <c r="AI1726" s="39"/>
      <c r="AJ1726" s="40"/>
      <c r="AK1726" s="40"/>
      <c r="AO1726" s="3" t="s">
        <v>150</v>
      </c>
      <c r="AQ1726" s="40"/>
      <c r="AT1726" s="40"/>
      <c r="AV1726" s="40"/>
    </row>
    <row r="1727" spans="1:48" customFormat="1" ht="15" x14ac:dyDescent="0.25">
      <c r="A1727" s="73"/>
      <c r="B1727" s="74"/>
      <c r="C1727" s="248" t="s">
        <v>84</v>
      </c>
      <c r="D1727" s="248"/>
      <c r="E1727" s="248"/>
      <c r="F1727" s="43"/>
      <c r="G1727" s="44"/>
      <c r="H1727" s="44"/>
      <c r="I1727" s="44"/>
      <c r="J1727" s="47"/>
      <c r="K1727" s="44"/>
      <c r="L1727" s="75">
        <v>80.39</v>
      </c>
      <c r="M1727" s="68"/>
      <c r="N1727" s="76">
        <v>2964.43</v>
      </c>
      <c r="AI1727" s="39"/>
      <c r="AJ1727" s="40"/>
      <c r="AK1727" s="40"/>
      <c r="AQ1727" s="40" t="s">
        <v>84</v>
      </c>
      <c r="AT1727" s="40"/>
      <c r="AV1727" s="40"/>
    </row>
    <row r="1728" spans="1:48" customFormat="1" ht="57" x14ac:dyDescent="0.25">
      <c r="A1728" s="41" t="s">
        <v>723</v>
      </c>
      <c r="B1728" s="42" t="s">
        <v>724</v>
      </c>
      <c r="C1728" s="248" t="s">
        <v>725</v>
      </c>
      <c r="D1728" s="248"/>
      <c r="E1728" s="248"/>
      <c r="F1728" s="43" t="s">
        <v>212</v>
      </c>
      <c r="G1728" s="44">
        <v>0.26400000000000001</v>
      </c>
      <c r="H1728" s="45">
        <v>1</v>
      </c>
      <c r="I1728" s="46">
        <v>0.26400000000000001</v>
      </c>
      <c r="J1728" s="47"/>
      <c r="K1728" s="44"/>
      <c r="L1728" s="47"/>
      <c r="M1728" s="44"/>
      <c r="N1728" s="48"/>
      <c r="AI1728" s="39"/>
      <c r="AJ1728" s="40"/>
      <c r="AK1728" s="40" t="s">
        <v>725</v>
      </c>
      <c r="AQ1728" s="40"/>
      <c r="AT1728" s="40"/>
      <c r="AV1728" s="40"/>
    </row>
    <row r="1729" spans="1:48" customFormat="1" ht="23.25" x14ac:dyDescent="0.25">
      <c r="A1729" s="51"/>
      <c r="B1729" s="52" t="s">
        <v>65</v>
      </c>
      <c r="C1729" s="238" t="s">
        <v>66</v>
      </c>
      <c r="D1729" s="238"/>
      <c r="E1729" s="238"/>
      <c r="F1729" s="238"/>
      <c r="G1729" s="238"/>
      <c r="H1729" s="238"/>
      <c r="I1729" s="238"/>
      <c r="J1729" s="238"/>
      <c r="K1729" s="238"/>
      <c r="L1729" s="238"/>
      <c r="M1729" s="238"/>
      <c r="N1729" s="239"/>
      <c r="AI1729" s="39"/>
      <c r="AJ1729" s="40"/>
      <c r="AK1729" s="40"/>
      <c r="AM1729" s="3" t="s">
        <v>66</v>
      </c>
      <c r="AQ1729" s="40"/>
      <c r="AT1729" s="40"/>
      <c r="AV1729" s="40"/>
    </row>
    <row r="1730" spans="1:48" customFormat="1" ht="68.25" x14ac:dyDescent="0.25">
      <c r="A1730" s="51"/>
      <c r="B1730" s="52" t="s">
        <v>67</v>
      </c>
      <c r="C1730" s="238" t="s">
        <v>68</v>
      </c>
      <c r="D1730" s="238"/>
      <c r="E1730" s="238"/>
      <c r="F1730" s="238"/>
      <c r="G1730" s="238"/>
      <c r="H1730" s="238"/>
      <c r="I1730" s="238"/>
      <c r="J1730" s="238"/>
      <c r="K1730" s="238"/>
      <c r="L1730" s="238"/>
      <c r="M1730" s="238"/>
      <c r="N1730" s="239"/>
      <c r="AI1730" s="39"/>
      <c r="AJ1730" s="40"/>
      <c r="AK1730" s="40"/>
      <c r="AM1730" s="3" t="s">
        <v>68</v>
      </c>
      <c r="AQ1730" s="40"/>
      <c r="AT1730" s="40"/>
      <c r="AV1730" s="40"/>
    </row>
    <row r="1731" spans="1:48" customFormat="1" ht="23.25" x14ac:dyDescent="0.25">
      <c r="A1731" s="51"/>
      <c r="B1731" s="52" t="s">
        <v>69</v>
      </c>
      <c r="C1731" s="238" t="s">
        <v>70</v>
      </c>
      <c r="D1731" s="238"/>
      <c r="E1731" s="238"/>
      <c r="F1731" s="238"/>
      <c r="G1731" s="238"/>
      <c r="H1731" s="238"/>
      <c r="I1731" s="238"/>
      <c r="J1731" s="238"/>
      <c r="K1731" s="238"/>
      <c r="L1731" s="238"/>
      <c r="M1731" s="238"/>
      <c r="N1731" s="239"/>
      <c r="AI1731" s="39"/>
      <c r="AJ1731" s="40"/>
      <c r="AK1731" s="40"/>
      <c r="AM1731" s="3" t="s">
        <v>70</v>
      </c>
      <c r="AQ1731" s="40"/>
      <c r="AT1731" s="40"/>
      <c r="AV1731" s="40"/>
    </row>
    <row r="1732" spans="1:48" customFormat="1" ht="15" x14ac:dyDescent="0.25">
      <c r="A1732" s="53"/>
      <c r="B1732" s="52" t="s">
        <v>60</v>
      </c>
      <c r="C1732" s="235" t="s">
        <v>94</v>
      </c>
      <c r="D1732" s="235"/>
      <c r="E1732" s="235"/>
      <c r="F1732" s="54"/>
      <c r="G1732" s="55"/>
      <c r="H1732" s="55"/>
      <c r="I1732" s="55"/>
      <c r="J1732" s="58">
        <v>138.13999999999999</v>
      </c>
      <c r="K1732" s="57">
        <v>1.520875</v>
      </c>
      <c r="L1732" s="58">
        <v>55.46</v>
      </c>
      <c r="M1732" s="59">
        <v>44.77</v>
      </c>
      <c r="N1732" s="60">
        <v>2482.94</v>
      </c>
      <c r="AI1732" s="39"/>
      <c r="AJ1732" s="40"/>
      <c r="AK1732" s="40"/>
      <c r="AN1732" s="3" t="s">
        <v>94</v>
      </c>
      <c r="AQ1732" s="40"/>
      <c r="AT1732" s="40"/>
      <c r="AV1732" s="40"/>
    </row>
    <row r="1733" spans="1:48" customFormat="1" ht="15" x14ac:dyDescent="0.25">
      <c r="A1733" s="53"/>
      <c r="B1733" s="52" t="s">
        <v>71</v>
      </c>
      <c r="C1733" s="235" t="s">
        <v>72</v>
      </c>
      <c r="D1733" s="235"/>
      <c r="E1733" s="235"/>
      <c r="F1733" s="54"/>
      <c r="G1733" s="55"/>
      <c r="H1733" s="55"/>
      <c r="I1733" s="55"/>
      <c r="J1733" s="58">
        <v>6.22</v>
      </c>
      <c r="K1733" s="57">
        <v>1.653125</v>
      </c>
      <c r="L1733" s="58">
        <v>2.71</v>
      </c>
      <c r="M1733" s="59">
        <v>13.24</v>
      </c>
      <c r="N1733" s="72">
        <v>35.880000000000003</v>
      </c>
      <c r="AI1733" s="39"/>
      <c r="AJ1733" s="40"/>
      <c r="AK1733" s="40"/>
      <c r="AN1733" s="3" t="s">
        <v>72</v>
      </c>
      <c r="AQ1733" s="40"/>
      <c r="AT1733" s="40"/>
      <c r="AV1733" s="40"/>
    </row>
    <row r="1734" spans="1:48" customFormat="1" ht="15" x14ac:dyDescent="0.25">
      <c r="A1734" s="53"/>
      <c r="B1734" s="52" t="s">
        <v>73</v>
      </c>
      <c r="C1734" s="235" t="s">
        <v>74</v>
      </c>
      <c r="D1734" s="235"/>
      <c r="E1734" s="235"/>
      <c r="F1734" s="54"/>
      <c r="G1734" s="55"/>
      <c r="H1734" s="55"/>
      <c r="I1734" s="55"/>
      <c r="J1734" s="58">
        <v>1.18</v>
      </c>
      <c r="K1734" s="57">
        <v>1.653125</v>
      </c>
      <c r="L1734" s="58">
        <v>0.51</v>
      </c>
      <c r="M1734" s="61">
        <v>44.7</v>
      </c>
      <c r="N1734" s="72">
        <v>22.8</v>
      </c>
      <c r="AI1734" s="39"/>
      <c r="AJ1734" s="40"/>
      <c r="AK1734" s="40"/>
      <c r="AN1734" s="3" t="s">
        <v>74</v>
      </c>
      <c r="AQ1734" s="40"/>
      <c r="AT1734" s="40"/>
      <c r="AV1734" s="40"/>
    </row>
    <row r="1735" spans="1:48" customFormat="1" ht="15" x14ac:dyDescent="0.25">
      <c r="A1735" s="53"/>
      <c r="B1735" s="52" t="s">
        <v>100</v>
      </c>
      <c r="C1735" s="235" t="s">
        <v>127</v>
      </c>
      <c r="D1735" s="235"/>
      <c r="E1735" s="235"/>
      <c r="F1735" s="54"/>
      <c r="G1735" s="55"/>
      <c r="H1735" s="55"/>
      <c r="I1735" s="55"/>
      <c r="J1735" s="58">
        <v>47.69</v>
      </c>
      <c r="K1735" s="55"/>
      <c r="L1735" s="58">
        <v>12.59</v>
      </c>
      <c r="M1735" s="59">
        <v>8.16</v>
      </c>
      <c r="N1735" s="72">
        <v>102.73</v>
      </c>
      <c r="AI1735" s="39"/>
      <c r="AJ1735" s="40"/>
      <c r="AK1735" s="40"/>
      <c r="AN1735" s="3" t="s">
        <v>127</v>
      </c>
      <c r="AQ1735" s="40"/>
      <c r="AT1735" s="40"/>
      <c r="AV1735" s="40"/>
    </row>
    <row r="1736" spans="1:48" customFormat="1" ht="15" x14ac:dyDescent="0.25">
      <c r="A1736" s="62"/>
      <c r="B1736" s="52"/>
      <c r="C1736" s="235" t="s">
        <v>95</v>
      </c>
      <c r="D1736" s="235"/>
      <c r="E1736" s="235"/>
      <c r="F1736" s="54" t="s">
        <v>76</v>
      </c>
      <c r="G1736" s="61">
        <v>15.4</v>
      </c>
      <c r="H1736" s="57">
        <v>1.520875</v>
      </c>
      <c r="I1736" s="64">
        <v>6.1832694000000004</v>
      </c>
      <c r="J1736" s="65"/>
      <c r="K1736" s="55"/>
      <c r="L1736" s="65"/>
      <c r="M1736" s="55"/>
      <c r="N1736" s="66"/>
      <c r="AI1736" s="39"/>
      <c r="AJ1736" s="40"/>
      <c r="AK1736" s="40"/>
      <c r="AO1736" s="3" t="s">
        <v>95</v>
      </c>
      <c r="AQ1736" s="40"/>
      <c r="AT1736" s="40"/>
      <c r="AV1736" s="40"/>
    </row>
    <row r="1737" spans="1:48" customFormat="1" ht="15" x14ac:dyDescent="0.25">
      <c r="A1737" s="62"/>
      <c r="B1737" s="52"/>
      <c r="C1737" s="235" t="s">
        <v>75</v>
      </c>
      <c r="D1737" s="235"/>
      <c r="E1737" s="235"/>
      <c r="F1737" s="54" t="s">
        <v>76</v>
      </c>
      <c r="G1737" s="61">
        <v>0.1</v>
      </c>
      <c r="H1737" s="57">
        <v>1.653125</v>
      </c>
      <c r="I1737" s="64">
        <v>4.3642500000000001E-2</v>
      </c>
      <c r="J1737" s="65"/>
      <c r="K1737" s="55"/>
      <c r="L1737" s="65"/>
      <c r="M1737" s="55"/>
      <c r="N1737" s="66"/>
      <c r="AI1737" s="39"/>
      <c r="AJ1737" s="40"/>
      <c r="AK1737" s="40"/>
      <c r="AO1737" s="3" t="s">
        <v>75</v>
      </c>
      <c r="AQ1737" s="40"/>
      <c r="AT1737" s="40"/>
      <c r="AV1737" s="40"/>
    </row>
    <row r="1738" spans="1:48" customFormat="1" ht="15" x14ac:dyDescent="0.25">
      <c r="A1738" s="49"/>
      <c r="B1738" s="52"/>
      <c r="C1738" s="236" t="s">
        <v>77</v>
      </c>
      <c r="D1738" s="236"/>
      <c r="E1738" s="236"/>
      <c r="F1738" s="67"/>
      <c r="G1738" s="68"/>
      <c r="H1738" s="68"/>
      <c r="I1738" s="68"/>
      <c r="J1738" s="70">
        <v>192.05</v>
      </c>
      <c r="K1738" s="68"/>
      <c r="L1738" s="70">
        <v>70.760000000000005</v>
      </c>
      <c r="M1738" s="68"/>
      <c r="N1738" s="71">
        <v>2621.55</v>
      </c>
      <c r="AI1738" s="39"/>
      <c r="AJ1738" s="40"/>
      <c r="AK1738" s="40"/>
      <c r="AP1738" s="3" t="s">
        <v>77</v>
      </c>
      <c r="AQ1738" s="40"/>
      <c r="AT1738" s="40"/>
      <c r="AV1738" s="40"/>
    </row>
    <row r="1739" spans="1:48" customFormat="1" ht="15" x14ac:dyDescent="0.25">
      <c r="A1739" s="62"/>
      <c r="B1739" s="52"/>
      <c r="C1739" s="235" t="s">
        <v>78</v>
      </c>
      <c r="D1739" s="235"/>
      <c r="E1739" s="235"/>
      <c r="F1739" s="54"/>
      <c r="G1739" s="55"/>
      <c r="H1739" s="55"/>
      <c r="I1739" s="55"/>
      <c r="J1739" s="65"/>
      <c r="K1739" s="55"/>
      <c r="L1739" s="58">
        <v>55.97</v>
      </c>
      <c r="M1739" s="55"/>
      <c r="N1739" s="60">
        <v>2505.7399999999998</v>
      </c>
      <c r="AI1739" s="39"/>
      <c r="AJ1739" s="40"/>
      <c r="AK1739" s="40"/>
      <c r="AO1739" s="3" t="s">
        <v>78</v>
      </c>
      <c r="AQ1739" s="40"/>
      <c r="AT1739" s="40"/>
      <c r="AV1739" s="40"/>
    </row>
    <row r="1740" spans="1:48" customFormat="1" ht="22.5" x14ac:dyDescent="0.25">
      <c r="A1740" s="62"/>
      <c r="B1740" s="52" t="s">
        <v>420</v>
      </c>
      <c r="C1740" s="235" t="s">
        <v>421</v>
      </c>
      <c r="D1740" s="235"/>
      <c r="E1740" s="235"/>
      <c r="F1740" s="54" t="s">
        <v>81</v>
      </c>
      <c r="G1740" s="63">
        <v>100</v>
      </c>
      <c r="H1740" s="55"/>
      <c r="I1740" s="63">
        <v>100</v>
      </c>
      <c r="J1740" s="65"/>
      <c r="K1740" s="55"/>
      <c r="L1740" s="58">
        <v>55.97</v>
      </c>
      <c r="M1740" s="55"/>
      <c r="N1740" s="60">
        <v>2505.7399999999998</v>
      </c>
      <c r="AI1740" s="39"/>
      <c r="AJ1740" s="40"/>
      <c r="AK1740" s="40"/>
      <c r="AO1740" s="3" t="s">
        <v>421</v>
      </c>
      <c r="AQ1740" s="40"/>
      <c r="AT1740" s="40"/>
      <c r="AV1740" s="40"/>
    </row>
    <row r="1741" spans="1:48" customFormat="1" ht="45" x14ac:dyDescent="0.25">
      <c r="A1741" s="62"/>
      <c r="B1741" s="52" t="s">
        <v>422</v>
      </c>
      <c r="C1741" s="235" t="s">
        <v>423</v>
      </c>
      <c r="D1741" s="235"/>
      <c r="E1741" s="235"/>
      <c r="F1741" s="54" t="s">
        <v>81</v>
      </c>
      <c r="G1741" s="63">
        <v>49</v>
      </c>
      <c r="H1741" s="59">
        <v>0.85</v>
      </c>
      <c r="I1741" s="59">
        <v>41.65</v>
      </c>
      <c r="J1741" s="65"/>
      <c r="K1741" s="55"/>
      <c r="L1741" s="58">
        <v>23.31</v>
      </c>
      <c r="M1741" s="55"/>
      <c r="N1741" s="60">
        <v>1043.6400000000001</v>
      </c>
      <c r="AI1741" s="39"/>
      <c r="AJ1741" s="40"/>
      <c r="AK1741" s="40"/>
      <c r="AO1741" s="3" t="s">
        <v>423</v>
      </c>
      <c r="AQ1741" s="40"/>
      <c r="AT1741" s="40"/>
      <c r="AV1741" s="40"/>
    </row>
    <row r="1742" spans="1:48" customFormat="1" ht="15" x14ac:dyDescent="0.25">
      <c r="A1742" s="73"/>
      <c r="B1742" s="74"/>
      <c r="C1742" s="248" t="s">
        <v>84</v>
      </c>
      <c r="D1742" s="248"/>
      <c r="E1742" s="248"/>
      <c r="F1742" s="43"/>
      <c r="G1742" s="44"/>
      <c r="H1742" s="44"/>
      <c r="I1742" s="44"/>
      <c r="J1742" s="47"/>
      <c r="K1742" s="44"/>
      <c r="L1742" s="75">
        <v>150.04</v>
      </c>
      <c r="M1742" s="68"/>
      <c r="N1742" s="76">
        <v>6170.93</v>
      </c>
      <c r="AI1742" s="39"/>
      <c r="AJ1742" s="40"/>
      <c r="AK1742" s="40"/>
      <c r="AQ1742" s="40" t="s">
        <v>84</v>
      </c>
      <c r="AT1742" s="40"/>
      <c r="AV1742" s="40"/>
    </row>
    <row r="1743" spans="1:48" customFormat="1" ht="45.75" x14ac:dyDescent="0.25">
      <c r="A1743" s="41" t="s">
        <v>726</v>
      </c>
      <c r="B1743" s="42" t="s">
        <v>727</v>
      </c>
      <c r="C1743" s="248" t="s">
        <v>728</v>
      </c>
      <c r="D1743" s="248"/>
      <c r="E1743" s="248"/>
      <c r="F1743" s="43" t="s">
        <v>545</v>
      </c>
      <c r="G1743" s="44">
        <v>3.2</v>
      </c>
      <c r="H1743" s="45">
        <v>1</v>
      </c>
      <c r="I1743" s="79">
        <v>3.2</v>
      </c>
      <c r="J1743" s="75">
        <v>13.62</v>
      </c>
      <c r="K1743" s="44"/>
      <c r="L1743" s="75">
        <v>43.58</v>
      </c>
      <c r="M1743" s="80">
        <v>8.16</v>
      </c>
      <c r="N1743" s="81">
        <v>355.61</v>
      </c>
      <c r="AI1743" s="39"/>
      <c r="AJ1743" s="40"/>
      <c r="AK1743" s="40" t="s">
        <v>728</v>
      </c>
      <c r="AQ1743" s="40"/>
      <c r="AT1743" s="40"/>
      <c r="AV1743" s="40"/>
    </row>
    <row r="1744" spans="1:48" customFormat="1" ht="15" x14ac:dyDescent="0.25">
      <c r="A1744" s="73"/>
      <c r="B1744" s="74"/>
      <c r="C1744" s="235" t="s">
        <v>111</v>
      </c>
      <c r="D1744" s="235"/>
      <c r="E1744" s="235"/>
      <c r="F1744" s="235"/>
      <c r="G1744" s="235"/>
      <c r="H1744" s="235"/>
      <c r="I1744" s="235"/>
      <c r="J1744" s="235"/>
      <c r="K1744" s="235"/>
      <c r="L1744" s="235"/>
      <c r="M1744" s="235"/>
      <c r="N1744" s="237"/>
      <c r="AI1744" s="39"/>
      <c r="AJ1744" s="40"/>
      <c r="AK1744" s="40"/>
      <c r="AQ1744" s="40"/>
      <c r="AR1744" s="3" t="s">
        <v>111</v>
      </c>
      <c r="AT1744" s="40"/>
      <c r="AV1744" s="40"/>
    </row>
    <row r="1745" spans="1:48" customFormat="1" ht="15" x14ac:dyDescent="0.25">
      <c r="A1745" s="73"/>
      <c r="B1745" s="74"/>
      <c r="C1745" s="248" t="s">
        <v>84</v>
      </c>
      <c r="D1745" s="248"/>
      <c r="E1745" s="248"/>
      <c r="F1745" s="43"/>
      <c r="G1745" s="44"/>
      <c r="H1745" s="44"/>
      <c r="I1745" s="44"/>
      <c r="J1745" s="47"/>
      <c r="K1745" s="44"/>
      <c r="L1745" s="75">
        <v>43.58</v>
      </c>
      <c r="M1745" s="68"/>
      <c r="N1745" s="81">
        <v>355.61</v>
      </c>
      <c r="AI1745" s="39"/>
      <c r="AJ1745" s="40"/>
      <c r="AK1745" s="40"/>
      <c r="AQ1745" s="40" t="s">
        <v>84</v>
      </c>
      <c r="AT1745" s="40"/>
      <c r="AV1745" s="40"/>
    </row>
    <row r="1746" spans="1:48" customFormat="1" ht="15" x14ac:dyDescent="0.25">
      <c r="A1746" s="87"/>
      <c r="B1746" s="88"/>
      <c r="C1746" s="88"/>
      <c r="D1746" s="88"/>
      <c r="E1746" s="88"/>
      <c r="F1746" s="89"/>
      <c r="G1746" s="89"/>
      <c r="H1746" s="89"/>
      <c r="I1746" s="89"/>
      <c r="J1746" s="90"/>
      <c r="K1746" s="89"/>
      <c r="L1746" s="90"/>
      <c r="M1746" s="55"/>
      <c r="N1746" s="90"/>
      <c r="AI1746" s="39"/>
      <c r="AJ1746" s="40"/>
      <c r="AK1746" s="40"/>
      <c r="AQ1746" s="40"/>
      <c r="AT1746" s="40"/>
      <c r="AV1746" s="40"/>
    </row>
    <row r="1747" spans="1:48" customFormat="1" ht="15" x14ac:dyDescent="0.25">
      <c r="A1747" s="91"/>
      <c r="B1747" s="92"/>
      <c r="C1747" s="248" t="s">
        <v>729</v>
      </c>
      <c r="D1747" s="248"/>
      <c r="E1747" s="248"/>
      <c r="F1747" s="248"/>
      <c r="G1747" s="248"/>
      <c r="H1747" s="248"/>
      <c r="I1747" s="248"/>
      <c r="J1747" s="248"/>
      <c r="K1747" s="248"/>
      <c r="L1747" s="93"/>
      <c r="M1747" s="94"/>
      <c r="N1747" s="95"/>
      <c r="AI1747" s="39"/>
      <c r="AJ1747" s="40"/>
      <c r="AK1747" s="40"/>
      <c r="AQ1747" s="40"/>
      <c r="AT1747" s="40" t="s">
        <v>729</v>
      </c>
      <c r="AV1747" s="40"/>
    </row>
    <row r="1748" spans="1:48" customFormat="1" ht="15" x14ac:dyDescent="0.25">
      <c r="A1748" s="96"/>
      <c r="B1748" s="52"/>
      <c r="C1748" s="235" t="s">
        <v>255</v>
      </c>
      <c r="D1748" s="235"/>
      <c r="E1748" s="235"/>
      <c r="F1748" s="235"/>
      <c r="G1748" s="235"/>
      <c r="H1748" s="235"/>
      <c r="I1748" s="235"/>
      <c r="J1748" s="235"/>
      <c r="K1748" s="235"/>
      <c r="L1748" s="97">
        <v>10006.040000000001</v>
      </c>
      <c r="M1748" s="98"/>
      <c r="N1748" s="99">
        <v>100734.84</v>
      </c>
      <c r="AI1748" s="39"/>
      <c r="AJ1748" s="40"/>
      <c r="AK1748" s="40"/>
      <c r="AQ1748" s="40"/>
      <c r="AT1748" s="40"/>
      <c r="AU1748" s="3" t="s">
        <v>255</v>
      </c>
      <c r="AV1748" s="40"/>
    </row>
    <row r="1749" spans="1:48" customFormat="1" ht="15" x14ac:dyDescent="0.25">
      <c r="A1749" s="96"/>
      <c r="B1749" s="52"/>
      <c r="C1749" s="235" t="s">
        <v>256</v>
      </c>
      <c r="D1749" s="235"/>
      <c r="E1749" s="235"/>
      <c r="F1749" s="235"/>
      <c r="G1749" s="235"/>
      <c r="H1749" s="235"/>
      <c r="I1749" s="235"/>
      <c r="J1749" s="235"/>
      <c r="K1749" s="235"/>
      <c r="L1749" s="100"/>
      <c r="M1749" s="98"/>
      <c r="N1749" s="101"/>
      <c r="AI1749" s="39"/>
      <c r="AJ1749" s="40"/>
      <c r="AK1749" s="40"/>
      <c r="AQ1749" s="40"/>
      <c r="AT1749" s="40"/>
      <c r="AU1749" s="3" t="s">
        <v>256</v>
      </c>
      <c r="AV1749" s="40"/>
    </row>
    <row r="1750" spans="1:48" customFormat="1" ht="15" x14ac:dyDescent="0.25">
      <c r="A1750" s="96"/>
      <c r="B1750" s="52"/>
      <c r="C1750" s="235" t="s">
        <v>257</v>
      </c>
      <c r="D1750" s="235"/>
      <c r="E1750" s="235"/>
      <c r="F1750" s="235"/>
      <c r="G1750" s="235"/>
      <c r="H1750" s="235"/>
      <c r="I1750" s="235"/>
      <c r="J1750" s="235"/>
      <c r="K1750" s="235"/>
      <c r="L1750" s="102">
        <v>514.47</v>
      </c>
      <c r="M1750" s="98"/>
      <c r="N1750" s="99">
        <v>23032.83</v>
      </c>
      <c r="AI1750" s="39"/>
      <c r="AJ1750" s="40"/>
      <c r="AK1750" s="40"/>
      <c r="AQ1750" s="40"/>
      <c r="AT1750" s="40"/>
      <c r="AU1750" s="3" t="s">
        <v>257</v>
      </c>
      <c r="AV1750" s="40"/>
    </row>
    <row r="1751" spans="1:48" customFormat="1" ht="15" x14ac:dyDescent="0.25">
      <c r="A1751" s="96"/>
      <c r="B1751" s="52"/>
      <c r="C1751" s="235" t="s">
        <v>258</v>
      </c>
      <c r="D1751" s="235"/>
      <c r="E1751" s="235"/>
      <c r="F1751" s="235"/>
      <c r="G1751" s="235"/>
      <c r="H1751" s="235"/>
      <c r="I1751" s="235"/>
      <c r="J1751" s="235"/>
      <c r="K1751" s="235"/>
      <c r="L1751" s="102">
        <v>49.37</v>
      </c>
      <c r="M1751" s="98"/>
      <c r="N1751" s="103">
        <v>653.66</v>
      </c>
      <c r="AI1751" s="39"/>
      <c r="AJ1751" s="40"/>
      <c r="AK1751" s="40"/>
      <c r="AQ1751" s="40"/>
      <c r="AT1751" s="40"/>
      <c r="AU1751" s="3" t="s">
        <v>258</v>
      </c>
      <c r="AV1751" s="40"/>
    </row>
    <row r="1752" spans="1:48" customFormat="1" ht="15" x14ac:dyDescent="0.25">
      <c r="A1752" s="96"/>
      <c r="B1752" s="52"/>
      <c r="C1752" s="235" t="s">
        <v>259</v>
      </c>
      <c r="D1752" s="235"/>
      <c r="E1752" s="235"/>
      <c r="F1752" s="235"/>
      <c r="G1752" s="235"/>
      <c r="H1752" s="235"/>
      <c r="I1752" s="235"/>
      <c r="J1752" s="235"/>
      <c r="K1752" s="235"/>
      <c r="L1752" s="102">
        <v>21.55</v>
      </c>
      <c r="M1752" s="98"/>
      <c r="N1752" s="103">
        <v>963.29</v>
      </c>
      <c r="AI1752" s="39"/>
      <c r="AJ1752" s="40"/>
      <c r="AK1752" s="40"/>
      <c r="AQ1752" s="40"/>
      <c r="AT1752" s="40"/>
      <c r="AU1752" s="3" t="s">
        <v>259</v>
      </c>
      <c r="AV1752" s="40"/>
    </row>
    <row r="1753" spans="1:48" customFormat="1" ht="15" x14ac:dyDescent="0.25">
      <c r="A1753" s="96"/>
      <c r="B1753" s="52"/>
      <c r="C1753" s="235" t="s">
        <v>260</v>
      </c>
      <c r="D1753" s="235"/>
      <c r="E1753" s="235"/>
      <c r="F1753" s="235"/>
      <c r="G1753" s="235"/>
      <c r="H1753" s="235"/>
      <c r="I1753" s="235"/>
      <c r="J1753" s="235"/>
      <c r="K1753" s="235"/>
      <c r="L1753" s="97">
        <v>9442.2000000000007</v>
      </c>
      <c r="M1753" s="98"/>
      <c r="N1753" s="99">
        <v>77048.350000000006</v>
      </c>
      <c r="AI1753" s="39"/>
      <c r="AJ1753" s="40"/>
      <c r="AK1753" s="40"/>
      <c r="AQ1753" s="40"/>
      <c r="AT1753" s="40"/>
      <c r="AU1753" s="3" t="s">
        <v>260</v>
      </c>
      <c r="AV1753" s="40"/>
    </row>
    <row r="1754" spans="1:48" customFormat="1" ht="15" x14ac:dyDescent="0.25">
      <c r="A1754" s="96"/>
      <c r="B1754" s="52"/>
      <c r="C1754" s="235" t="s">
        <v>261</v>
      </c>
      <c r="D1754" s="235"/>
      <c r="E1754" s="235"/>
      <c r="F1754" s="235"/>
      <c r="G1754" s="235"/>
      <c r="H1754" s="235"/>
      <c r="I1754" s="235"/>
      <c r="J1754" s="235"/>
      <c r="K1754" s="235"/>
      <c r="L1754" s="97">
        <v>10762.96</v>
      </c>
      <c r="M1754" s="98"/>
      <c r="N1754" s="99">
        <v>134620.29999999999</v>
      </c>
      <c r="AI1754" s="39"/>
      <c r="AJ1754" s="40"/>
      <c r="AK1754" s="40"/>
      <c r="AQ1754" s="40"/>
      <c r="AT1754" s="40"/>
      <c r="AU1754" s="3" t="s">
        <v>261</v>
      </c>
      <c r="AV1754" s="40"/>
    </row>
    <row r="1755" spans="1:48" customFormat="1" ht="15" x14ac:dyDescent="0.25">
      <c r="A1755" s="96"/>
      <c r="B1755" s="52"/>
      <c r="C1755" s="235" t="s">
        <v>262</v>
      </c>
      <c r="D1755" s="235"/>
      <c r="E1755" s="235"/>
      <c r="F1755" s="235"/>
      <c r="G1755" s="235"/>
      <c r="H1755" s="235"/>
      <c r="I1755" s="235"/>
      <c r="J1755" s="235"/>
      <c r="K1755" s="235"/>
      <c r="L1755" s="97">
        <v>10682.57</v>
      </c>
      <c r="M1755" s="98"/>
      <c r="N1755" s="99">
        <v>131655.87</v>
      </c>
      <c r="AI1755" s="39"/>
      <c r="AJ1755" s="40"/>
      <c r="AK1755" s="40"/>
      <c r="AQ1755" s="40"/>
      <c r="AT1755" s="40"/>
      <c r="AU1755" s="3" t="s">
        <v>262</v>
      </c>
      <c r="AV1755" s="40"/>
    </row>
    <row r="1756" spans="1:48" customFormat="1" ht="15" x14ac:dyDescent="0.25">
      <c r="A1756" s="96"/>
      <c r="B1756" s="52"/>
      <c r="C1756" s="235" t="s">
        <v>263</v>
      </c>
      <c r="D1756" s="235"/>
      <c r="E1756" s="235"/>
      <c r="F1756" s="235"/>
      <c r="G1756" s="235"/>
      <c r="H1756" s="235"/>
      <c r="I1756" s="235"/>
      <c r="J1756" s="235"/>
      <c r="K1756" s="235"/>
      <c r="L1756" s="100"/>
      <c r="M1756" s="98"/>
      <c r="N1756" s="101"/>
      <c r="AI1756" s="39"/>
      <c r="AJ1756" s="40"/>
      <c r="AK1756" s="40"/>
      <c r="AQ1756" s="40"/>
      <c r="AT1756" s="40"/>
      <c r="AU1756" s="3" t="s">
        <v>263</v>
      </c>
      <c r="AV1756" s="40"/>
    </row>
    <row r="1757" spans="1:48" customFormat="1" ht="15" x14ac:dyDescent="0.25">
      <c r="A1757" s="96"/>
      <c r="B1757" s="52"/>
      <c r="C1757" s="235" t="s">
        <v>264</v>
      </c>
      <c r="D1757" s="235"/>
      <c r="E1757" s="235"/>
      <c r="F1757" s="235"/>
      <c r="G1757" s="235"/>
      <c r="H1757" s="235"/>
      <c r="I1757" s="235"/>
      <c r="J1757" s="235"/>
      <c r="K1757" s="235"/>
      <c r="L1757" s="102">
        <v>493.77</v>
      </c>
      <c r="M1757" s="98"/>
      <c r="N1757" s="99">
        <v>22106.09</v>
      </c>
      <c r="AI1757" s="39"/>
      <c r="AJ1757" s="40"/>
      <c r="AK1757" s="40"/>
      <c r="AQ1757" s="40"/>
      <c r="AT1757" s="40"/>
      <c r="AU1757" s="3" t="s">
        <v>264</v>
      </c>
      <c r="AV1757" s="40"/>
    </row>
    <row r="1758" spans="1:48" customFormat="1" ht="15" x14ac:dyDescent="0.25">
      <c r="A1758" s="96"/>
      <c r="B1758" s="52"/>
      <c r="C1758" s="235" t="s">
        <v>265</v>
      </c>
      <c r="D1758" s="235"/>
      <c r="E1758" s="235"/>
      <c r="F1758" s="235"/>
      <c r="G1758" s="235"/>
      <c r="H1758" s="235"/>
      <c r="I1758" s="235"/>
      <c r="J1758" s="235"/>
      <c r="K1758" s="235"/>
      <c r="L1758" s="102">
        <v>29.28</v>
      </c>
      <c r="M1758" s="98"/>
      <c r="N1758" s="103">
        <v>387.67</v>
      </c>
      <c r="AI1758" s="39"/>
      <c r="AJ1758" s="40"/>
      <c r="AK1758" s="40"/>
      <c r="AQ1758" s="40"/>
      <c r="AT1758" s="40"/>
      <c r="AU1758" s="3" t="s">
        <v>265</v>
      </c>
      <c r="AV1758" s="40"/>
    </row>
    <row r="1759" spans="1:48" customFormat="1" ht="15" x14ac:dyDescent="0.25">
      <c r="A1759" s="96"/>
      <c r="B1759" s="52"/>
      <c r="C1759" s="235" t="s">
        <v>266</v>
      </c>
      <c r="D1759" s="235"/>
      <c r="E1759" s="235"/>
      <c r="F1759" s="235"/>
      <c r="G1759" s="235"/>
      <c r="H1759" s="235"/>
      <c r="I1759" s="235"/>
      <c r="J1759" s="235"/>
      <c r="K1759" s="235"/>
      <c r="L1759" s="102">
        <v>5.24</v>
      </c>
      <c r="M1759" s="98"/>
      <c r="N1759" s="103">
        <v>234.23</v>
      </c>
      <c r="AI1759" s="39"/>
      <c r="AJ1759" s="40"/>
      <c r="AK1759" s="40"/>
      <c r="AQ1759" s="40"/>
      <c r="AT1759" s="40"/>
      <c r="AU1759" s="3" t="s">
        <v>266</v>
      </c>
      <c r="AV1759" s="40"/>
    </row>
    <row r="1760" spans="1:48" customFormat="1" ht="15" x14ac:dyDescent="0.25">
      <c r="A1760" s="96"/>
      <c r="B1760" s="52"/>
      <c r="C1760" s="235" t="s">
        <v>267</v>
      </c>
      <c r="D1760" s="235"/>
      <c r="E1760" s="235"/>
      <c r="F1760" s="235"/>
      <c r="G1760" s="235"/>
      <c r="H1760" s="235"/>
      <c r="I1760" s="235"/>
      <c r="J1760" s="235"/>
      <c r="K1760" s="235"/>
      <c r="L1760" s="97">
        <v>9442.2000000000007</v>
      </c>
      <c r="M1760" s="98"/>
      <c r="N1760" s="99">
        <v>77048.350000000006</v>
      </c>
      <c r="AI1760" s="39"/>
      <c r="AJ1760" s="40"/>
      <c r="AK1760" s="40"/>
      <c r="AQ1760" s="40"/>
      <c r="AT1760" s="40"/>
      <c r="AU1760" s="3" t="s">
        <v>267</v>
      </c>
      <c r="AV1760" s="40"/>
    </row>
    <row r="1761" spans="1:48" customFormat="1" ht="15" x14ac:dyDescent="0.25">
      <c r="A1761" s="96"/>
      <c r="B1761" s="52"/>
      <c r="C1761" s="235" t="s">
        <v>268</v>
      </c>
      <c r="D1761" s="235"/>
      <c r="E1761" s="235"/>
      <c r="F1761" s="235"/>
      <c r="G1761" s="235"/>
      <c r="H1761" s="235"/>
      <c r="I1761" s="235"/>
      <c r="J1761" s="235"/>
      <c r="K1761" s="235"/>
      <c r="L1761" s="102">
        <v>484.01</v>
      </c>
      <c r="M1761" s="98"/>
      <c r="N1761" s="99">
        <v>21668.61</v>
      </c>
      <c r="AI1761" s="39"/>
      <c r="AJ1761" s="40"/>
      <c r="AK1761" s="40"/>
      <c r="AQ1761" s="40"/>
      <c r="AT1761" s="40"/>
      <c r="AU1761" s="3" t="s">
        <v>268</v>
      </c>
      <c r="AV1761" s="40"/>
    </row>
    <row r="1762" spans="1:48" customFormat="1" ht="15" x14ac:dyDescent="0.25">
      <c r="A1762" s="96"/>
      <c r="B1762" s="52"/>
      <c r="C1762" s="235" t="s">
        <v>269</v>
      </c>
      <c r="D1762" s="235"/>
      <c r="E1762" s="235"/>
      <c r="F1762" s="235"/>
      <c r="G1762" s="235"/>
      <c r="H1762" s="235"/>
      <c r="I1762" s="235"/>
      <c r="J1762" s="235"/>
      <c r="K1762" s="235"/>
      <c r="L1762" s="102">
        <v>233.31</v>
      </c>
      <c r="M1762" s="98"/>
      <c r="N1762" s="99">
        <v>10445.15</v>
      </c>
      <c r="AI1762" s="39"/>
      <c r="AJ1762" s="40"/>
      <c r="AK1762" s="40"/>
      <c r="AQ1762" s="40"/>
      <c r="AT1762" s="40"/>
      <c r="AU1762" s="3" t="s">
        <v>269</v>
      </c>
      <c r="AV1762" s="40"/>
    </row>
    <row r="1763" spans="1:48" customFormat="1" ht="15" x14ac:dyDescent="0.25">
      <c r="A1763" s="96"/>
      <c r="B1763" s="52"/>
      <c r="C1763" s="235" t="s">
        <v>271</v>
      </c>
      <c r="D1763" s="235"/>
      <c r="E1763" s="235"/>
      <c r="F1763" s="235"/>
      <c r="G1763" s="235"/>
      <c r="H1763" s="235"/>
      <c r="I1763" s="235"/>
      <c r="J1763" s="235"/>
      <c r="K1763" s="235"/>
      <c r="L1763" s="102">
        <v>80.39</v>
      </c>
      <c r="M1763" s="98"/>
      <c r="N1763" s="99">
        <v>2964.43</v>
      </c>
      <c r="AI1763" s="39"/>
      <c r="AJ1763" s="40"/>
      <c r="AK1763" s="40"/>
      <c r="AQ1763" s="40"/>
      <c r="AT1763" s="40"/>
      <c r="AU1763" s="3" t="s">
        <v>271</v>
      </c>
      <c r="AV1763" s="40"/>
    </row>
    <row r="1764" spans="1:48" customFormat="1" ht="15" x14ac:dyDescent="0.25">
      <c r="A1764" s="96"/>
      <c r="B1764" s="52"/>
      <c r="C1764" s="235" t="s">
        <v>263</v>
      </c>
      <c r="D1764" s="235"/>
      <c r="E1764" s="235"/>
      <c r="F1764" s="235"/>
      <c r="G1764" s="235"/>
      <c r="H1764" s="235"/>
      <c r="I1764" s="235"/>
      <c r="J1764" s="235"/>
      <c r="K1764" s="235"/>
      <c r="L1764" s="100"/>
      <c r="M1764" s="98"/>
      <c r="N1764" s="101"/>
      <c r="AI1764" s="39"/>
      <c r="AJ1764" s="40"/>
      <c r="AK1764" s="40"/>
      <c r="AQ1764" s="40"/>
      <c r="AT1764" s="40"/>
      <c r="AU1764" s="3" t="s">
        <v>263</v>
      </c>
      <c r="AV1764" s="40"/>
    </row>
    <row r="1765" spans="1:48" customFormat="1" ht="15" x14ac:dyDescent="0.25">
      <c r="A1765" s="96"/>
      <c r="B1765" s="52"/>
      <c r="C1765" s="235" t="s">
        <v>264</v>
      </c>
      <c r="D1765" s="235"/>
      <c r="E1765" s="235"/>
      <c r="F1765" s="235"/>
      <c r="G1765" s="235"/>
      <c r="H1765" s="235"/>
      <c r="I1765" s="235"/>
      <c r="J1765" s="235"/>
      <c r="K1765" s="235"/>
      <c r="L1765" s="102">
        <v>20.7</v>
      </c>
      <c r="M1765" s="98"/>
      <c r="N1765" s="103">
        <v>926.74</v>
      </c>
      <c r="AI1765" s="39"/>
      <c r="AJ1765" s="40"/>
      <c r="AK1765" s="40"/>
      <c r="AQ1765" s="40"/>
      <c r="AT1765" s="40"/>
      <c r="AU1765" s="3" t="s">
        <v>264</v>
      </c>
      <c r="AV1765" s="40"/>
    </row>
    <row r="1766" spans="1:48" customFormat="1" ht="15" x14ac:dyDescent="0.25">
      <c r="A1766" s="96"/>
      <c r="B1766" s="52"/>
      <c r="C1766" s="235" t="s">
        <v>265</v>
      </c>
      <c r="D1766" s="235"/>
      <c r="E1766" s="235"/>
      <c r="F1766" s="235"/>
      <c r="G1766" s="235"/>
      <c r="H1766" s="235"/>
      <c r="I1766" s="235"/>
      <c r="J1766" s="235"/>
      <c r="K1766" s="235"/>
      <c r="L1766" s="102">
        <v>20.09</v>
      </c>
      <c r="M1766" s="98"/>
      <c r="N1766" s="103">
        <v>265.99</v>
      </c>
      <c r="AI1766" s="39"/>
      <c r="AJ1766" s="40"/>
      <c r="AK1766" s="40"/>
      <c r="AQ1766" s="40"/>
      <c r="AT1766" s="40"/>
      <c r="AU1766" s="3" t="s">
        <v>265</v>
      </c>
      <c r="AV1766" s="40"/>
    </row>
    <row r="1767" spans="1:48" customFormat="1" ht="15" x14ac:dyDescent="0.25">
      <c r="A1767" s="96"/>
      <c r="B1767" s="52"/>
      <c r="C1767" s="235" t="s">
        <v>266</v>
      </c>
      <c r="D1767" s="235"/>
      <c r="E1767" s="235"/>
      <c r="F1767" s="235"/>
      <c r="G1767" s="235"/>
      <c r="H1767" s="235"/>
      <c r="I1767" s="235"/>
      <c r="J1767" s="235"/>
      <c r="K1767" s="235"/>
      <c r="L1767" s="102">
        <v>16.309999999999999</v>
      </c>
      <c r="M1767" s="98"/>
      <c r="N1767" s="103">
        <v>729.06</v>
      </c>
      <c r="AI1767" s="39"/>
      <c r="AJ1767" s="40"/>
      <c r="AK1767" s="40"/>
      <c r="AQ1767" s="40"/>
      <c r="AT1767" s="40"/>
      <c r="AU1767" s="3" t="s">
        <v>266</v>
      </c>
      <c r="AV1767" s="40"/>
    </row>
    <row r="1768" spans="1:48" customFormat="1" ht="15" x14ac:dyDescent="0.25">
      <c r="A1768" s="96"/>
      <c r="B1768" s="52"/>
      <c r="C1768" s="235" t="s">
        <v>268</v>
      </c>
      <c r="D1768" s="235"/>
      <c r="E1768" s="235"/>
      <c r="F1768" s="235"/>
      <c r="G1768" s="235"/>
      <c r="H1768" s="235"/>
      <c r="I1768" s="235"/>
      <c r="J1768" s="235"/>
      <c r="K1768" s="235"/>
      <c r="L1768" s="102">
        <v>27.02</v>
      </c>
      <c r="M1768" s="98"/>
      <c r="N1768" s="99">
        <v>1208.73</v>
      </c>
      <c r="AI1768" s="39"/>
      <c r="AJ1768" s="40"/>
      <c r="AK1768" s="40"/>
      <c r="AQ1768" s="40"/>
      <c r="AT1768" s="40"/>
      <c r="AU1768" s="3" t="s">
        <v>268</v>
      </c>
      <c r="AV1768" s="40"/>
    </row>
    <row r="1769" spans="1:48" customFormat="1" ht="15" x14ac:dyDescent="0.25">
      <c r="A1769" s="96"/>
      <c r="B1769" s="52"/>
      <c r="C1769" s="235" t="s">
        <v>269</v>
      </c>
      <c r="D1769" s="235"/>
      <c r="E1769" s="235"/>
      <c r="F1769" s="235"/>
      <c r="G1769" s="235"/>
      <c r="H1769" s="235"/>
      <c r="I1769" s="235"/>
      <c r="J1769" s="235"/>
      <c r="K1769" s="235"/>
      <c r="L1769" s="102">
        <v>12.58</v>
      </c>
      <c r="M1769" s="98"/>
      <c r="N1769" s="103">
        <v>562.97</v>
      </c>
      <c r="AI1769" s="39"/>
      <c r="AJ1769" s="40"/>
      <c r="AK1769" s="40"/>
      <c r="AQ1769" s="40"/>
      <c r="AT1769" s="40"/>
      <c r="AU1769" s="3" t="s">
        <v>269</v>
      </c>
      <c r="AV1769" s="40"/>
    </row>
    <row r="1770" spans="1:48" customFormat="1" ht="15" x14ac:dyDescent="0.25">
      <c r="A1770" s="96"/>
      <c r="B1770" s="52"/>
      <c r="C1770" s="235" t="s">
        <v>272</v>
      </c>
      <c r="D1770" s="235"/>
      <c r="E1770" s="235"/>
      <c r="F1770" s="235"/>
      <c r="G1770" s="235"/>
      <c r="H1770" s="235"/>
      <c r="I1770" s="235"/>
      <c r="J1770" s="235"/>
      <c r="K1770" s="235"/>
      <c r="L1770" s="102">
        <v>536.02</v>
      </c>
      <c r="M1770" s="98"/>
      <c r="N1770" s="99">
        <v>23996.12</v>
      </c>
      <c r="AI1770" s="39"/>
      <c r="AJ1770" s="40"/>
      <c r="AK1770" s="40"/>
      <c r="AQ1770" s="40"/>
      <c r="AT1770" s="40"/>
      <c r="AU1770" s="3" t="s">
        <v>272</v>
      </c>
      <c r="AV1770" s="40"/>
    </row>
    <row r="1771" spans="1:48" customFormat="1" ht="15" x14ac:dyDescent="0.25">
      <c r="A1771" s="96"/>
      <c r="B1771" s="52"/>
      <c r="C1771" s="235" t="s">
        <v>273</v>
      </c>
      <c r="D1771" s="235"/>
      <c r="E1771" s="235"/>
      <c r="F1771" s="235"/>
      <c r="G1771" s="235"/>
      <c r="H1771" s="235"/>
      <c r="I1771" s="235"/>
      <c r="J1771" s="235"/>
      <c r="K1771" s="235"/>
      <c r="L1771" s="102">
        <v>511.03</v>
      </c>
      <c r="M1771" s="98"/>
      <c r="N1771" s="99">
        <v>22877.34</v>
      </c>
      <c r="AI1771" s="39"/>
      <c r="AJ1771" s="40"/>
      <c r="AK1771" s="40"/>
      <c r="AQ1771" s="40"/>
      <c r="AT1771" s="40"/>
      <c r="AU1771" s="3" t="s">
        <v>273</v>
      </c>
      <c r="AV1771" s="40"/>
    </row>
    <row r="1772" spans="1:48" customFormat="1" ht="15" x14ac:dyDescent="0.25">
      <c r="A1772" s="96"/>
      <c r="B1772" s="52"/>
      <c r="C1772" s="235" t="s">
        <v>274</v>
      </c>
      <c r="D1772" s="235"/>
      <c r="E1772" s="235"/>
      <c r="F1772" s="235"/>
      <c r="G1772" s="235"/>
      <c r="H1772" s="235"/>
      <c r="I1772" s="235"/>
      <c r="J1772" s="235"/>
      <c r="K1772" s="235"/>
      <c r="L1772" s="102">
        <v>245.89</v>
      </c>
      <c r="M1772" s="98"/>
      <c r="N1772" s="99">
        <v>11008.12</v>
      </c>
      <c r="AI1772" s="39"/>
      <c r="AJ1772" s="40"/>
      <c r="AK1772" s="40"/>
      <c r="AQ1772" s="40"/>
      <c r="AT1772" s="40"/>
      <c r="AU1772" s="3" t="s">
        <v>274</v>
      </c>
      <c r="AV1772" s="40"/>
    </row>
    <row r="1773" spans="1:48" customFormat="1" ht="15" x14ac:dyDescent="0.25">
      <c r="A1773" s="96"/>
      <c r="B1773" s="104"/>
      <c r="C1773" s="252" t="s">
        <v>730</v>
      </c>
      <c r="D1773" s="252"/>
      <c r="E1773" s="252"/>
      <c r="F1773" s="252"/>
      <c r="G1773" s="252"/>
      <c r="H1773" s="252"/>
      <c r="I1773" s="252"/>
      <c r="J1773" s="252"/>
      <c r="K1773" s="252"/>
      <c r="L1773" s="105">
        <v>10762.96</v>
      </c>
      <c r="M1773" s="106"/>
      <c r="N1773" s="107">
        <v>134620.29999999999</v>
      </c>
      <c r="AI1773" s="39"/>
      <c r="AJ1773" s="40"/>
      <c r="AK1773" s="40"/>
      <c r="AQ1773" s="40"/>
      <c r="AT1773" s="40"/>
      <c r="AV1773" s="40" t="s">
        <v>730</v>
      </c>
    </row>
    <row r="1774" spans="1:48" customFormat="1" ht="15" x14ac:dyDescent="0.25">
      <c r="A1774" s="242" t="s">
        <v>731</v>
      </c>
      <c r="B1774" s="243"/>
      <c r="C1774" s="243"/>
      <c r="D1774" s="243"/>
      <c r="E1774" s="243"/>
      <c r="F1774" s="243"/>
      <c r="G1774" s="243"/>
      <c r="H1774" s="243"/>
      <c r="I1774" s="243"/>
      <c r="J1774" s="243"/>
      <c r="K1774" s="243"/>
      <c r="L1774" s="243"/>
      <c r="M1774" s="243"/>
      <c r="N1774" s="244"/>
      <c r="AI1774" s="39" t="s">
        <v>731</v>
      </c>
      <c r="AJ1774" s="40"/>
      <c r="AK1774" s="40"/>
      <c r="AQ1774" s="40"/>
      <c r="AT1774" s="40"/>
      <c r="AV1774" s="40"/>
    </row>
    <row r="1775" spans="1:48" customFormat="1" ht="15" x14ac:dyDescent="0.25">
      <c r="A1775" s="41" t="s">
        <v>732</v>
      </c>
      <c r="B1775" s="42" t="s">
        <v>414</v>
      </c>
      <c r="C1775" s="248" t="s">
        <v>415</v>
      </c>
      <c r="D1775" s="248"/>
      <c r="E1775" s="248"/>
      <c r="F1775" s="43" t="s">
        <v>204</v>
      </c>
      <c r="G1775" s="44">
        <v>77</v>
      </c>
      <c r="H1775" s="45">
        <v>1</v>
      </c>
      <c r="I1775" s="45">
        <v>77</v>
      </c>
      <c r="J1775" s="47"/>
      <c r="K1775" s="44"/>
      <c r="L1775" s="47"/>
      <c r="M1775" s="44"/>
      <c r="N1775" s="48"/>
      <c r="AI1775" s="39"/>
      <c r="AJ1775" s="40"/>
      <c r="AK1775" s="40" t="s">
        <v>415</v>
      </c>
      <c r="AQ1775" s="40"/>
      <c r="AT1775" s="40"/>
      <c r="AV1775" s="40"/>
    </row>
    <row r="1776" spans="1:48" customFormat="1" ht="23.25" x14ac:dyDescent="0.25">
      <c r="A1776" s="51"/>
      <c r="B1776" s="52" t="s">
        <v>65</v>
      </c>
      <c r="C1776" s="238" t="s">
        <v>66</v>
      </c>
      <c r="D1776" s="238"/>
      <c r="E1776" s="238"/>
      <c r="F1776" s="238"/>
      <c r="G1776" s="238"/>
      <c r="H1776" s="238"/>
      <c r="I1776" s="238"/>
      <c r="J1776" s="238"/>
      <c r="K1776" s="238"/>
      <c r="L1776" s="238"/>
      <c r="M1776" s="238"/>
      <c r="N1776" s="239"/>
      <c r="AI1776" s="39"/>
      <c r="AJ1776" s="40"/>
      <c r="AK1776" s="40"/>
      <c r="AM1776" s="3" t="s">
        <v>66</v>
      </c>
      <c r="AQ1776" s="40"/>
      <c r="AT1776" s="40"/>
      <c r="AV1776" s="40"/>
    </row>
    <row r="1777" spans="1:48" customFormat="1" ht="68.25" x14ac:dyDescent="0.25">
      <c r="A1777" s="51"/>
      <c r="B1777" s="52" t="s">
        <v>67</v>
      </c>
      <c r="C1777" s="238" t="s">
        <v>68</v>
      </c>
      <c r="D1777" s="238"/>
      <c r="E1777" s="238"/>
      <c r="F1777" s="238"/>
      <c r="G1777" s="238"/>
      <c r="H1777" s="238"/>
      <c r="I1777" s="238"/>
      <c r="J1777" s="238"/>
      <c r="K1777" s="238"/>
      <c r="L1777" s="238"/>
      <c r="M1777" s="238"/>
      <c r="N1777" s="239"/>
      <c r="AI1777" s="39"/>
      <c r="AJ1777" s="40"/>
      <c r="AK1777" s="40"/>
      <c r="AM1777" s="3" t="s">
        <v>68</v>
      </c>
      <c r="AQ1777" s="40"/>
      <c r="AT1777" s="40"/>
      <c r="AV1777" s="40"/>
    </row>
    <row r="1778" spans="1:48" customFormat="1" ht="23.25" x14ac:dyDescent="0.25">
      <c r="A1778" s="51"/>
      <c r="B1778" s="52" t="s">
        <v>69</v>
      </c>
      <c r="C1778" s="238" t="s">
        <v>70</v>
      </c>
      <c r="D1778" s="238"/>
      <c r="E1778" s="238"/>
      <c r="F1778" s="238"/>
      <c r="G1778" s="238"/>
      <c r="H1778" s="238"/>
      <c r="I1778" s="238"/>
      <c r="J1778" s="238"/>
      <c r="K1778" s="238"/>
      <c r="L1778" s="238"/>
      <c r="M1778" s="238"/>
      <c r="N1778" s="239"/>
      <c r="AI1778" s="39"/>
      <c r="AJ1778" s="40"/>
      <c r="AK1778" s="40"/>
      <c r="AM1778" s="3" t="s">
        <v>70</v>
      </c>
      <c r="AQ1778" s="40"/>
      <c r="AT1778" s="40"/>
      <c r="AV1778" s="40"/>
    </row>
    <row r="1779" spans="1:48" customFormat="1" ht="15" x14ac:dyDescent="0.25">
      <c r="A1779" s="53"/>
      <c r="B1779" s="52" t="s">
        <v>60</v>
      </c>
      <c r="C1779" s="235" t="s">
        <v>94</v>
      </c>
      <c r="D1779" s="235"/>
      <c r="E1779" s="235"/>
      <c r="F1779" s="54"/>
      <c r="G1779" s="55"/>
      <c r="H1779" s="55"/>
      <c r="I1779" s="55"/>
      <c r="J1779" s="58">
        <v>7.68</v>
      </c>
      <c r="K1779" s="57">
        <v>1.520875</v>
      </c>
      <c r="L1779" s="58">
        <v>899.38</v>
      </c>
      <c r="M1779" s="59">
        <v>44.77</v>
      </c>
      <c r="N1779" s="60">
        <v>40265.24</v>
      </c>
      <c r="AI1779" s="39"/>
      <c r="AJ1779" s="40"/>
      <c r="AK1779" s="40"/>
      <c r="AN1779" s="3" t="s">
        <v>94</v>
      </c>
      <c r="AQ1779" s="40"/>
      <c r="AT1779" s="40"/>
      <c r="AV1779" s="40"/>
    </row>
    <row r="1780" spans="1:48" customFormat="1" ht="15" x14ac:dyDescent="0.25">
      <c r="A1780" s="62"/>
      <c r="B1780" s="52"/>
      <c r="C1780" s="235" t="s">
        <v>95</v>
      </c>
      <c r="D1780" s="235"/>
      <c r="E1780" s="235"/>
      <c r="F1780" s="54" t="s">
        <v>76</v>
      </c>
      <c r="G1780" s="61">
        <v>0.9</v>
      </c>
      <c r="H1780" s="57">
        <v>1.520875</v>
      </c>
      <c r="I1780" s="64">
        <v>105.3966375</v>
      </c>
      <c r="J1780" s="65"/>
      <c r="K1780" s="55"/>
      <c r="L1780" s="65"/>
      <c r="M1780" s="55"/>
      <c r="N1780" s="66"/>
      <c r="AI1780" s="39"/>
      <c r="AJ1780" s="40"/>
      <c r="AK1780" s="40"/>
      <c r="AO1780" s="3" t="s">
        <v>95</v>
      </c>
      <c r="AQ1780" s="40"/>
      <c r="AT1780" s="40"/>
      <c r="AV1780" s="40"/>
    </row>
    <row r="1781" spans="1:48" customFormat="1" ht="15" x14ac:dyDescent="0.25">
      <c r="A1781" s="49"/>
      <c r="B1781" s="52"/>
      <c r="C1781" s="236" t="s">
        <v>77</v>
      </c>
      <c r="D1781" s="236"/>
      <c r="E1781" s="236"/>
      <c r="F1781" s="67"/>
      <c r="G1781" s="68"/>
      <c r="H1781" s="68"/>
      <c r="I1781" s="68"/>
      <c r="J1781" s="70">
        <v>7.68</v>
      </c>
      <c r="K1781" s="68"/>
      <c r="L1781" s="70">
        <v>899.38</v>
      </c>
      <c r="M1781" s="68"/>
      <c r="N1781" s="71">
        <v>40265.24</v>
      </c>
      <c r="AI1781" s="39"/>
      <c r="AJ1781" s="40"/>
      <c r="AK1781" s="40"/>
      <c r="AP1781" s="3" t="s">
        <v>77</v>
      </c>
      <c r="AQ1781" s="40"/>
      <c r="AT1781" s="40"/>
      <c r="AV1781" s="40"/>
    </row>
    <row r="1782" spans="1:48" customFormat="1" ht="15" x14ac:dyDescent="0.25">
      <c r="A1782" s="62"/>
      <c r="B1782" s="52"/>
      <c r="C1782" s="235" t="s">
        <v>78</v>
      </c>
      <c r="D1782" s="235"/>
      <c r="E1782" s="235"/>
      <c r="F1782" s="54"/>
      <c r="G1782" s="55"/>
      <c r="H1782" s="55"/>
      <c r="I1782" s="55"/>
      <c r="J1782" s="65"/>
      <c r="K1782" s="55"/>
      <c r="L1782" s="58">
        <v>899.38</v>
      </c>
      <c r="M1782" s="55"/>
      <c r="N1782" s="60">
        <v>40265.24</v>
      </c>
      <c r="AI1782" s="39"/>
      <c r="AJ1782" s="40"/>
      <c r="AK1782" s="40"/>
      <c r="AO1782" s="3" t="s">
        <v>78</v>
      </c>
      <c r="AQ1782" s="40"/>
      <c r="AT1782" s="40"/>
      <c r="AV1782" s="40"/>
    </row>
    <row r="1783" spans="1:48" customFormat="1" ht="23.25" x14ac:dyDescent="0.25">
      <c r="A1783" s="62"/>
      <c r="B1783" s="52" t="s">
        <v>331</v>
      </c>
      <c r="C1783" s="235" t="s">
        <v>332</v>
      </c>
      <c r="D1783" s="235"/>
      <c r="E1783" s="235"/>
      <c r="F1783" s="54" t="s">
        <v>81</v>
      </c>
      <c r="G1783" s="63">
        <v>94</v>
      </c>
      <c r="H1783" s="55"/>
      <c r="I1783" s="63">
        <v>94</v>
      </c>
      <c r="J1783" s="65"/>
      <c r="K1783" s="55"/>
      <c r="L1783" s="58">
        <v>845.42</v>
      </c>
      <c r="M1783" s="55"/>
      <c r="N1783" s="60">
        <v>37849.33</v>
      </c>
      <c r="AI1783" s="39"/>
      <c r="AJ1783" s="40"/>
      <c r="AK1783" s="40"/>
      <c r="AO1783" s="3" t="s">
        <v>332</v>
      </c>
      <c r="AQ1783" s="40"/>
      <c r="AT1783" s="40"/>
      <c r="AV1783" s="40"/>
    </row>
    <row r="1784" spans="1:48" customFormat="1" ht="45" x14ac:dyDescent="0.25">
      <c r="A1784" s="62"/>
      <c r="B1784" s="52" t="s">
        <v>333</v>
      </c>
      <c r="C1784" s="235" t="s">
        <v>334</v>
      </c>
      <c r="D1784" s="235"/>
      <c r="E1784" s="235"/>
      <c r="F1784" s="54" t="s">
        <v>81</v>
      </c>
      <c r="G1784" s="63">
        <v>51</v>
      </c>
      <c r="H1784" s="59">
        <v>0.85</v>
      </c>
      <c r="I1784" s="59">
        <v>43.35</v>
      </c>
      <c r="J1784" s="65"/>
      <c r="K1784" s="55"/>
      <c r="L1784" s="58">
        <v>389.88</v>
      </c>
      <c r="M1784" s="55"/>
      <c r="N1784" s="60">
        <v>17454.98</v>
      </c>
      <c r="AI1784" s="39"/>
      <c r="AJ1784" s="40"/>
      <c r="AK1784" s="40"/>
      <c r="AO1784" s="3" t="s">
        <v>334</v>
      </c>
      <c r="AQ1784" s="40"/>
      <c r="AT1784" s="40"/>
      <c r="AV1784" s="40"/>
    </row>
    <row r="1785" spans="1:48" customFormat="1" ht="15" x14ac:dyDescent="0.25">
      <c r="A1785" s="73"/>
      <c r="B1785" s="74"/>
      <c r="C1785" s="248" t="s">
        <v>84</v>
      </c>
      <c r="D1785" s="248"/>
      <c r="E1785" s="248"/>
      <c r="F1785" s="43"/>
      <c r="G1785" s="44"/>
      <c r="H1785" s="44"/>
      <c r="I1785" s="44"/>
      <c r="J1785" s="47"/>
      <c r="K1785" s="44"/>
      <c r="L1785" s="82">
        <v>2134.6799999999998</v>
      </c>
      <c r="M1785" s="68"/>
      <c r="N1785" s="76">
        <v>95569.55</v>
      </c>
      <c r="AI1785" s="39"/>
      <c r="AJ1785" s="40"/>
      <c r="AK1785" s="40"/>
      <c r="AQ1785" s="40" t="s">
        <v>84</v>
      </c>
      <c r="AT1785" s="40"/>
      <c r="AV1785" s="40"/>
    </row>
    <row r="1786" spans="1:48" customFormat="1" ht="15" x14ac:dyDescent="0.25">
      <c r="A1786" s="41" t="s">
        <v>733</v>
      </c>
      <c r="B1786" s="42" t="s">
        <v>500</v>
      </c>
      <c r="C1786" s="248" t="s">
        <v>501</v>
      </c>
      <c r="D1786" s="248"/>
      <c r="E1786" s="248"/>
      <c r="F1786" s="43" t="s">
        <v>204</v>
      </c>
      <c r="G1786" s="44">
        <v>77</v>
      </c>
      <c r="H1786" s="45">
        <v>1</v>
      </c>
      <c r="I1786" s="45">
        <v>77</v>
      </c>
      <c r="J1786" s="47"/>
      <c r="K1786" s="44"/>
      <c r="L1786" s="47"/>
      <c r="M1786" s="44"/>
      <c r="N1786" s="48"/>
      <c r="AI1786" s="39"/>
      <c r="AJ1786" s="40"/>
      <c r="AK1786" s="40" t="s">
        <v>501</v>
      </c>
      <c r="AQ1786" s="40"/>
      <c r="AT1786" s="40"/>
      <c r="AV1786" s="40"/>
    </row>
    <row r="1787" spans="1:48" customFormat="1" ht="23.25" x14ac:dyDescent="0.25">
      <c r="A1787" s="51"/>
      <c r="B1787" s="52" t="s">
        <v>65</v>
      </c>
      <c r="C1787" s="238" t="s">
        <v>66</v>
      </c>
      <c r="D1787" s="238"/>
      <c r="E1787" s="238"/>
      <c r="F1787" s="238"/>
      <c r="G1787" s="238"/>
      <c r="H1787" s="238"/>
      <c r="I1787" s="238"/>
      <c r="J1787" s="238"/>
      <c r="K1787" s="238"/>
      <c r="L1787" s="238"/>
      <c r="M1787" s="238"/>
      <c r="N1787" s="239"/>
      <c r="AI1787" s="39"/>
      <c r="AJ1787" s="40"/>
      <c r="AK1787" s="40"/>
      <c r="AM1787" s="3" t="s">
        <v>66</v>
      </c>
      <c r="AQ1787" s="40"/>
      <c r="AT1787" s="40"/>
      <c r="AV1787" s="40"/>
    </row>
    <row r="1788" spans="1:48" customFormat="1" ht="68.25" x14ac:dyDescent="0.25">
      <c r="A1788" s="51"/>
      <c r="B1788" s="52" t="s">
        <v>67</v>
      </c>
      <c r="C1788" s="238" t="s">
        <v>68</v>
      </c>
      <c r="D1788" s="238"/>
      <c r="E1788" s="238"/>
      <c r="F1788" s="238"/>
      <c r="G1788" s="238"/>
      <c r="H1788" s="238"/>
      <c r="I1788" s="238"/>
      <c r="J1788" s="238"/>
      <c r="K1788" s="238"/>
      <c r="L1788" s="238"/>
      <c r="M1788" s="238"/>
      <c r="N1788" s="239"/>
      <c r="AI1788" s="39"/>
      <c r="AJ1788" s="40"/>
      <c r="AK1788" s="40"/>
      <c r="AM1788" s="3" t="s">
        <v>68</v>
      </c>
      <c r="AQ1788" s="40"/>
      <c r="AT1788" s="40"/>
      <c r="AV1788" s="40"/>
    </row>
    <row r="1789" spans="1:48" customFormat="1" ht="23.25" x14ac:dyDescent="0.25">
      <c r="A1789" s="51"/>
      <c r="B1789" s="52" t="s">
        <v>69</v>
      </c>
      <c r="C1789" s="238" t="s">
        <v>70</v>
      </c>
      <c r="D1789" s="238"/>
      <c r="E1789" s="238"/>
      <c r="F1789" s="238"/>
      <c r="G1789" s="238"/>
      <c r="H1789" s="238"/>
      <c r="I1789" s="238"/>
      <c r="J1789" s="238"/>
      <c r="K1789" s="238"/>
      <c r="L1789" s="238"/>
      <c r="M1789" s="238"/>
      <c r="N1789" s="239"/>
      <c r="AI1789" s="39"/>
      <c r="AJ1789" s="40"/>
      <c r="AK1789" s="40"/>
      <c r="AM1789" s="3" t="s">
        <v>70</v>
      </c>
      <c r="AQ1789" s="40"/>
      <c r="AT1789" s="40"/>
      <c r="AV1789" s="40"/>
    </row>
    <row r="1790" spans="1:48" customFormat="1" ht="15" x14ac:dyDescent="0.25">
      <c r="A1790" s="53"/>
      <c r="B1790" s="52" t="s">
        <v>60</v>
      </c>
      <c r="C1790" s="235" t="s">
        <v>94</v>
      </c>
      <c r="D1790" s="235"/>
      <c r="E1790" s="235"/>
      <c r="F1790" s="54"/>
      <c r="G1790" s="55"/>
      <c r="H1790" s="55"/>
      <c r="I1790" s="55"/>
      <c r="J1790" s="58">
        <v>0.6</v>
      </c>
      <c r="K1790" s="57">
        <v>1.520875</v>
      </c>
      <c r="L1790" s="58">
        <v>70.260000000000005</v>
      </c>
      <c r="M1790" s="59">
        <v>44.77</v>
      </c>
      <c r="N1790" s="60">
        <v>3145.54</v>
      </c>
      <c r="AI1790" s="39"/>
      <c r="AJ1790" s="40"/>
      <c r="AK1790" s="40"/>
      <c r="AN1790" s="3" t="s">
        <v>94</v>
      </c>
      <c r="AQ1790" s="40"/>
      <c r="AT1790" s="40"/>
      <c r="AV1790" s="40"/>
    </row>
    <row r="1791" spans="1:48" customFormat="1" ht="15" x14ac:dyDescent="0.25">
      <c r="A1791" s="53"/>
      <c r="B1791" s="52" t="s">
        <v>71</v>
      </c>
      <c r="C1791" s="235" t="s">
        <v>72</v>
      </c>
      <c r="D1791" s="235"/>
      <c r="E1791" s="235"/>
      <c r="F1791" s="54"/>
      <c r="G1791" s="55"/>
      <c r="H1791" s="55"/>
      <c r="I1791" s="55"/>
      <c r="J1791" s="58">
        <v>0.33</v>
      </c>
      <c r="K1791" s="57">
        <v>1.653125</v>
      </c>
      <c r="L1791" s="58">
        <v>42.01</v>
      </c>
      <c r="M1791" s="59">
        <v>13.24</v>
      </c>
      <c r="N1791" s="72">
        <v>556.21</v>
      </c>
      <c r="AI1791" s="39"/>
      <c r="AJ1791" s="40"/>
      <c r="AK1791" s="40"/>
      <c r="AN1791" s="3" t="s">
        <v>72</v>
      </c>
      <c r="AQ1791" s="40"/>
      <c r="AT1791" s="40"/>
      <c r="AV1791" s="40"/>
    </row>
    <row r="1792" spans="1:48" customFormat="1" ht="15" x14ac:dyDescent="0.25">
      <c r="A1792" s="62"/>
      <c r="B1792" s="52"/>
      <c r="C1792" s="235" t="s">
        <v>95</v>
      </c>
      <c r="D1792" s="235"/>
      <c r="E1792" s="235"/>
      <c r="F1792" s="54" t="s">
        <v>76</v>
      </c>
      <c r="G1792" s="59">
        <v>7.0000000000000007E-2</v>
      </c>
      <c r="H1792" s="57">
        <v>1.520875</v>
      </c>
      <c r="I1792" s="64">
        <v>8.1975163000000002</v>
      </c>
      <c r="J1792" s="65"/>
      <c r="K1792" s="55"/>
      <c r="L1792" s="65"/>
      <c r="M1792" s="55"/>
      <c r="N1792" s="66"/>
      <c r="AI1792" s="39"/>
      <c r="AJ1792" s="40"/>
      <c r="AK1792" s="40"/>
      <c r="AO1792" s="3" t="s">
        <v>95</v>
      </c>
      <c r="AQ1792" s="40"/>
      <c r="AT1792" s="40"/>
      <c r="AV1792" s="40"/>
    </row>
    <row r="1793" spans="1:48" customFormat="1" ht="15" x14ac:dyDescent="0.25">
      <c r="A1793" s="49"/>
      <c r="B1793" s="52"/>
      <c r="C1793" s="236" t="s">
        <v>77</v>
      </c>
      <c r="D1793" s="236"/>
      <c r="E1793" s="236"/>
      <c r="F1793" s="67"/>
      <c r="G1793" s="68"/>
      <c r="H1793" s="68"/>
      <c r="I1793" s="68"/>
      <c r="J1793" s="70">
        <v>0.93</v>
      </c>
      <c r="K1793" s="68"/>
      <c r="L1793" s="70">
        <v>112.27</v>
      </c>
      <c r="M1793" s="68"/>
      <c r="N1793" s="71">
        <v>3701.75</v>
      </c>
      <c r="AI1793" s="39"/>
      <c r="AJ1793" s="40"/>
      <c r="AK1793" s="40"/>
      <c r="AP1793" s="3" t="s">
        <v>77</v>
      </c>
      <c r="AQ1793" s="40"/>
      <c r="AT1793" s="40"/>
      <c r="AV1793" s="40"/>
    </row>
    <row r="1794" spans="1:48" customFormat="1" ht="15" x14ac:dyDescent="0.25">
      <c r="A1794" s="62"/>
      <c r="B1794" s="52"/>
      <c r="C1794" s="235" t="s">
        <v>78</v>
      </c>
      <c r="D1794" s="235"/>
      <c r="E1794" s="235"/>
      <c r="F1794" s="54"/>
      <c r="G1794" s="55"/>
      <c r="H1794" s="55"/>
      <c r="I1794" s="55"/>
      <c r="J1794" s="65"/>
      <c r="K1794" s="55"/>
      <c r="L1794" s="58">
        <v>70.260000000000005</v>
      </c>
      <c r="M1794" s="55"/>
      <c r="N1794" s="60">
        <v>3145.54</v>
      </c>
      <c r="AI1794" s="39"/>
      <c r="AJ1794" s="40"/>
      <c r="AK1794" s="40"/>
      <c r="AO1794" s="3" t="s">
        <v>78</v>
      </c>
      <c r="AQ1794" s="40"/>
      <c r="AT1794" s="40"/>
      <c r="AV1794" s="40"/>
    </row>
    <row r="1795" spans="1:48" customFormat="1" ht="23.25" x14ac:dyDescent="0.25">
      <c r="A1795" s="62"/>
      <c r="B1795" s="52" t="s">
        <v>331</v>
      </c>
      <c r="C1795" s="235" t="s">
        <v>332</v>
      </c>
      <c r="D1795" s="235"/>
      <c r="E1795" s="235"/>
      <c r="F1795" s="54" t="s">
        <v>81</v>
      </c>
      <c r="G1795" s="63">
        <v>94</v>
      </c>
      <c r="H1795" s="55"/>
      <c r="I1795" s="63">
        <v>94</v>
      </c>
      <c r="J1795" s="65"/>
      <c r="K1795" s="55"/>
      <c r="L1795" s="58">
        <v>66.040000000000006</v>
      </c>
      <c r="M1795" s="55"/>
      <c r="N1795" s="60">
        <v>2956.81</v>
      </c>
      <c r="AI1795" s="39"/>
      <c r="AJ1795" s="40"/>
      <c r="AK1795" s="40"/>
      <c r="AO1795" s="3" t="s">
        <v>332</v>
      </c>
      <c r="AQ1795" s="40"/>
      <c r="AT1795" s="40"/>
      <c r="AV1795" s="40"/>
    </row>
    <row r="1796" spans="1:48" customFormat="1" ht="45" x14ac:dyDescent="0.25">
      <c r="A1796" s="62"/>
      <c r="B1796" s="52" t="s">
        <v>333</v>
      </c>
      <c r="C1796" s="235" t="s">
        <v>334</v>
      </c>
      <c r="D1796" s="235"/>
      <c r="E1796" s="235"/>
      <c r="F1796" s="54" t="s">
        <v>81</v>
      </c>
      <c r="G1796" s="63">
        <v>51</v>
      </c>
      <c r="H1796" s="59">
        <v>0.85</v>
      </c>
      <c r="I1796" s="59">
        <v>43.35</v>
      </c>
      <c r="J1796" s="65"/>
      <c r="K1796" s="55"/>
      <c r="L1796" s="58">
        <v>30.46</v>
      </c>
      <c r="M1796" s="55"/>
      <c r="N1796" s="60">
        <v>1363.59</v>
      </c>
      <c r="AI1796" s="39"/>
      <c r="AJ1796" s="40"/>
      <c r="AK1796" s="40"/>
      <c r="AO1796" s="3" t="s">
        <v>334</v>
      </c>
      <c r="AQ1796" s="40"/>
      <c r="AT1796" s="40"/>
      <c r="AV1796" s="40"/>
    </row>
    <row r="1797" spans="1:48" customFormat="1" ht="15" x14ac:dyDescent="0.25">
      <c r="A1797" s="73"/>
      <c r="B1797" s="74"/>
      <c r="C1797" s="248" t="s">
        <v>84</v>
      </c>
      <c r="D1797" s="248"/>
      <c r="E1797" s="248"/>
      <c r="F1797" s="43"/>
      <c r="G1797" s="44"/>
      <c r="H1797" s="44"/>
      <c r="I1797" s="44"/>
      <c r="J1797" s="47"/>
      <c r="K1797" s="44"/>
      <c r="L1797" s="75">
        <v>208.77</v>
      </c>
      <c r="M1797" s="68"/>
      <c r="N1797" s="76">
        <v>8022.15</v>
      </c>
      <c r="AI1797" s="39"/>
      <c r="AJ1797" s="40"/>
      <c r="AK1797" s="40"/>
      <c r="AQ1797" s="40" t="s">
        <v>84</v>
      </c>
      <c r="AT1797" s="40"/>
      <c r="AV1797" s="40"/>
    </row>
    <row r="1798" spans="1:48" customFormat="1" ht="34.5" x14ac:dyDescent="0.25">
      <c r="A1798" s="41" t="s">
        <v>734</v>
      </c>
      <c r="B1798" s="42" t="s">
        <v>687</v>
      </c>
      <c r="C1798" s="248" t="s">
        <v>688</v>
      </c>
      <c r="D1798" s="248"/>
      <c r="E1798" s="248"/>
      <c r="F1798" s="43" t="s">
        <v>212</v>
      </c>
      <c r="G1798" s="44">
        <v>8.7999999999999995E-2</v>
      </c>
      <c r="H1798" s="45">
        <v>1</v>
      </c>
      <c r="I1798" s="46">
        <v>8.7999999999999995E-2</v>
      </c>
      <c r="J1798" s="47"/>
      <c r="K1798" s="44"/>
      <c r="L1798" s="47"/>
      <c r="M1798" s="44"/>
      <c r="N1798" s="48"/>
      <c r="AI1798" s="39"/>
      <c r="AJ1798" s="40"/>
      <c r="AK1798" s="40" t="s">
        <v>688</v>
      </c>
      <c r="AQ1798" s="40"/>
      <c r="AT1798" s="40"/>
      <c r="AV1798" s="40"/>
    </row>
    <row r="1799" spans="1:48" customFormat="1" ht="15" x14ac:dyDescent="0.25">
      <c r="A1799" s="49"/>
      <c r="B1799" s="50"/>
      <c r="C1799" s="235" t="s">
        <v>689</v>
      </c>
      <c r="D1799" s="235"/>
      <c r="E1799" s="235"/>
      <c r="F1799" s="235"/>
      <c r="G1799" s="235"/>
      <c r="H1799" s="235"/>
      <c r="I1799" s="235"/>
      <c r="J1799" s="235"/>
      <c r="K1799" s="235"/>
      <c r="L1799" s="235"/>
      <c r="M1799" s="235"/>
      <c r="N1799" s="237"/>
      <c r="AI1799" s="39"/>
      <c r="AJ1799" s="40"/>
      <c r="AK1799" s="40"/>
      <c r="AL1799" s="3" t="s">
        <v>689</v>
      </c>
      <c r="AQ1799" s="40"/>
      <c r="AT1799" s="40"/>
      <c r="AV1799" s="40"/>
    </row>
    <row r="1800" spans="1:48" customFormat="1" ht="15" x14ac:dyDescent="0.25">
      <c r="A1800" s="51"/>
      <c r="B1800" s="52"/>
      <c r="C1800" s="238" t="s">
        <v>690</v>
      </c>
      <c r="D1800" s="238"/>
      <c r="E1800" s="238"/>
      <c r="F1800" s="238"/>
      <c r="G1800" s="238"/>
      <c r="H1800" s="238"/>
      <c r="I1800" s="238"/>
      <c r="J1800" s="238"/>
      <c r="K1800" s="238"/>
      <c r="L1800" s="238"/>
      <c r="M1800" s="238"/>
      <c r="N1800" s="239"/>
      <c r="AI1800" s="39"/>
      <c r="AJ1800" s="40"/>
      <c r="AK1800" s="40"/>
      <c r="AM1800" s="3" t="s">
        <v>690</v>
      </c>
      <c r="AQ1800" s="40"/>
      <c r="AT1800" s="40"/>
      <c r="AV1800" s="40"/>
    </row>
    <row r="1801" spans="1:48" customFormat="1" ht="23.25" x14ac:dyDescent="0.25">
      <c r="A1801" s="51"/>
      <c r="B1801" s="52" t="s">
        <v>65</v>
      </c>
      <c r="C1801" s="238" t="s">
        <v>66</v>
      </c>
      <c r="D1801" s="238"/>
      <c r="E1801" s="238"/>
      <c r="F1801" s="238"/>
      <c r="G1801" s="238"/>
      <c r="H1801" s="238"/>
      <c r="I1801" s="238"/>
      <c r="J1801" s="238"/>
      <c r="K1801" s="238"/>
      <c r="L1801" s="238"/>
      <c r="M1801" s="238"/>
      <c r="N1801" s="239"/>
      <c r="AI1801" s="39"/>
      <c r="AJ1801" s="40"/>
      <c r="AK1801" s="40"/>
      <c r="AM1801" s="3" t="s">
        <v>66</v>
      </c>
      <c r="AQ1801" s="40"/>
      <c r="AT1801" s="40"/>
      <c r="AV1801" s="40"/>
    </row>
    <row r="1802" spans="1:48" customFormat="1" ht="68.25" x14ac:dyDescent="0.25">
      <c r="A1802" s="51"/>
      <c r="B1802" s="52" t="s">
        <v>67</v>
      </c>
      <c r="C1802" s="238" t="s">
        <v>68</v>
      </c>
      <c r="D1802" s="238"/>
      <c r="E1802" s="238"/>
      <c r="F1802" s="238"/>
      <c r="G1802" s="238"/>
      <c r="H1802" s="238"/>
      <c r="I1802" s="238"/>
      <c r="J1802" s="238"/>
      <c r="K1802" s="238"/>
      <c r="L1802" s="238"/>
      <c r="M1802" s="238"/>
      <c r="N1802" s="239"/>
      <c r="AI1802" s="39"/>
      <c r="AJ1802" s="40"/>
      <c r="AK1802" s="40"/>
      <c r="AM1802" s="3" t="s">
        <v>68</v>
      </c>
      <c r="AQ1802" s="40"/>
      <c r="AT1802" s="40"/>
      <c r="AV1802" s="40"/>
    </row>
    <row r="1803" spans="1:48" customFormat="1" ht="23.25" x14ac:dyDescent="0.25">
      <c r="A1803" s="51"/>
      <c r="B1803" s="52" t="s">
        <v>69</v>
      </c>
      <c r="C1803" s="238" t="s">
        <v>70</v>
      </c>
      <c r="D1803" s="238"/>
      <c r="E1803" s="238"/>
      <c r="F1803" s="238"/>
      <c r="G1803" s="238"/>
      <c r="H1803" s="238"/>
      <c r="I1803" s="238"/>
      <c r="J1803" s="238"/>
      <c r="K1803" s="238"/>
      <c r="L1803" s="238"/>
      <c r="M1803" s="238"/>
      <c r="N1803" s="239"/>
      <c r="AI1803" s="39"/>
      <c r="AJ1803" s="40"/>
      <c r="AK1803" s="40"/>
      <c r="AM1803" s="3" t="s">
        <v>70</v>
      </c>
      <c r="AQ1803" s="40"/>
      <c r="AT1803" s="40"/>
      <c r="AV1803" s="40"/>
    </row>
    <row r="1804" spans="1:48" customFormat="1" ht="15" x14ac:dyDescent="0.25">
      <c r="A1804" s="53"/>
      <c r="B1804" s="52" t="s">
        <v>60</v>
      </c>
      <c r="C1804" s="235" t="s">
        <v>94</v>
      </c>
      <c r="D1804" s="235"/>
      <c r="E1804" s="235"/>
      <c r="F1804" s="54"/>
      <c r="G1804" s="55"/>
      <c r="H1804" s="55"/>
      <c r="I1804" s="55"/>
      <c r="J1804" s="58">
        <v>22.22</v>
      </c>
      <c r="K1804" s="78">
        <v>3.04175</v>
      </c>
      <c r="L1804" s="58">
        <v>5.95</v>
      </c>
      <c r="M1804" s="59">
        <v>44.77</v>
      </c>
      <c r="N1804" s="72">
        <v>266.38</v>
      </c>
      <c r="AI1804" s="39"/>
      <c r="AJ1804" s="40"/>
      <c r="AK1804" s="40"/>
      <c r="AN1804" s="3" t="s">
        <v>94</v>
      </c>
      <c r="AQ1804" s="40"/>
      <c r="AT1804" s="40"/>
      <c r="AV1804" s="40"/>
    </row>
    <row r="1805" spans="1:48" customFormat="1" ht="15" x14ac:dyDescent="0.25">
      <c r="A1805" s="53"/>
      <c r="B1805" s="52" t="s">
        <v>71</v>
      </c>
      <c r="C1805" s="235" t="s">
        <v>72</v>
      </c>
      <c r="D1805" s="235"/>
      <c r="E1805" s="235"/>
      <c r="F1805" s="54"/>
      <c r="G1805" s="55"/>
      <c r="H1805" s="55"/>
      <c r="I1805" s="55"/>
      <c r="J1805" s="58">
        <v>6.66</v>
      </c>
      <c r="K1805" s="78">
        <v>3.3062499999999999</v>
      </c>
      <c r="L1805" s="58">
        <v>1.94</v>
      </c>
      <c r="M1805" s="59">
        <v>13.24</v>
      </c>
      <c r="N1805" s="72">
        <v>25.69</v>
      </c>
      <c r="AI1805" s="39"/>
      <c r="AJ1805" s="40"/>
      <c r="AK1805" s="40"/>
      <c r="AN1805" s="3" t="s">
        <v>72</v>
      </c>
      <c r="AQ1805" s="40"/>
      <c r="AT1805" s="40"/>
      <c r="AV1805" s="40"/>
    </row>
    <row r="1806" spans="1:48" customFormat="1" ht="15" x14ac:dyDescent="0.25">
      <c r="A1806" s="53"/>
      <c r="B1806" s="52" t="s">
        <v>73</v>
      </c>
      <c r="C1806" s="235" t="s">
        <v>74</v>
      </c>
      <c r="D1806" s="235"/>
      <c r="E1806" s="235"/>
      <c r="F1806" s="54"/>
      <c r="G1806" s="55"/>
      <c r="H1806" s="55"/>
      <c r="I1806" s="55"/>
      <c r="J1806" s="58">
        <v>0.33</v>
      </c>
      <c r="K1806" s="78">
        <v>3.3062499999999999</v>
      </c>
      <c r="L1806" s="58">
        <v>0.1</v>
      </c>
      <c r="M1806" s="61">
        <v>44.7</v>
      </c>
      <c r="N1806" s="72">
        <v>4.47</v>
      </c>
      <c r="AI1806" s="39"/>
      <c r="AJ1806" s="40"/>
      <c r="AK1806" s="40"/>
      <c r="AN1806" s="3" t="s">
        <v>74</v>
      </c>
      <c r="AQ1806" s="40"/>
      <c r="AT1806" s="40"/>
      <c r="AV1806" s="40"/>
    </row>
    <row r="1807" spans="1:48" customFormat="1" ht="15" x14ac:dyDescent="0.25">
      <c r="A1807" s="53"/>
      <c r="B1807" s="52" t="s">
        <v>100</v>
      </c>
      <c r="C1807" s="235" t="s">
        <v>127</v>
      </c>
      <c r="D1807" s="235"/>
      <c r="E1807" s="235"/>
      <c r="F1807" s="54"/>
      <c r="G1807" s="55"/>
      <c r="H1807" s="55"/>
      <c r="I1807" s="55"/>
      <c r="J1807" s="58">
        <v>941.46</v>
      </c>
      <c r="K1807" s="63">
        <v>2</v>
      </c>
      <c r="L1807" s="58">
        <v>165.7</v>
      </c>
      <c r="M1807" s="59">
        <v>8.16</v>
      </c>
      <c r="N1807" s="60">
        <v>1352.11</v>
      </c>
      <c r="AI1807" s="39"/>
      <c r="AJ1807" s="40"/>
      <c r="AK1807" s="40"/>
      <c r="AN1807" s="3" t="s">
        <v>127</v>
      </c>
      <c r="AQ1807" s="40"/>
      <c r="AT1807" s="40"/>
      <c r="AV1807" s="40"/>
    </row>
    <row r="1808" spans="1:48" customFormat="1" ht="15" x14ac:dyDescent="0.25">
      <c r="A1808" s="62"/>
      <c r="B1808" s="52"/>
      <c r="C1808" s="235" t="s">
        <v>95</v>
      </c>
      <c r="D1808" s="235"/>
      <c r="E1808" s="235"/>
      <c r="F1808" s="54" t="s">
        <v>76</v>
      </c>
      <c r="G1808" s="59">
        <v>2.4500000000000002</v>
      </c>
      <c r="H1808" s="78">
        <v>3.04175</v>
      </c>
      <c r="I1808" s="64">
        <v>0.65580130000000003</v>
      </c>
      <c r="J1808" s="65"/>
      <c r="K1808" s="55"/>
      <c r="L1808" s="65"/>
      <c r="M1808" s="55"/>
      <c r="N1808" s="66"/>
      <c r="AI1808" s="39"/>
      <c r="AJ1808" s="40"/>
      <c r="AK1808" s="40"/>
      <c r="AO1808" s="3" t="s">
        <v>95</v>
      </c>
      <c r="AQ1808" s="40"/>
      <c r="AT1808" s="40"/>
      <c r="AV1808" s="40"/>
    </row>
    <row r="1809" spans="1:48" customFormat="1" ht="15" x14ac:dyDescent="0.25">
      <c r="A1809" s="62"/>
      <c r="B1809" s="52"/>
      <c r="C1809" s="235" t="s">
        <v>75</v>
      </c>
      <c r="D1809" s="235"/>
      <c r="E1809" s="235"/>
      <c r="F1809" s="54" t="s">
        <v>76</v>
      </c>
      <c r="G1809" s="59">
        <v>0.03</v>
      </c>
      <c r="H1809" s="78">
        <v>3.3062499999999999</v>
      </c>
      <c r="I1809" s="64">
        <v>8.7285000000000001E-3</v>
      </c>
      <c r="J1809" s="65"/>
      <c r="K1809" s="55"/>
      <c r="L1809" s="65"/>
      <c r="M1809" s="55"/>
      <c r="N1809" s="66"/>
      <c r="AI1809" s="39"/>
      <c r="AJ1809" s="40"/>
      <c r="AK1809" s="40"/>
      <c r="AO1809" s="3" t="s">
        <v>75</v>
      </c>
      <c r="AQ1809" s="40"/>
      <c r="AT1809" s="40"/>
      <c r="AV1809" s="40"/>
    </row>
    <row r="1810" spans="1:48" customFormat="1" ht="15" x14ac:dyDescent="0.25">
      <c r="A1810" s="49"/>
      <c r="B1810" s="52"/>
      <c r="C1810" s="236" t="s">
        <v>77</v>
      </c>
      <c r="D1810" s="236"/>
      <c r="E1810" s="236"/>
      <c r="F1810" s="67"/>
      <c r="G1810" s="68"/>
      <c r="H1810" s="68"/>
      <c r="I1810" s="68"/>
      <c r="J1810" s="70">
        <v>970.34</v>
      </c>
      <c r="K1810" s="68"/>
      <c r="L1810" s="70">
        <v>173.59</v>
      </c>
      <c r="M1810" s="68"/>
      <c r="N1810" s="71">
        <v>1644.18</v>
      </c>
      <c r="AI1810" s="39"/>
      <c r="AJ1810" s="40"/>
      <c r="AK1810" s="40"/>
      <c r="AP1810" s="3" t="s">
        <v>77</v>
      </c>
      <c r="AQ1810" s="40"/>
      <c r="AT1810" s="40"/>
      <c r="AV1810" s="40"/>
    </row>
    <row r="1811" spans="1:48" customFormat="1" ht="15" x14ac:dyDescent="0.25">
      <c r="A1811" s="62"/>
      <c r="B1811" s="52"/>
      <c r="C1811" s="235" t="s">
        <v>78</v>
      </c>
      <c r="D1811" s="235"/>
      <c r="E1811" s="235"/>
      <c r="F1811" s="54"/>
      <c r="G1811" s="55"/>
      <c r="H1811" s="55"/>
      <c r="I1811" s="55"/>
      <c r="J1811" s="65"/>
      <c r="K1811" s="55"/>
      <c r="L1811" s="58">
        <v>6.05</v>
      </c>
      <c r="M1811" s="55"/>
      <c r="N1811" s="72">
        <v>270.85000000000002</v>
      </c>
      <c r="AI1811" s="39"/>
      <c r="AJ1811" s="40"/>
      <c r="AK1811" s="40"/>
      <c r="AO1811" s="3" t="s">
        <v>78</v>
      </c>
      <c r="AQ1811" s="40"/>
      <c r="AT1811" s="40"/>
      <c r="AV1811" s="40"/>
    </row>
    <row r="1812" spans="1:48" customFormat="1" ht="23.25" x14ac:dyDescent="0.25">
      <c r="A1812" s="62"/>
      <c r="B1812" s="52" t="s">
        <v>331</v>
      </c>
      <c r="C1812" s="235" t="s">
        <v>332</v>
      </c>
      <c r="D1812" s="235"/>
      <c r="E1812" s="235"/>
      <c r="F1812" s="54" t="s">
        <v>81</v>
      </c>
      <c r="G1812" s="63">
        <v>94</v>
      </c>
      <c r="H1812" s="55"/>
      <c r="I1812" s="63">
        <v>94</v>
      </c>
      <c r="J1812" s="65"/>
      <c r="K1812" s="55"/>
      <c r="L1812" s="58">
        <v>5.69</v>
      </c>
      <c r="M1812" s="55"/>
      <c r="N1812" s="72">
        <v>254.6</v>
      </c>
      <c r="AI1812" s="39"/>
      <c r="AJ1812" s="40"/>
      <c r="AK1812" s="40"/>
      <c r="AO1812" s="3" t="s">
        <v>332</v>
      </c>
      <c r="AQ1812" s="40"/>
      <c r="AT1812" s="40"/>
      <c r="AV1812" s="40"/>
    </row>
    <row r="1813" spans="1:48" customFormat="1" ht="45" x14ac:dyDescent="0.25">
      <c r="A1813" s="62"/>
      <c r="B1813" s="52" t="s">
        <v>333</v>
      </c>
      <c r="C1813" s="235" t="s">
        <v>334</v>
      </c>
      <c r="D1813" s="235"/>
      <c r="E1813" s="235"/>
      <c r="F1813" s="54" t="s">
        <v>81</v>
      </c>
      <c r="G1813" s="63">
        <v>51</v>
      </c>
      <c r="H1813" s="59">
        <v>0.85</v>
      </c>
      <c r="I1813" s="59">
        <v>43.35</v>
      </c>
      <c r="J1813" s="65"/>
      <c r="K1813" s="55"/>
      <c r="L1813" s="58">
        <v>2.62</v>
      </c>
      <c r="M1813" s="55"/>
      <c r="N1813" s="72">
        <v>117.41</v>
      </c>
      <c r="AI1813" s="39"/>
      <c r="AJ1813" s="40"/>
      <c r="AK1813" s="40"/>
      <c r="AO1813" s="3" t="s">
        <v>334</v>
      </c>
      <c r="AQ1813" s="40"/>
      <c r="AT1813" s="40"/>
      <c r="AV1813" s="40"/>
    </row>
    <row r="1814" spans="1:48" customFormat="1" ht="15" x14ac:dyDescent="0.25">
      <c r="A1814" s="73"/>
      <c r="B1814" s="74"/>
      <c r="C1814" s="248" t="s">
        <v>84</v>
      </c>
      <c r="D1814" s="248"/>
      <c r="E1814" s="248"/>
      <c r="F1814" s="43"/>
      <c r="G1814" s="44"/>
      <c r="H1814" s="44"/>
      <c r="I1814" s="44"/>
      <c r="J1814" s="47"/>
      <c r="K1814" s="44"/>
      <c r="L1814" s="75">
        <v>181.9</v>
      </c>
      <c r="M1814" s="68"/>
      <c r="N1814" s="76">
        <v>2016.19</v>
      </c>
      <c r="AI1814" s="39"/>
      <c r="AJ1814" s="40"/>
      <c r="AK1814" s="40"/>
      <c r="AQ1814" s="40" t="s">
        <v>84</v>
      </c>
      <c r="AT1814" s="40"/>
      <c r="AV1814" s="40"/>
    </row>
    <row r="1815" spans="1:48" customFormat="1" ht="15" x14ac:dyDescent="0.25">
      <c r="A1815" s="41" t="s">
        <v>735</v>
      </c>
      <c r="B1815" s="42" t="s">
        <v>692</v>
      </c>
      <c r="C1815" s="248" t="s">
        <v>693</v>
      </c>
      <c r="D1815" s="248"/>
      <c r="E1815" s="248"/>
      <c r="F1815" s="43" t="s">
        <v>110</v>
      </c>
      <c r="G1815" s="44">
        <v>-4.5760000000000002E-3</v>
      </c>
      <c r="H1815" s="45">
        <v>1</v>
      </c>
      <c r="I1815" s="86">
        <v>-4.5760000000000002E-3</v>
      </c>
      <c r="J1815" s="82">
        <v>31500</v>
      </c>
      <c r="K1815" s="44"/>
      <c r="L1815" s="75">
        <v>-144.13999999999999</v>
      </c>
      <c r="M1815" s="80">
        <v>8.16</v>
      </c>
      <c r="N1815" s="76">
        <v>-1176.18</v>
      </c>
      <c r="AI1815" s="39"/>
      <c r="AJ1815" s="40"/>
      <c r="AK1815" s="40" t="s">
        <v>693</v>
      </c>
      <c r="AQ1815" s="40"/>
      <c r="AT1815" s="40"/>
      <c r="AV1815" s="40"/>
    </row>
    <row r="1816" spans="1:48" customFormat="1" ht="15" x14ac:dyDescent="0.25">
      <c r="A1816" s="73"/>
      <c r="B1816" s="74"/>
      <c r="C1816" s="235" t="s">
        <v>694</v>
      </c>
      <c r="D1816" s="235"/>
      <c r="E1816" s="235"/>
      <c r="F1816" s="235"/>
      <c r="G1816" s="235"/>
      <c r="H1816" s="235"/>
      <c r="I1816" s="235"/>
      <c r="J1816" s="235"/>
      <c r="K1816" s="235"/>
      <c r="L1816" s="235"/>
      <c r="M1816" s="235"/>
      <c r="N1816" s="237"/>
      <c r="AI1816" s="39"/>
      <c r="AJ1816" s="40"/>
      <c r="AK1816" s="40"/>
      <c r="AQ1816" s="40"/>
      <c r="AR1816" s="3" t="s">
        <v>694</v>
      </c>
      <c r="AT1816" s="40"/>
      <c r="AV1816" s="40"/>
    </row>
    <row r="1817" spans="1:48" customFormat="1" ht="15" x14ac:dyDescent="0.25">
      <c r="A1817" s="73"/>
      <c r="B1817" s="74"/>
      <c r="C1817" s="248" t="s">
        <v>84</v>
      </c>
      <c r="D1817" s="248"/>
      <c r="E1817" s="248"/>
      <c r="F1817" s="43"/>
      <c r="G1817" s="44"/>
      <c r="H1817" s="44"/>
      <c r="I1817" s="44"/>
      <c r="J1817" s="47"/>
      <c r="K1817" s="44"/>
      <c r="L1817" s="75">
        <v>-144.13999999999999</v>
      </c>
      <c r="M1817" s="68"/>
      <c r="N1817" s="76">
        <v>-1176.18</v>
      </c>
      <c r="AI1817" s="39"/>
      <c r="AJ1817" s="40"/>
      <c r="AK1817" s="40"/>
      <c r="AQ1817" s="40" t="s">
        <v>84</v>
      </c>
      <c r="AT1817" s="40"/>
      <c r="AV1817" s="40"/>
    </row>
    <row r="1818" spans="1:48" customFormat="1" ht="15" x14ac:dyDescent="0.25">
      <c r="A1818" s="41" t="s">
        <v>736</v>
      </c>
      <c r="B1818" s="42" t="s">
        <v>696</v>
      </c>
      <c r="C1818" s="248" t="s">
        <v>697</v>
      </c>
      <c r="D1818" s="248"/>
      <c r="E1818" s="248"/>
      <c r="F1818" s="43" t="s">
        <v>110</v>
      </c>
      <c r="G1818" s="44">
        <v>1.9300000000000001E-2</v>
      </c>
      <c r="H1818" s="45">
        <v>1</v>
      </c>
      <c r="I1818" s="83">
        <v>1.9300000000000001E-2</v>
      </c>
      <c r="J1818" s="82">
        <v>29717.72</v>
      </c>
      <c r="K1818" s="44"/>
      <c r="L1818" s="75">
        <v>573.54999999999995</v>
      </c>
      <c r="M1818" s="80">
        <v>8.16</v>
      </c>
      <c r="N1818" s="76">
        <v>4680.17</v>
      </c>
      <c r="AI1818" s="39"/>
      <c r="AJ1818" s="40"/>
      <c r="AK1818" s="40" t="s">
        <v>697</v>
      </c>
      <c r="AQ1818" s="40"/>
      <c r="AT1818" s="40"/>
      <c r="AV1818" s="40"/>
    </row>
    <row r="1819" spans="1:48" customFormat="1" ht="15" x14ac:dyDescent="0.25">
      <c r="A1819" s="73"/>
      <c r="B1819" s="74"/>
      <c r="C1819" s="235" t="s">
        <v>111</v>
      </c>
      <c r="D1819" s="235"/>
      <c r="E1819" s="235"/>
      <c r="F1819" s="235"/>
      <c r="G1819" s="235"/>
      <c r="H1819" s="235"/>
      <c r="I1819" s="235"/>
      <c r="J1819" s="235"/>
      <c r="K1819" s="235"/>
      <c r="L1819" s="235"/>
      <c r="M1819" s="235"/>
      <c r="N1819" s="237"/>
      <c r="AI1819" s="39"/>
      <c r="AJ1819" s="40"/>
      <c r="AK1819" s="40"/>
      <c r="AQ1819" s="40"/>
      <c r="AR1819" s="3" t="s">
        <v>111</v>
      </c>
      <c r="AT1819" s="40"/>
      <c r="AV1819" s="40"/>
    </row>
    <row r="1820" spans="1:48" customFormat="1" ht="15" x14ac:dyDescent="0.25">
      <c r="A1820" s="49"/>
      <c r="B1820" s="50"/>
      <c r="C1820" s="235" t="s">
        <v>737</v>
      </c>
      <c r="D1820" s="235"/>
      <c r="E1820" s="235"/>
      <c r="F1820" s="235"/>
      <c r="G1820" s="235"/>
      <c r="H1820" s="235"/>
      <c r="I1820" s="235"/>
      <c r="J1820" s="235"/>
      <c r="K1820" s="235"/>
      <c r="L1820" s="235"/>
      <c r="M1820" s="235"/>
      <c r="N1820" s="237"/>
      <c r="AI1820" s="39"/>
      <c r="AJ1820" s="40"/>
      <c r="AK1820" s="40"/>
      <c r="AL1820" s="3" t="s">
        <v>737</v>
      </c>
      <c r="AQ1820" s="40"/>
      <c r="AT1820" s="40"/>
      <c r="AV1820" s="40"/>
    </row>
    <row r="1821" spans="1:48" customFormat="1" ht="15" x14ac:dyDescent="0.25">
      <c r="A1821" s="73"/>
      <c r="B1821" s="74"/>
      <c r="C1821" s="248" t="s">
        <v>84</v>
      </c>
      <c r="D1821" s="248"/>
      <c r="E1821" s="248"/>
      <c r="F1821" s="43"/>
      <c r="G1821" s="44"/>
      <c r="H1821" s="44"/>
      <c r="I1821" s="44"/>
      <c r="J1821" s="47"/>
      <c r="K1821" s="44"/>
      <c r="L1821" s="75">
        <v>573.54999999999995</v>
      </c>
      <c r="M1821" s="68"/>
      <c r="N1821" s="76">
        <v>4680.17</v>
      </c>
      <c r="AI1821" s="39"/>
      <c r="AJ1821" s="40"/>
      <c r="AK1821" s="40"/>
      <c r="AQ1821" s="40" t="s">
        <v>84</v>
      </c>
      <c r="AT1821" s="40"/>
      <c r="AV1821" s="40"/>
    </row>
    <row r="1822" spans="1:48" customFormat="1" ht="15" x14ac:dyDescent="0.25">
      <c r="A1822" s="87"/>
      <c r="B1822" s="88"/>
      <c r="C1822" s="88"/>
      <c r="D1822" s="88"/>
      <c r="E1822" s="88"/>
      <c r="F1822" s="89"/>
      <c r="G1822" s="89"/>
      <c r="H1822" s="89"/>
      <c r="I1822" s="89"/>
      <c r="J1822" s="90"/>
      <c r="K1822" s="89"/>
      <c r="L1822" s="90"/>
      <c r="M1822" s="55"/>
      <c r="N1822" s="90"/>
      <c r="AI1822" s="39"/>
      <c r="AJ1822" s="40"/>
      <c r="AK1822" s="40"/>
      <c r="AQ1822" s="40"/>
      <c r="AT1822" s="40"/>
      <c r="AV1822" s="40"/>
    </row>
    <row r="1823" spans="1:48" customFormat="1" ht="15" x14ac:dyDescent="0.25">
      <c r="A1823" s="91"/>
      <c r="B1823" s="92"/>
      <c r="C1823" s="248" t="s">
        <v>738</v>
      </c>
      <c r="D1823" s="248"/>
      <c r="E1823" s="248"/>
      <c r="F1823" s="248"/>
      <c r="G1823" s="248"/>
      <c r="H1823" s="248"/>
      <c r="I1823" s="248"/>
      <c r="J1823" s="248"/>
      <c r="K1823" s="248"/>
      <c r="L1823" s="93"/>
      <c r="M1823" s="94"/>
      <c r="N1823" s="95"/>
      <c r="AI1823" s="39"/>
      <c r="AJ1823" s="40"/>
      <c r="AK1823" s="40"/>
      <c r="AQ1823" s="40"/>
      <c r="AT1823" s="40" t="s">
        <v>738</v>
      </c>
      <c r="AV1823" s="40"/>
    </row>
    <row r="1824" spans="1:48" customFormat="1" ht="15" x14ac:dyDescent="0.25">
      <c r="A1824" s="96"/>
      <c r="B1824" s="52"/>
      <c r="C1824" s="235" t="s">
        <v>255</v>
      </c>
      <c r="D1824" s="235"/>
      <c r="E1824" s="235"/>
      <c r="F1824" s="235"/>
      <c r="G1824" s="235"/>
      <c r="H1824" s="235"/>
      <c r="I1824" s="235"/>
      <c r="J1824" s="235"/>
      <c r="K1824" s="235"/>
      <c r="L1824" s="97">
        <v>1614.65</v>
      </c>
      <c r="M1824" s="98"/>
      <c r="N1824" s="99">
        <v>49115.16</v>
      </c>
      <c r="AI1824" s="39"/>
      <c r="AJ1824" s="40"/>
      <c r="AK1824" s="40"/>
      <c r="AQ1824" s="40"/>
      <c r="AT1824" s="40"/>
      <c r="AU1824" s="3" t="s">
        <v>255</v>
      </c>
      <c r="AV1824" s="40"/>
    </row>
    <row r="1825" spans="1:48" customFormat="1" ht="15" x14ac:dyDescent="0.25">
      <c r="A1825" s="96"/>
      <c r="B1825" s="52"/>
      <c r="C1825" s="235" t="s">
        <v>256</v>
      </c>
      <c r="D1825" s="235"/>
      <c r="E1825" s="235"/>
      <c r="F1825" s="235"/>
      <c r="G1825" s="235"/>
      <c r="H1825" s="235"/>
      <c r="I1825" s="235"/>
      <c r="J1825" s="235"/>
      <c r="K1825" s="235"/>
      <c r="L1825" s="100"/>
      <c r="M1825" s="98"/>
      <c r="N1825" s="101"/>
      <c r="AI1825" s="39"/>
      <c r="AJ1825" s="40"/>
      <c r="AK1825" s="40"/>
      <c r="AQ1825" s="40"/>
      <c r="AT1825" s="40"/>
      <c r="AU1825" s="3" t="s">
        <v>256</v>
      </c>
      <c r="AV1825" s="40"/>
    </row>
    <row r="1826" spans="1:48" customFormat="1" ht="15" x14ac:dyDescent="0.25">
      <c r="A1826" s="96"/>
      <c r="B1826" s="52"/>
      <c r="C1826" s="235" t="s">
        <v>257</v>
      </c>
      <c r="D1826" s="235"/>
      <c r="E1826" s="235"/>
      <c r="F1826" s="235"/>
      <c r="G1826" s="235"/>
      <c r="H1826" s="235"/>
      <c r="I1826" s="235"/>
      <c r="J1826" s="235"/>
      <c r="K1826" s="235"/>
      <c r="L1826" s="102">
        <v>975.59</v>
      </c>
      <c r="M1826" s="98"/>
      <c r="N1826" s="99">
        <v>43677.16</v>
      </c>
      <c r="AI1826" s="39"/>
      <c r="AJ1826" s="40"/>
      <c r="AK1826" s="40"/>
      <c r="AQ1826" s="40"/>
      <c r="AT1826" s="40"/>
      <c r="AU1826" s="3" t="s">
        <v>257</v>
      </c>
      <c r="AV1826" s="40"/>
    </row>
    <row r="1827" spans="1:48" customFormat="1" ht="15" x14ac:dyDescent="0.25">
      <c r="A1827" s="96"/>
      <c r="B1827" s="52"/>
      <c r="C1827" s="235" t="s">
        <v>258</v>
      </c>
      <c r="D1827" s="235"/>
      <c r="E1827" s="235"/>
      <c r="F1827" s="235"/>
      <c r="G1827" s="235"/>
      <c r="H1827" s="235"/>
      <c r="I1827" s="235"/>
      <c r="J1827" s="235"/>
      <c r="K1827" s="235"/>
      <c r="L1827" s="102">
        <v>43.95</v>
      </c>
      <c r="M1827" s="98"/>
      <c r="N1827" s="103">
        <v>581.9</v>
      </c>
      <c r="AI1827" s="39"/>
      <c r="AJ1827" s="40"/>
      <c r="AK1827" s="40"/>
      <c r="AQ1827" s="40"/>
      <c r="AT1827" s="40"/>
      <c r="AU1827" s="3" t="s">
        <v>258</v>
      </c>
      <c r="AV1827" s="40"/>
    </row>
    <row r="1828" spans="1:48" customFormat="1" ht="15" x14ac:dyDescent="0.25">
      <c r="A1828" s="96"/>
      <c r="B1828" s="52"/>
      <c r="C1828" s="235" t="s">
        <v>259</v>
      </c>
      <c r="D1828" s="235"/>
      <c r="E1828" s="235"/>
      <c r="F1828" s="235"/>
      <c r="G1828" s="235"/>
      <c r="H1828" s="235"/>
      <c r="I1828" s="235"/>
      <c r="J1828" s="235"/>
      <c r="K1828" s="235"/>
      <c r="L1828" s="102">
        <v>0.1</v>
      </c>
      <c r="M1828" s="98"/>
      <c r="N1828" s="103">
        <v>4.47</v>
      </c>
      <c r="AI1828" s="39"/>
      <c r="AJ1828" s="40"/>
      <c r="AK1828" s="40"/>
      <c r="AQ1828" s="40"/>
      <c r="AT1828" s="40"/>
      <c r="AU1828" s="3" t="s">
        <v>259</v>
      </c>
      <c r="AV1828" s="40"/>
    </row>
    <row r="1829" spans="1:48" customFormat="1" ht="15" x14ac:dyDescent="0.25">
      <c r="A1829" s="96"/>
      <c r="B1829" s="52"/>
      <c r="C1829" s="235" t="s">
        <v>260</v>
      </c>
      <c r="D1829" s="235"/>
      <c r="E1829" s="235"/>
      <c r="F1829" s="235"/>
      <c r="G1829" s="235"/>
      <c r="H1829" s="235"/>
      <c r="I1829" s="235"/>
      <c r="J1829" s="235"/>
      <c r="K1829" s="235"/>
      <c r="L1829" s="102">
        <v>595.11</v>
      </c>
      <c r="M1829" s="98"/>
      <c r="N1829" s="99">
        <v>4856.1000000000004</v>
      </c>
      <c r="AI1829" s="39"/>
      <c r="AJ1829" s="40"/>
      <c r="AK1829" s="40"/>
      <c r="AQ1829" s="40"/>
      <c r="AT1829" s="40"/>
      <c r="AU1829" s="3" t="s">
        <v>260</v>
      </c>
      <c r="AV1829" s="40"/>
    </row>
    <row r="1830" spans="1:48" customFormat="1" ht="15" x14ac:dyDescent="0.25">
      <c r="A1830" s="96"/>
      <c r="B1830" s="52"/>
      <c r="C1830" s="235" t="s">
        <v>261</v>
      </c>
      <c r="D1830" s="235"/>
      <c r="E1830" s="235"/>
      <c r="F1830" s="235"/>
      <c r="G1830" s="235"/>
      <c r="H1830" s="235"/>
      <c r="I1830" s="235"/>
      <c r="J1830" s="235"/>
      <c r="K1830" s="235"/>
      <c r="L1830" s="97">
        <v>2954.76</v>
      </c>
      <c r="M1830" s="98"/>
      <c r="N1830" s="99">
        <v>109111.88</v>
      </c>
      <c r="AI1830" s="39"/>
      <c r="AJ1830" s="40"/>
      <c r="AK1830" s="40"/>
      <c r="AQ1830" s="40"/>
      <c r="AT1830" s="40"/>
      <c r="AU1830" s="3" t="s">
        <v>261</v>
      </c>
      <c r="AV1830" s="40"/>
    </row>
    <row r="1831" spans="1:48" customFormat="1" ht="15" x14ac:dyDescent="0.25">
      <c r="A1831" s="96"/>
      <c r="B1831" s="52"/>
      <c r="C1831" s="235" t="s">
        <v>256</v>
      </c>
      <c r="D1831" s="235"/>
      <c r="E1831" s="235"/>
      <c r="F1831" s="235"/>
      <c r="G1831" s="235"/>
      <c r="H1831" s="235"/>
      <c r="I1831" s="235"/>
      <c r="J1831" s="235"/>
      <c r="K1831" s="235"/>
      <c r="L1831" s="100"/>
      <c r="M1831" s="98"/>
      <c r="N1831" s="101"/>
      <c r="AI1831" s="39"/>
      <c r="AJ1831" s="40"/>
      <c r="AK1831" s="40"/>
      <c r="AQ1831" s="40"/>
      <c r="AT1831" s="40"/>
      <c r="AU1831" s="3" t="s">
        <v>256</v>
      </c>
      <c r="AV1831" s="40"/>
    </row>
    <row r="1832" spans="1:48" customFormat="1" ht="15" x14ac:dyDescent="0.25">
      <c r="A1832" s="96"/>
      <c r="B1832" s="52"/>
      <c r="C1832" s="235" t="s">
        <v>352</v>
      </c>
      <c r="D1832" s="235"/>
      <c r="E1832" s="235"/>
      <c r="F1832" s="235"/>
      <c r="G1832" s="235"/>
      <c r="H1832" s="235"/>
      <c r="I1832" s="235"/>
      <c r="J1832" s="235"/>
      <c r="K1832" s="235"/>
      <c r="L1832" s="102">
        <v>975.59</v>
      </c>
      <c r="M1832" s="98"/>
      <c r="N1832" s="99">
        <v>43677.16</v>
      </c>
      <c r="AI1832" s="39"/>
      <c r="AJ1832" s="40"/>
      <c r="AK1832" s="40"/>
      <c r="AQ1832" s="40"/>
      <c r="AT1832" s="40"/>
      <c r="AU1832" s="3" t="s">
        <v>352</v>
      </c>
      <c r="AV1832" s="40"/>
    </row>
    <row r="1833" spans="1:48" customFormat="1" ht="15" x14ac:dyDescent="0.25">
      <c r="A1833" s="96"/>
      <c r="B1833" s="52"/>
      <c r="C1833" s="235" t="s">
        <v>353</v>
      </c>
      <c r="D1833" s="235"/>
      <c r="E1833" s="235"/>
      <c r="F1833" s="235"/>
      <c r="G1833" s="235"/>
      <c r="H1833" s="235"/>
      <c r="I1833" s="235"/>
      <c r="J1833" s="235"/>
      <c r="K1833" s="235"/>
      <c r="L1833" s="102">
        <v>43.95</v>
      </c>
      <c r="M1833" s="98"/>
      <c r="N1833" s="103">
        <v>581.9</v>
      </c>
      <c r="AI1833" s="39"/>
      <c r="AJ1833" s="40"/>
      <c r="AK1833" s="40"/>
      <c r="AQ1833" s="40"/>
      <c r="AT1833" s="40"/>
      <c r="AU1833" s="3" t="s">
        <v>353</v>
      </c>
      <c r="AV1833" s="40"/>
    </row>
    <row r="1834" spans="1:48" customFormat="1" ht="15" x14ac:dyDescent="0.25">
      <c r="A1834" s="96"/>
      <c r="B1834" s="52"/>
      <c r="C1834" s="235" t="s">
        <v>354</v>
      </c>
      <c r="D1834" s="235"/>
      <c r="E1834" s="235"/>
      <c r="F1834" s="235"/>
      <c r="G1834" s="235"/>
      <c r="H1834" s="235"/>
      <c r="I1834" s="235"/>
      <c r="J1834" s="235"/>
      <c r="K1834" s="235"/>
      <c r="L1834" s="102">
        <v>0.1</v>
      </c>
      <c r="M1834" s="98"/>
      <c r="N1834" s="103">
        <v>4.47</v>
      </c>
      <c r="AI1834" s="39"/>
      <c r="AJ1834" s="40"/>
      <c r="AK1834" s="40"/>
      <c r="AQ1834" s="40"/>
      <c r="AT1834" s="40"/>
      <c r="AU1834" s="3" t="s">
        <v>354</v>
      </c>
      <c r="AV1834" s="40"/>
    </row>
    <row r="1835" spans="1:48" customFormat="1" ht="15" x14ac:dyDescent="0.25">
      <c r="A1835" s="96"/>
      <c r="B1835" s="52"/>
      <c r="C1835" s="235" t="s">
        <v>355</v>
      </c>
      <c r="D1835" s="235"/>
      <c r="E1835" s="235"/>
      <c r="F1835" s="235"/>
      <c r="G1835" s="235"/>
      <c r="H1835" s="235"/>
      <c r="I1835" s="235"/>
      <c r="J1835" s="235"/>
      <c r="K1835" s="235"/>
      <c r="L1835" s="102">
        <v>595.11</v>
      </c>
      <c r="M1835" s="98"/>
      <c r="N1835" s="99">
        <v>4856.1000000000004</v>
      </c>
      <c r="AI1835" s="39"/>
      <c r="AJ1835" s="40"/>
      <c r="AK1835" s="40"/>
      <c r="AQ1835" s="40"/>
      <c r="AT1835" s="40"/>
      <c r="AU1835" s="3" t="s">
        <v>355</v>
      </c>
      <c r="AV1835" s="40"/>
    </row>
    <row r="1836" spans="1:48" customFormat="1" ht="15" x14ac:dyDescent="0.25">
      <c r="A1836" s="96"/>
      <c r="B1836" s="52"/>
      <c r="C1836" s="235" t="s">
        <v>356</v>
      </c>
      <c r="D1836" s="235"/>
      <c r="E1836" s="235"/>
      <c r="F1836" s="235"/>
      <c r="G1836" s="235"/>
      <c r="H1836" s="235"/>
      <c r="I1836" s="235"/>
      <c r="J1836" s="235"/>
      <c r="K1836" s="235"/>
      <c r="L1836" s="102">
        <v>917.15</v>
      </c>
      <c r="M1836" s="98"/>
      <c r="N1836" s="99">
        <v>41060.74</v>
      </c>
      <c r="AI1836" s="39"/>
      <c r="AJ1836" s="40"/>
      <c r="AK1836" s="40"/>
      <c r="AQ1836" s="40"/>
      <c r="AT1836" s="40"/>
      <c r="AU1836" s="3" t="s">
        <v>356</v>
      </c>
      <c r="AV1836" s="40"/>
    </row>
    <row r="1837" spans="1:48" customFormat="1" ht="15" x14ac:dyDescent="0.25">
      <c r="A1837" s="96"/>
      <c r="B1837" s="52"/>
      <c r="C1837" s="235" t="s">
        <v>357</v>
      </c>
      <c r="D1837" s="235"/>
      <c r="E1837" s="235"/>
      <c r="F1837" s="235"/>
      <c r="G1837" s="235"/>
      <c r="H1837" s="235"/>
      <c r="I1837" s="235"/>
      <c r="J1837" s="235"/>
      <c r="K1837" s="235"/>
      <c r="L1837" s="102">
        <v>422.96</v>
      </c>
      <c r="M1837" s="98"/>
      <c r="N1837" s="99">
        <v>18935.98</v>
      </c>
      <c r="AI1837" s="39"/>
      <c r="AJ1837" s="40"/>
      <c r="AK1837" s="40"/>
      <c r="AQ1837" s="40"/>
      <c r="AT1837" s="40"/>
      <c r="AU1837" s="3" t="s">
        <v>357</v>
      </c>
      <c r="AV1837" s="40"/>
    </row>
    <row r="1838" spans="1:48" customFormat="1" ht="15" x14ac:dyDescent="0.25">
      <c r="A1838" s="96"/>
      <c r="B1838" s="52"/>
      <c r="C1838" s="235" t="s">
        <v>272</v>
      </c>
      <c r="D1838" s="235"/>
      <c r="E1838" s="235"/>
      <c r="F1838" s="235"/>
      <c r="G1838" s="235"/>
      <c r="H1838" s="235"/>
      <c r="I1838" s="235"/>
      <c r="J1838" s="235"/>
      <c r="K1838" s="235"/>
      <c r="L1838" s="102">
        <v>975.69</v>
      </c>
      <c r="M1838" s="98"/>
      <c r="N1838" s="99">
        <v>43681.63</v>
      </c>
      <c r="AI1838" s="39"/>
      <c r="AJ1838" s="40"/>
      <c r="AK1838" s="40"/>
      <c r="AQ1838" s="40"/>
      <c r="AT1838" s="40"/>
      <c r="AU1838" s="3" t="s">
        <v>272</v>
      </c>
      <c r="AV1838" s="40"/>
    </row>
    <row r="1839" spans="1:48" customFormat="1" ht="15" x14ac:dyDescent="0.25">
      <c r="A1839" s="96"/>
      <c r="B1839" s="52"/>
      <c r="C1839" s="235" t="s">
        <v>273</v>
      </c>
      <c r="D1839" s="235"/>
      <c r="E1839" s="235"/>
      <c r="F1839" s="235"/>
      <c r="G1839" s="235"/>
      <c r="H1839" s="235"/>
      <c r="I1839" s="235"/>
      <c r="J1839" s="235"/>
      <c r="K1839" s="235"/>
      <c r="L1839" s="102">
        <v>917.15</v>
      </c>
      <c r="M1839" s="98"/>
      <c r="N1839" s="99">
        <v>41060.74</v>
      </c>
      <c r="AI1839" s="39"/>
      <c r="AJ1839" s="40"/>
      <c r="AK1839" s="40"/>
      <c r="AQ1839" s="40"/>
      <c r="AT1839" s="40"/>
      <c r="AU1839" s="3" t="s">
        <v>273</v>
      </c>
      <c r="AV1839" s="40"/>
    </row>
    <row r="1840" spans="1:48" customFormat="1" ht="15" x14ac:dyDescent="0.25">
      <c r="A1840" s="96"/>
      <c r="B1840" s="52"/>
      <c r="C1840" s="235" t="s">
        <v>274</v>
      </c>
      <c r="D1840" s="235"/>
      <c r="E1840" s="235"/>
      <c r="F1840" s="235"/>
      <c r="G1840" s="235"/>
      <c r="H1840" s="235"/>
      <c r="I1840" s="235"/>
      <c r="J1840" s="235"/>
      <c r="K1840" s="235"/>
      <c r="L1840" s="102">
        <v>422.96</v>
      </c>
      <c r="M1840" s="98"/>
      <c r="N1840" s="99">
        <v>18935.98</v>
      </c>
      <c r="AI1840" s="39"/>
      <c r="AJ1840" s="40"/>
      <c r="AK1840" s="40"/>
      <c r="AQ1840" s="40"/>
      <c r="AT1840" s="40"/>
      <c r="AU1840" s="3" t="s">
        <v>274</v>
      </c>
      <c r="AV1840" s="40"/>
    </row>
    <row r="1841" spans="1:48" customFormat="1" ht="15" x14ac:dyDescent="0.25">
      <c r="A1841" s="96"/>
      <c r="B1841" s="104"/>
      <c r="C1841" s="252" t="s">
        <v>739</v>
      </c>
      <c r="D1841" s="252"/>
      <c r="E1841" s="252"/>
      <c r="F1841" s="252"/>
      <c r="G1841" s="252"/>
      <c r="H1841" s="252"/>
      <c r="I1841" s="252"/>
      <c r="J1841" s="252"/>
      <c r="K1841" s="252"/>
      <c r="L1841" s="105">
        <v>2954.76</v>
      </c>
      <c r="M1841" s="106"/>
      <c r="N1841" s="107">
        <v>109111.88</v>
      </c>
      <c r="AI1841" s="39"/>
      <c r="AJ1841" s="40"/>
      <c r="AK1841" s="40"/>
      <c r="AQ1841" s="40"/>
      <c r="AT1841" s="40"/>
      <c r="AV1841" s="40" t="s">
        <v>739</v>
      </c>
    </row>
    <row r="1842" spans="1:48" customFormat="1" ht="15" x14ac:dyDescent="0.25">
      <c r="A1842" s="242" t="s">
        <v>740</v>
      </c>
      <c r="B1842" s="243"/>
      <c r="C1842" s="243"/>
      <c r="D1842" s="243"/>
      <c r="E1842" s="243"/>
      <c r="F1842" s="243"/>
      <c r="G1842" s="243"/>
      <c r="H1842" s="243"/>
      <c r="I1842" s="243"/>
      <c r="J1842" s="243"/>
      <c r="K1842" s="243"/>
      <c r="L1842" s="243"/>
      <c r="M1842" s="243"/>
      <c r="N1842" s="244"/>
      <c r="AI1842" s="39" t="s">
        <v>740</v>
      </c>
      <c r="AJ1842" s="40"/>
      <c r="AK1842" s="40"/>
      <c r="AQ1842" s="40"/>
      <c r="AT1842" s="40"/>
      <c r="AV1842" s="40"/>
    </row>
    <row r="1843" spans="1:48" customFormat="1" ht="15" x14ac:dyDescent="0.25">
      <c r="A1843" s="41" t="s">
        <v>741</v>
      </c>
      <c r="B1843" s="42" t="s">
        <v>414</v>
      </c>
      <c r="C1843" s="248" t="s">
        <v>415</v>
      </c>
      <c r="D1843" s="248"/>
      <c r="E1843" s="248"/>
      <c r="F1843" s="43" t="s">
        <v>204</v>
      </c>
      <c r="G1843" s="44">
        <v>57.6</v>
      </c>
      <c r="H1843" s="45">
        <v>1</v>
      </c>
      <c r="I1843" s="79">
        <v>57.6</v>
      </c>
      <c r="J1843" s="47"/>
      <c r="K1843" s="44"/>
      <c r="L1843" s="47"/>
      <c r="M1843" s="44"/>
      <c r="N1843" s="48"/>
      <c r="AI1843" s="39"/>
      <c r="AJ1843" s="40"/>
      <c r="AK1843" s="40" t="s">
        <v>415</v>
      </c>
      <c r="AQ1843" s="40"/>
      <c r="AT1843" s="40"/>
      <c r="AV1843" s="40"/>
    </row>
    <row r="1844" spans="1:48" customFormat="1" ht="23.25" x14ac:dyDescent="0.25">
      <c r="A1844" s="51"/>
      <c r="B1844" s="52" t="s">
        <v>65</v>
      </c>
      <c r="C1844" s="238" t="s">
        <v>66</v>
      </c>
      <c r="D1844" s="238"/>
      <c r="E1844" s="238"/>
      <c r="F1844" s="238"/>
      <c r="G1844" s="238"/>
      <c r="H1844" s="238"/>
      <c r="I1844" s="238"/>
      <c r="J1844" s="238"/>
      <c r="K1844" s="238"/>
      <c r="L1844" s="238"/>
      <c r="M1844" s="238"/>
      <c r="N1844" s="239"/>
      <c r="AI1844" s="39"/>
      <c r="AJ1844" s="40"/>
      <c r="AK1844" s="40"/>
      <c r="AM1844" s="3" t="s">
        <v>66</v>
      </c>
      <c r="AQ1844" s="40"/>
      <c r="AT1844" s="40"/>
      <c r="AV1844" s="40"/>
    </row>
    <row r="1845" spans="1:48" customFormat="1" ht="68.25" x14ac:dyDescent="0.25">
      <c r="A1845" s="51"/>
      <c r="B1845" s="52" t="s">
        <v>67</v>
      </c>
      <c r="C1845" s="238" t="s">
        <v>68</v>
      </c>
      <c r="D1845" s="238"/>
      <c r="E1845" s="238"/>
      <c r="F1845" s="238"/>
      <c r="G1845" s="238"/>
      <c r="H1845" s="238"/>
      <c r="I1845" s="238"/>
      <c r="J1845" s="238"/>
      <c r="K1845" s="238"/>
      <c r="L1845" s="238"/>
      <c r="M1845" s="238"/>
      <c r="N1845" s="239"/>
      <c r="AI1845" s="39"/>
      <c r="AJ1845" s="40"/>
      <c r="AK1845" s="40"/>
      <c r="AM1845" s="3" t="s">
        <v>68</v>
      </c>
      <c r="AQ1845" s="40"/>
      <c r="AT1845" s="40"/>
      <c r="AV1845" s="40"/>
    </row>
    <row r="1846" spans="1:48" customFormat="1" ht="23.25" x14ac:dyDescent="0.25">
      <c r="A1846" s="51"/>
      <c r="B1846" s="52" t="s">
        <v>69</v>
      </c>
      <c r="C1846" s="238" t="s">
        <v>70</v>
      </c>
      <c r="D1846" s="238"/>
      <c r="E1846" s="238"/>
      <c r="F1846" s="238"/>
      <c r="G1846" s="238"/>
      <c r="H1846" s="238"/>
      <c r="I1846" s="238"/>
      <c r="J1846" s="238"/>
      <c r="K1846" s="238"/>
      <c r="L1846" s="238"/>
      <c r="M1846" s="238"/>
      <c r="N1846" s="239"/>
      <c r="AI1846" s="39"/>
      <c r="AJ1846" s="40"/>
      <c r="AK1846" s="40"/>
      <c r="AM1846" s="3" t="s">
        <v>70</v>
      </c>
      <c r="AQ1846" s="40"/>
      <c r="AT1846" s="40"/>
      <c r="AV1846" s="40"/>
    </row>
    <row r="1847" spans="1:48" customFormat="1" ht="15" x14ac:dyDescent="0.25">
      <c r="A1847" s="53"/>
      <c r="B1847" s="52" t="s">
        <v>60</v>
      </c>
      <c r="C1847" s="235" t="s">
        <v>94</v>
      </c>
      <c r="D1847" s="235"/>
      <c r="E1847" s="235"/>
      <c r="F1847" s="54"/>
      <c r="G1847" s="55"/>
      <c r="H1847" s="55"/>
      <c r="I1847" s="55"/>
      <c r="J1847" s="58">
        <v>7.68</v>
      </c>
      <c r="K1847" s="57">
        <v>1.520875</v>
      </c>
      <c r="L1847" s="58">
        <v>672.79</v>
      </c>
      <c r="M1847" s="59">
        <v>44.77</v>
      </c>
      <c r="N1847" s="60">
        <v>30120.81</v>
      </c>
      <c r="AI1847" s="39"/>
      <c r="AJ1847" s="40"/>
      <c r="AK1847" s="40"/>
      <c r="AN1847" s="3" t="s">
        <v>94</v>
      </c>
      <c r="AQ1847" s="40"/>
      <c r="AT1847" s="40"/>
      <c r="AV1847" s="40"/>
    </row>
    <row r="1848" spans="1:48" customFormat="1" ht="15" x14ac:dyDescent="0.25">
      <c r="A1848" s="62"/>
      <c r="B1848" s="52"/>
      <c r="C1848" s="235" t="s">
        <v>95</v>
      </c>
      <c r="D1848" s="235"/>
      <c r="E1848" s="235"/>
      <c r="F1848" s="54" t="s">
        <v>76</v>
      </c>
      <c r="G1848" s="61">
        <v>0.9</v>
      </c>
      <c r="H1848" s="57">
        <v>1.520875</v>
      </c>
      <c r="I1848" s="78">
        <v>78.842160000000007</v>
      </c>
      <c r="J1848" s="65"/>
      <c r="K1848" s="55"/>
      <c r="L1848" s="65"/>
      <c r="M1848" s="55"/>
      <c r="N1848" s="66"/>
      <c r="AI1848" s="39"/>
      <c r="AJ1848" s="40"/>
      <c r="AK1848" s="40"/>
      <c r="AO1848" s="3" t="s">
        <v>95</v>
      </c>
      <c r="AQ1848" s="40"/>
      <c r="AT1848" s="40"/>
      <c r="AV1848" s="40"/>
    </row>
    <row r="1849" spans="1:48" customFormat="1" ht="15" x14ac:dyDescent="0.25">
      <c r="A1849" s="49"/>
      <c r="B1849" s="52"/>
      <c r="C1849" s="236" t="s">
        <v>77</v>
      </c>
      <c r="D1849" s="236"/>
      <c r="E1849" s="236"/>
      <c r="F1849" s="67"/>
      <c r="G1849" s="68"/>
      <c r="H1849" s="68"/>
      <c r="I1849" s="68"/>
      <c r="J1849" s="70">
        <v>7.68</v>
      </c>
      <c r="K1849" s="68"/>
      <c r="L1849" s="70">
        <v>672.79</v>
      </c>
      <c r="M1849" s="68"/>
      <c r="N1849" s="71">
        <v>30120.81</v>
      </c>
      <c r="AI1849" s="39"/>
      <c r="AJ1849" s="40"/>
      <c r="AK1849" s="40"/>
      <c r="AP1849" s="3" t="s">
        <v>77</v>
      </c>
      <c r="AQ1849" s="40"/>
      <c r="AT1849" s="40"/>
      <c r="AV1849" s="40"/>
    </row>
    <row r="1850" spans="1:48" customFormat="1" ht="15" x14ac:dyDescent="0.25">
      <c r="A1850" s="62"/>
      <c r="B1850" s="52"/>
      <c r="C1850" s="235" t="s">
        <v>78</v>
      </c>
      <c r="D1850" s="235"/>
      <c r="E1850" s="235"/>
      <c r="F1850" s="54"/>
      <c r="G1850" s="55"/>
      <c r="H1850" s="55"/>
      <c r="I1850" s="55"/>
      <c r="J1850" s="65"/>
      <c r="K1850" s="55"/>
      <c r="L1850" s="58">
        <v>672.79</v>
      </c>
      <c r="M1850" s="55"/>
      <c r="N1850" s="60">
        <v>30120.81</v>
      </c>
      <c r="AI1850" s="39"/>
      <c r="AJ1850" s="40"/>
      <c r="AK1850" s="40"/>
      <c r="AO1850" s="3" t="s">
        <v>78</v>
      </c>
      <c r="AQ1850" s="40"/>
      <c r="AT1850" s="40"/>
      <c r="AV1850" s="40"/>
    </row>
    <row r="1851" spans="1:48" customFormat="1" ht="23.25" x14ac:dyDescent="0.25">
      <c r="A1851" s="62"/>
      <c r="B1851" s="52" t="s">
        <v>331</v>
      </c>
      <c r="C1851" s="235" t="s">
        <v>332</v>
      </c>
      <c r="D1851" s="235"/>
      <c r="E1851" s="235"/>
      <c r="F1851" s="54" t="s">
        <v>81</v>
      </c>
      <c r="G1851" s="63">
        <v>94</v>
      </c>
      <c r="H1851" s="55"/>
      <c r="I1851" s="63">
        <v>94</v>
      </c>
      <c r="J1851" s="65"/>
      <c r="K1851" s="55"/>
      <c r="L1851" s="58">
        <v>632.41999999999996</v>
      </c>
      <c r="M1851" s="55"/>
      <c r="N1851" s="60">
        <v>28313.56</v>
      </c>
      <c r="AI1851" s="39"/>
      <c r="AJ1851" s="40"/>
      <c r="AK1851" s="40"/>
      <c r="AO1851" s="3" t="s">
        <v>332</v>
      </c>
      <c r="AQ1851" s="40"/>
      <c r="AT1851" s="40"/>
      <c r="AV1851" s="40"/>
    </row>
    <row r="1852" spans="1:48" customFormat="1" ht="45" x14ac:dyDescent="0.25">
      <c r="A1852" s="62"/>
      <c r="B1852" s="52" t="s">
        <v>333</v>
      </c>
      <c r="C1852" s="235" t="s">
        <v>334</v>
      </c>
      <c r="D1852" s="235"/>
      <c r="E1852" s="235"/>
      <c r="F1852" s="54" t="s">
        <v>81</v>
      </c>
      <c r="G1852" s="63">
        <v>51</v>
      </c>
      <c r="H1852" s="59">
        <v>0.85</v>
      </c>
      <c r="I1852" s="59">
        <v>43.35</v>
      </c>
      <c r="J1852" s="65"/>
      <c r="K1852" s="55"/>
      <c r="L1852" s="58">
        <v>291.64999999999998</v>
      </c>
      <c r="M1852" s="55"/>
      <c r="N1852" s="60">
        <v>13057.37</v>
      </c>
      <c r="AI1852" s="39"/>
      <c r="AJ1852" s="40"/>
      <c r="AK1852" s="40"/>
      <c r="AO1852" s="3" t="s">
        <v>334</v>
      </c>
      <c r="AQ1852" s="40"/>
      <c r="AT1852" s="40"/>
      <c r="AV1852" s="40"/>
    </row>
    <row r="1853" spans="1:48" customFormat="1" ht="15" x14ac:dyDescent="0.25">
      <c r="A1853" s="73"/>
      <c r="B1853" s="74"/>
      <c r="C1853" s="248" t="s">
        <v>84</v>
      </c>
      <c r="D1853" s="248"/>
      <c r="E1853" s="248"/>
      <c r="F1853" s="43"/>
      <c r="G1853" s="44"/>
      <c r="H1853" s="44"/>
      <c r="I1853" s="44"/>
      <c r="J1853" s="47"/>
      <c r="K1853" s="44"/>
      <c r="L1853" s="82">
        <v>1596.86</v>
      </c>
      <c r="M1853" s="68"/>
      <c r="N1853" s="76">
        <v>71491.740000000005</v>
      </c>
      <c r="AI1853" s="39"/>
      <c r="AJ1853" s="40"/>
      <c r="AK1853" s="40"/>
      <c r="AQ1853" s="40" t="s">
        <v>84</v>
      </c>
      <c r="AT1853" s="40"/>
      <c r="AV1853" s="40"/>
    </row>
    <row r="1854" spans="1:48" customFormat="1" ht="23.25" x14ac:dyDescent="0.25">
      <c r="A1854" s="41" t="s">
        <v>742</v>
      </c>
      <c r="B1854" s="42" t="s">
        <v>743</v>
      </c>
      <c r="C1854" s="248" t="s">
        <v>744</v>
      </c>
      <c r="D1854" s="248"/>
      <c r="E1854" s="248"/>
      <c r="F1854" s="43" t="s">
        <v>212</v>
      </c>
      <c r="G1854" s="44">
        <v>0.624</v>
      </c>
      <c r="H1854" s="45">
        <v>1</v>
      </c>
      <c r="I1854" s="46">
        <v>0.624</v>
      </c>
      <c r="J1854" s="47"/>
      <c r="K1854" s="44"/>
      <c r="L1854" s="47"/>
      <c r="M1854" s="44"/>
      <c r="N1854" s="48"/>
      <c r="AI1854" s="39"/>
      <c r="AJ1854" s="40"/>
      <c r="AK1854" s="40" t="s">
        <v>744</v>
      </c>
      <c r="AQ1854" s="40"/>
      <c r="AT1854" s="40"/>
      <c r="AV1854" s="40"/>
    </row>
    <row r="1855" spans="1:48" customFormat="1" ht="15" x14ac:dyDescent="0.25">
      <c r="A1855" s="49"/>
      <c r="B1855" s="50"/>
      <c r="C1855" s="235" t="s">
        <v>745</v>
      </c>
      <c r="D1855" s="235"/>
      <c r="E1855" s="235"/>
      <c r="F1855" s="235"/>
      <c r="G1855" s="235"/>
      <c r="H1855" s="235"/>
      <c r="I1855" s="235"/>
      <c r="J1855" s="235"/>
      <c r="K1855" s="235"/>
      <c r="L1855" s="235"/>
      <c r="M1855" s="235"/>
      <c r="N1855" s="237"/>
      <c r="AI1855" s="39"/>
      <c r="AJ1855" s="40"/>
      <c r="AK1855" s="40"/>
      <c r="AL1855" s="3" t="s">
        <v>745</v>
      </c>
      <c r="AQ1855" s="40"/>
      <c r="AT1855" s="40"/>
      <c r="AV1855" s="40"/>
    </row>
    <row r="1856" spans="1:48" customFormat="1" ht="23.25" x14ac:dyDescent="0.25">
      <c r="A1856" s="51"/>
      <c r="B1856" s="52" t="s">
        <v>65</v>
      </c>
      <c r="C1856" s="238" t="s">
        <v>66</v>
      </c>
      <c r="D1856" s="238"/>
      <c r="E1856" s="238"/>
      <c r="F1856" s="238"/>
      <c r="G1856" s="238"/>
      <c r="H1856" s="238"/>
      <c r="I1856" s="238"/>
      <c r="J1856" s="238"/>
      <c r="K1856" s="238"/>
      <c r="L1856" s="238"/>
      <c r="M1856" s="238"/>
      <c r="N1856" s="239"/>
      <c r="AI1856" s="39"/>
      <c r="AJ1856" s="40"/>
      <c r="AK1856" s="40"/>
      <c r="AM1856" s="3" t="s">
        <v>66</v>
      </c>
      <c r="AQ1856" s="40"/>
      <c r="AT1856" s="40"/>
      <c r="AV1856" s="40"/>
    </row>
    <row r="1857" spans="1:48" customFormat="1" ht="68.25" x14ac:dyDescent="0.25">
      <c r="A1857" s="51"/>
      <c r="B1857" s="52" t="s">
        <v>67</v>
      </c>
      <c r="C1857" s="238" t="s">
        <v>68</v>
      </c>
      <c r="D1857" s="238"/>
      <c r="E1857" s="238"/>
      <c r="F1857" s="238"/>
      <c r="G1857" s="238"/>
      <c r="H1857" s="238"/>
      <c r="I1857" s="238"/>
      <c r="J1857" s="238"/>
      <c r="K1857" s="238"/>
      <c r="L1857" s="238"/>
      <c r="M1857" s="238"/>
      <c r="N1857" s="239"/>
      <c r="AI1857" s="39"/>
      <c r="AJ1857" s="40"/>
      <c r="AK1857" s="40"/>
      <c r="AM1857" s="3" t="s">
        <v>68</v>
      </c>
      <c r="AQ1857" s="40"/>
      <c r="AT1857" s="40"/>
      <c r="AV1857" s="40"/>
    </row>
    <row r="1858" spans="1:48" customFormat="1" ht="23.25" x14ac:dyDescent="0.25">
      <c r="A1858" s="51"/>
      <c r="B1858" s="52" t="s">
        <v>69</v>
      </c>
      <c r="C1858" s="238" t="s">
        <v>70</v>
      </c>
      <c r="D1858" s="238"/>
      <c r="E1858" s="238"/>
      <c r="F1858" s="238"/>
      <c r="G1858" s="238"/>
      <c r="H1858" s="238"/>
      <c r="I1858" s="238"/>
      <c r="J1858" s="238"/>
      <c r="K1858" s="238"/>
      <c r="L1858" s="238"/>
      <c r="M1858" s="238"/>
      <c r="N1858" s="239"/>
      <c r="AI1858" s="39"/>
      <c r="AJ1858" s="40"/>
      <c r="AK1858" s="40"/>
      <c r="AM1858" s="3" t="s">
        <v>70</v>
      </c>
      <c r="AQ1858" s="40"/>
      <c r="AT1858" s="40"/>
      <c r="AV1858" s="40"/>
    </row>
    <row r="1859" spans="1:48" customFormat="1" ht="15" x14ac:dyDescent="0.25">
      <c r="A1859" s="53"/>
      <c r="B1859" s="52" t="s">
        <v>60</v>
      </c>
      <c r="C1859" s="235" t="s">
        <v>94</v>
      </c>
      <c r="D1859" s="235"/>
      <c r="E1859" s="235"/>
      <c r="F1859" s="54"/>
      <c r="G1859" s="55"/>
      <c r="H1859" s="55"/>
      <c r="I1859" s="55"/>
      <c r="J1859" s="58">
        <v>60.66</v>
      </c>
      <c r="K1859" s="57">
        <v>1.520875</v>
      </c>
      <c r="L1859" s="58">
        <v>57.57</v>
      </c>
      <c r="M1859" s="59">
        <v>44.77</v>
      </c>
      <c r="N1859" s="60">
        <v>2577.41</v>
      </c>
      <c r="AI1859" s="39"/>
      <c r="AJ1859" s="40"/>
      <c r="AK1859" s="40"/>
      <c r="AN1859" s="3" t="s">
        <v>94</v>
      </c>
      <c r="AQ1859" s="40"/>
      <c r="AT1859" s="40"/>
      <c r="AV1859" s="40"/>
    </row>
    <row r="1860" spans="1:48" customFormat="1" ht="15" x14ac:dyDescent="0.25">
      <c r="A1860" s="53"/>
      <c r="B1860" s="52" t="s">
        <v>71</v>
      </c>
      <c r="C1860" s="235" t="s">
        <v>72</v>
      </c>
      <c r="D1860" s="235"/>
      <c r="E1860" s="235"/>
      <c r="F1860" s="54"/>
      <c r="G1860" s="55"/>
      <c r="H1860" s="55"/>
      <c r="I1860" s="55"/>
      <c r="J1860" s="58">
        <v>30.24</v>
      </c>
      <c r="K1860" s="57">
        <v>1.653125</v>
      </c>
      <c r="L1860" s="58">
        <v>31.19</v>
      </c>
      <c r="M1860" s="59">
        <v>13.24</v>
      </c>
      <c r="N1860" s="72">
        <v>412.96</v>
      </c>
      <c r="AI1860" s="39"/>
      <c r="AJ1860" s="40"/>
      <c r="AK1860" s="40"/>
      <c r="AN1860" s="3" t="s">
        <v>72</v>
      </c>
      <c r="AQ1860" s="40"/>
      <c r="AT1860" s="40"/>
      <c r="AV1860" s="40"/>
    </row>
    <row r="1861" spans="1:48" customFormat="1" ht="15" x14ac:dyDescent="0.25">
      <c r="A1861" s="53"/>
      <c r="B1861" s="52" t="s">
        <v>73</v>
      </c>
      <c r="C1861" s="235" t="s">
        <v>74</v>
      </c>
      <c r="D1861" s="235"/>
      <c r="E1861" s="235"/>
      <c r="F1861" s="54"/>
      <c r="G1861" s="55"/>
      <c r="H1861" s="55"/>
      <c r="I1861" s="55"/>
      <c r="J1861" s="58">
        <v>2.69</v>
      </c>
      <c r="K1861" s="57">
        <v>1.653125</v>
      </c>
      <c r="L1861" s="58">
        <v>2.77</v>
      </c>
      <c r="M1861" s="61">
        <v>44.7</v>
      </c>
      <c r="N1861" s="72">
        <v>123.82</v>
      </c>
      <c r="AI1861" s="39"/>
      <c r="AJ1861" s="40"/>
      <c r="AK1861" s="40"/>
      <c r="AN1861" s="3" t="s">
        <v>74</v>
      </c>
      <c r="AQ1861" s="40"/>
      <c r="AT1861" s="40"/>
      <c r="AV1861" s="40"/>
    </row>
    <row r="1862" spans="1:48" customFormat="1" ht="15" x14ac:dyDescent="0.25">
      <c r="A1862" s="53"/>
      <c r="B1862" s="52" t="s">
        <v>100</v>
      </c>
      <c r="C1862" s="235" t="s">
        <v>127</v>
      </c>
      <c r="D1862" s="235"/>
      <c r="E1862" s="235"/>
      <c r="F1862" s="54"/>
      <c r="G1862" s="55"/>
      <c r="H1862" s="55"/>
      <c r="I1862" s="55"/>
      <c r="J1862" s="58">
        <v>851.5</v>
      </c>
      <c r="K1862" s="55"/>
      <c r="L1862" s="58">
        <v>531.34</v>
      </c>
      <c r="M1862" s="59">
        <v>8.16</v>
      </c>
      <c r="N1862" s="60">
        <v>4335.7299999999996</v>
      </c>
      <c r="AI1862" s="39"/>
      <c r="AJ1862" s="40"/>
      <c r="AK1862" s="40"/>
      <c r="AN1862" s="3" t="s">
        <v>127</v>
      </c>
      <c r="AQ1862" s="40"/>
      <c r="AT1862" s="40"/>
      <c r="AV1862" s="40"/>
    </row>
    <row r="1863" spans="1:48" customFormat="1" ht="15" x14ac:dyDescent="0.25">
      <c r="A1863" s="62"/>
      <c r="B1863" s="52"/>
      <c r="C1863" s="235" t="s">
        <v>95</v>
      </c>
      <c r="D1863" s="235"/>
      <c r="E1863" s="235"/>
      <c r="F1863" s="54" t="s">
        <v>76</v>
      </c>
      <c r="G1863" s="59">
        <v>6.94</v>
      </c>
      <c r="H1863" s="57">
        <v>1.520875</v>
      </c>
      <c r="I1863" s="64">
        <v>6.5862404000000003</v>
      </c>
      <c r="J1863" s="65"/>
      <c r="K1863" s="55"/>
      <c r="L1863" s="65"/>
      <c r="M1863" s="55"/>
      <c r="N1863" s="66"/>
      <c r="AI1863" s="39"/>
      <c r="AJ1863" s="40"/>
      <c r="AK1863" s="40"/>
      <c r="AO1863" s="3" t="s">
        <v>95</v>
      </c>
      <c r="AQ1863" s="40"/>
      <c r="AT1863" s="40"/>
      <c r="AV1863" s="40"/>
    </row>
    <row r="1864" spans="1:48" customFormat="1" ht="15" x14ac:dyDescent="0.25">
      <c r="A1864" s="62"/>
      <c r="B1864" s="52"/>
      <c r="C1864" s="235" t="s">
        <v>75</v>
      </c>
      <c r="D1864" s="235"/>
      <c r="E1864" s="235"/>
      <c r="F1864" s="54" t="s">
        <v>76</v>
      </c>
      <c r="G1864" s="59">
        <v>0.21</v>
      </c>
      <c r="H1864" s="57">
        <v>1.653125</v>
      </c>
      <c r="I1864" s="64">
        <v>0.2166255</v>
      </c>
      <c r="J1864" s="65"/>
      <c r="K1864" s="55"/>
      <c r="L1864" s="65"/>
      <c r="M1864" s="55"/>
      <c r="N1864" s="66"/>
      <c r="AI1864" s="39"/>
      <c r="AJ1864" s="40"/>
      <c r="AK1864" s="40"/>
      <c r="AO1864" s="3" t="s">
        <v>75</v>
      </c>
      <c r="AQ1864" s="40"/>
      <c r="AT1864" s="40"/>
      <c r="AV1864" s="40"/>
    </row>
    <row r="1865" spans="1:48" customFormat="1" ht="15" x14ac:dyDescent="0.25">
      <c r="A1865" s="49"/>
      <c r="B1865" s="52"/>
      <c r="C1865" s="236" t="s">
        <v>77</v>
      </c>
      <c r="D1865" s="236"/>
      <c r="E1865" s="236"/>
      <c r="F1865" s="67"/>
      <c r="G1865" s="68"/>
      <c r="H1865" s="68"/>
      <c r="I1865" s="68"/>
      <c r="J1865" s="70">
        <v>942.4</v>
      </c>
      <c r="K1865" s="68"/>
      <c r="L1865" s="70">
        <v>620.1</v>
      </c>
      <c r="M1865" s="68"/>
      <c r="N1865" s="71">
        <v>7326.1</v>
      </c>
      <c r="AI1865" s="39"/>
      <c r="AJ1865" s="40"/>
      <c r="AK1865" s="40"/>
      <c r="AP1865" s="3" t="s">
        <v>77</v>
      </c>
      <c r="AQ1865" s="40"/>
      <c r="AT1865" s="40"/>
      <c r="AV1865" s="40"/>
    </row>
    <row r="1866" spans="1:48" customFormat="1" ht="15" x14ac:dyDescent="0.25">
      <c r="A1866" s="62"/>
      <c r="B1866" s="52"/>
      <c r="C1866" s="235" t="s">
        <v>78</v>
      </c>
      <c r="D1866" s="235"/>
      <c r="E1866" s="235"/>
      <c r="F1866" s="54"/>
      <c r="G1866" s="55"/>
      <c r="H1866" s="55"/>
      <c r="I1866" s="55"/>
      <c r="J1866" s="65"/>
      <c r="K1866" s="55"/>
      <c r="L1866" s="58">
        <v>60.34</v>
      </c>
      <c r="M1866" s="55"/>
      <c r="N1866" s="60">
        <v>2701.23</v>
      </c>
      <c r="AI1866" s="39"/>
      <c r="AJ1866" s="40"/>
      <c r="AK1866" s="40"/>
      <c r="AO1866" s="3" t="s">
        <v>78</v>
      </c>
      <c r="AQ1866" s="40"/>
      <c r="AT1866" s="40"/>
      <c r="AV1866" s="40"/>
    </row>
    <row r="1867" spans="1:48" customFormat="1" ht="22.5" x14ac:dyDescent="0.25">
      <c r="A1867" s="62"/>
      <c r="B1867" s="52" t="s">
        <v>401</v>
      </c>
      <c r="C1867" s="235" t="s">
        <v>402</v>
      </c>
      <c r="D1867" s="235"/>
      <c r="E1867" s="235"/>
      <c r="F1867" s="54" t="s">
        <v>81</v>
      </c>
      <c r="G1867" s="63">
        <v>109</v>
      </c>
      <c r="H1867" s="55"/>
      <c r="I1867" s="63">
        <v>109</v>
      </c>
      <c r="J1867" s="65"/>
      <c r="K1867" s="55"/>
      <c r="L1867" s="58">
        <v>65.77</v>
      </c>
      <c r="M1867" s="55"/>
      <c r="N1867" s="60">
        <v>2944.34</v>
      </c>
      <c r="AI1867" s="39"/>
      <c r="AJ1867" s="40"/>
      <c r="AK1867" s="40"/>
      <c r="AO1867" s="3" t="s">
        <v>402</v>
      </c>
      <c r="AQ1867" s="40"/>
      <c r="AT1867" s="40"/>
      <c r="AV1867" s="40"/>
    </row>
    <row r="1868" spans="1:48" customFormat="1" ht="45" x14ac:dyDescent="0.25">
      <c r="A1868" s="62"/>
      <c r="B1868" s="52" t="s">
        <v>403</v>
      </c>
      <c r="C1868" s="235" t="s">
        <v>404</v>
      </c>
      <c r="D1868" s="235"/>
      <c r="E1868" s="235"/>
      <c r="F1868" s="54" t="s">
        <v>81</v>
      </c>
      <c r="G1868" s="63">
        <v>57</v>
      </c>
      <c r="H1868" s="59">
        <v>0.85</v>
      </c>
      <c r="I1868" s="59">
        <v>48.45</v>
      </c>
      <c r="J1868" s="65"/>
      <c r="K1868" s="55"/>
      <c r="L1868" s="58">
        <v>29.23</v>
      </c>
      <c r="M1868" s="55"/>
      <c r="N1868" s="60">
        <v>1308.75</v>
      </c>
      <c r="AI1868" s="39"/>
      <c r="AJ1868" s="40"/>
      <c r="AK1868" s="40"/>
      <c r="AO1868" s="3" t="s">
        <v>404</v>
      </c>
      <c r="AQ1868" s="40"/>
      <c r="AT1868" s="40"/>
      <c r="AV1868" s="40"/>
    </row>
    <row r="1869" spans="1:48" customFormat="1" ht="15" x14ac:dyDescent="0.25">
      <c r="A1869" s="73"/>
      <c r="B1869" s="74"/>
      <c r="C1869" s="248" t="s">
        <v>84</v>
      </c>
      <c r="D1869" s="248"/>
      <c r="E1869" s="248"/>
      <c r="F1869" s="43"/>
      <c r="G1869" s="44"/>
      <c r="H1869" s="44"/>
      <c r="I1869" s="44"/>
      <c r="J1869" s="47"/>
      <c r="K1869" s="44"/>
      <c r="L1869" s="75">
        <v>715.1</v>
      </c>
      <c r="M1869" s="68"/>
      <c r="N1869" s="76">
        <v>11579.19</v>
      </c>
      <c r="AI1869" s="39"/>
      <c r="AJ1869" s="40"/>
      <c r="AK1869" s="40"/>
      <c r="AQ1869" s="40" t="s">
        <v>84</v>
      </c>
      <c r="AT1869" s="40"/>
      <c r="AV1869" s="40"/>
    </row>
    <row r="1870" spans="1:48" customFormat="1" ht="15" x14ac:dyDescent="0.25">
      <c r="A1870" s="41" t="s">
        <v>746</v>
      </c>
      <c r="B1870" s="42" t="s">
        <v>747</v>
      </c>
      <c r="C1870" s="248" t="s">
        <v>748</v>
      </c>
      <c r="D1870" s="248"/>
      <c r="E1870" s="248"/>
      <c r="F1870" s="43" t="s">
        <v>204</v>
      </c>
      <c r="G1870" s="44">
        <v>-68.64</v>
      </c>
      <c r="H1870" s="45">
        <v>1</v>
      </c>
      <c r="I1870" s="80">
        <v>-68.64</v>
      </c>
      <c r="J1870" s="75">
        <v>6.2</v>
      </c>
      <c r="K1870" s="44"/>
      <c r="L1870" s="75">
        <v>-425.57</v>
      </c>
      <c r="M1870" s="80">
        <v>8.16</v>
      </c>
      <c r="N1870" s="76">
        <v>-3472.65</v>
      </c>
      <c r="AI1870" s="39"/>
      <c r="AJ1870" s="40"/>
      <c r="AK1870" s="40" t="s">
        <v>748</v>
      </c>
      <c r="AQ1870" s="40"/>
      <c r="AT1870" s="40"/>
      <c r="AV1870" s="40"/>
    </row>
    <row r="1871" spans="1:48" customFormat="1" ht="15" x14ac:dyDescent="0.25">
      <c r="A1871" s="73"/>
      <c r="B1871" s="74"/>
      <c r="C1871" s="235" t="s">
        <v>408</v>
      </c>
      <c r="D1871" s="235"/>
      <c r="E1871" s="235"/>
      <c r="F1871" s="235"/>
      <c r="G1871" s="235"/>
      <c r="H1871" s="235"/>
      <c r="I1871" s="235"/>
      <c r="J1871" s="235"/>
      <c r="K1871" s="235"/>
      <c r="L1871" s="235"/>
      <c r="M1871" s="235"/>
      <c r="N1871" s="237"/>
      <c r="AI1871" s="39"/>
      <c r="AJ1871" s="40"/>
      <c r="AK1871" s="40"/>
      <c r="AQ1871" s="40"/>
      <c r="AR1871" s="3" t="s">
        <v>408</v>
      </c>
      <c r="AT1871" s="40"/>
      <c r="AV1871" s="40"/>
    </row>
    <row r="1872" spans="1:48" customFormat="1" ht="15" x14ac:dyDescent="0.25">
      <c r="A1872" s="73"/>
      <c r="B1872" s="74"/>
      <c r="C1872" s="248" t="s">
        <v>84</v>
      </c>
      <c r="D1872" s="248"/>
      <c r="E1872" s="248"/>
      <c r="F1872" s="43"/>
      <c r="G1872" s="44"/>
      <c r="H1872" s="44"/>
      <c r="I1872" s="44"/>
      <c r="J1872" s="47"/>
      <c r="K1872" s="44"/>
      <c r="L1872" s="75">
        <v>-425.57</v>
      </c>
      <c r="M1872" s="68"/>
      <c r="N1872" s="76">
        <v>-3472.65</v>
      </c>
      <c r="AI1872" s="39"/>
      <c r="AJ1872" s="40"/>
      <c r="AK1872" s="40"/>
      <c r="AQ1872" s="40" t="s">
        <v>84</v>
      </c>
      <c r="AT1872" s="40"/>
      <c r="AV1872" s="40"/>
    </row>
    <row r="1873" spans="1:48" customFormat="1" ht="15" x14ac:dyDescent="0.25">
      <c r="A1873" s="41" t="s">
        <v>749</v>
      </c>
      <c r="B1873" s="42" t="s">
        <v>750</v>
      </c>
      <c r="C1873" s="248" t="s">
        <v>751</v>
      </c>
      <c r="D1873" s="248"/>
      <c r="E1873" s="248"/>
      <c r="F1873" s="43" t="s">
        <v>371</v>
      </c>
      <c r="G1873" s="44">
        <v>6.24</v>
      </c>
      <c r="H1873" s="45">
        <v>1</v>
      </c>
      <c r="I1873" s="80">
        <v>6.24</v>
      </c>
      <c r="J1873" s="75">
        <v>27.5</v>
      </c>
      <c r="K1873" s="44"/>
      <c r="L1873" s="75">
        <v>171.6</v>
      </c>
      <c r="M1873" s="80">
        <v>8.16</v>
      </c>
      <c r="N1873" s="76">
        <v>1400.26</v>
      </c>
      <c r="AI1873" s="39"/>
      <c r="AJ1873" s="40"/>
      <c r="AK1873" s="40" t="s">
        <v>751</v>
      </c>
      <c r="AQ1873" s="40"/>
      <c r="AT1873" s="40"/>
      <c r="AV1873" s="40"/>
    </row>
    <row r="1874" spans="1:48" customFormat="1" ht="15" x14ac:dyDescent="0.25">
      <c r="A1874" s="73"/>
      <c r="B1874" s="74"/>
      <c r="C1874" s="235" t="s">
        <v>111</v>
      </c>
      <c r="D1874" s="235"/>
      <c r="E1874" s="235"/>
      <c r="F1874" s="235"/>
      <c r="G1874" s="235"/>
      <c r="H1874" s="235"/>
      <c r="I1874" s="235"/>
      <c r="J1874" s="235"/>
      <c r="K1874" s="235"/>
      <c r="L1874" s="235"/>
      <c r="M1874" s="235"/>
      <c r="N1874" s="237"/>
      <c r="AI1874" s="39"/>
      <c r="AJ1874" s="40"/>
      <c r="AK1874" s="40"/>
      <c r="AQ1874" s="40"/>
      <c r="AR1874" s="3" t="s">
        <v>111</v>
      </c>
      <c r="AT1874" s="40"/>
      <c r="AV1874" s="40"/>
    </row>
    <row r="1875" spans="1:48" customFormat="1" ht="15" x14ac:dyDescent="0.25">
      <c r="A1875" s="49"/>
      <c r="B1875" s="50"/>
      <c r="C1875" s="235" t="s">
        <v>752</v>
      </c>
      <c r="D1875" s="235"/>
      <c r="E1875" s="235"/>
      <c r="F1875" s="235"/>
      <c r="G1875" s="235"/>
      <c r="H1875" s="235"/>
      <c r="I1875" s="235"/>
      <c r="J1875" s="235"/>
      <c r="K1875" s="235"/>
      <c r="L1875" s="235"/>
      <c r="M1875" s="235"/>
      <c r="N1875" s="237"/>
      <c r="AI1875" s="39"/>
      <c r="AJ1875" s="40"/>
      <c r="AK1875" s="40"/>
      <c r="AL1875" s="3" t="s">
        <v>752</v>
      </c>
      <c r="AQ1875" s="40"/>
      <c r="AT1875" s="40"/>
      <c r="AV1875" s="40"/>
    </row>
    <row r="1876" spans="1:48" customFormat="1" ht="15" x14ac:dyDescent="0.25">
      <c r="A1876" s="73"/>
      <c r="B1876" s="74"/>
      <c r="C1876" s="248" t="s">
        <v>84</v>
      </c>
      <c r="D1876" s="248"/>
      <c r="E1876" s="248"/>
      <c r="F1876" s="43"/>
      <c r="G1876" s="44"/>
      <c r="H1876" s="44"/>
      <c r="I1876" s="44"/>
      <c r="J1876" s="47"/>
      <c r="K1876" s="44"/>
      <c r="L1876" s="75">
        <v>171.6</v>
      </c>
      <c r="M1876" s="68"/>
      <c r="N1876" s="76">
        <v>1400.26</v>
      </c>
      <c r="AI1876" s="39"/>
      <c r="AJ1876" s="40"/>
      <c r="AK1876" s="40"/>
      <c r="AQ1876" s="40" t="s">
        <v>84</v>
      </c>
      <c r="AT1876" s="40"/>
      <c r="AV1876" s="40"/>
    </row>
    <row r="1877" spans="1:48" customFormat="1" ht="34.5" x14ac:dyDescent="0.25">
      <c r="A1877" s="41" t="s">
        <v>753</v>
      </c>
      <c r="B1877" s="42" t="s">
        <v>754</v>
      </c>
      <c r="C1877" s="248" t="s">
        <v>755</v>
      </c>
      <c r="D1877" s="248"/>
      <c r="E1877" s="248"/>
      <c r="F1877" s="43" t="s">
        <v>212</v>
      </c>
      <c r="G1877" s="44">
        <v>0.56699999999999995</v>
      </c>
      <c r="H1877" s="45">
        <v>1</v>
      </c>
      <c r="I1877" s="46">
        <v>0.56699999999999995</v>
      </c>
      <c r="J1877" s="47"/>
      <c r="K1877" s="44"/>
      <c r="L1877" s="47"/>
      <c r="M1877" s="44"/>
      <c r="N1877" s="48"/>
      <c r="AI1877" s="39"/>
      <c r="AJ1877" s="40"/>
      <c r="AK1877" s="40" t="s">
        <v>755</v>
      </c>
      <c r="AQ1877" s="40"/>
      <c r="AT1877" s="40"/>
      <c r="AV1877" s="40"/>
    </row>
    <row r="1878" spans="1:48" customFormat="1" ht="15" x14ac:dyDescent="0.25">
      <c r="A1878" s="49"/>
      <c r="B1878" s="50"/>
      <c r="C1878" s="235" t="s">
        <v>756</v>
      </c>
      <c r="D1878" s="235"/>
      <c r="E1878" s="235"/>
      <c r="F1878" s="235"/>
      <c r="G1878" s="235"/>
      <c r="H1878" s="235"/>
      <c r="I1878" s="235"/>
      <c r="J1878" s="235"/>
      <c r="K1878" s="235"/>
      <c r="L1878" s="235"/>
      <c r="M1878" s="235"/>
      <c r="N1878" s="237"/>
      <c r="AI1878" s="39"/>
      <c r="AJ1878" s="40"/>
      <c r="AK1878" s="40"/>
      <c r="AL1878" s="3" t="s">
        <v>756</v>
      </c>
      <c r="AQ1878" s="40"/>
      <c r="AT1878" s="40"/>
      <c r="AV1878" s="40"/>
    </row>
    <row r="1879" spans="1:48" customFormat="1" ht="23.25" x14ac:dyDescent="0.25">
      <c r="A1879" s="51"/>
      <c r="B1879" s="52" t="s">
        <v>65</v>
      </c>
      <c r="C1879" s="238" t="s">
        <v>66</v>
      </c>
      <c r="D1879" s="238"/>
      <c r="E1879" s="238"/>
      <c r="F1879" s="238"/>
      <c r="G1879" s="238"/>
      <c r="H1879" s="238"/>
      <c r="I1879" s="238"/>
      <c r="J1879" s="238"/>
      <c r="K1879" s="238"/>
      <c r="L1879" s="238"/>
      <c r="M1879" s="238"/>
      <c r="N1879" s="239"/>
      <c r="AI1879" s="39"/>
      <c r="AJ1879" s="40"/>
      <c r="AK1879" s="40"/>
      <c r="AM1879" s="3" t="s">
        <v>66</v>
      </c>
      <c r="AQ1879" s="40"/>
      <c r="AT1879" s="40"/>
      <c r="AV1879" s="40"/>
    </row>
    <row r="1880" spans="1:48" customFormat="1" ht="68.25" x14ac:dyDescent="0.25">
      <c r="A1880" s="51"/>
      <c r="B1880" s="52" t="s">
        <v>67</v>
      </c>
      <c r="C1880" s="238" t="s">
        <v>68</v>
      </c>
      <c r="D1880" s="238"/>
      <c r="E1880" s="238"/>
      <c r="F1880" s="238"/>
      <c r="G1880" s="238"/>
      <c r="H1880" s="238"/>
      <c r="I1880" s="238"/>
      <c r="J1880" s="238"/>
      <c r="K1880" s="238"/>
      <c r="L1880" s="238"/>
      <c r="M1880" s="238"/>
      <c r="N1880" s="239"/>
      <c r="AI1880" s="39"/>
      <c r="AJ1880" s="40"/>
      <c r="AK1880" s="40"/>
      <c r="AM1880" s="3" t="s">
        <v>68</v>
      </c>
      <c r="AQ1880" s="40"/>
      <c r="AT1880" s="40"/>
      <c r="AV1880" s="40"/>
    </row>
    <row r="1881" spans="1:48" customFormat="1" ht="23.25" x14ac:dyDescent="0.25">
      <c r="A1881" s="51"/>
      <c r="B1881" s="52" t="s">
        <v>69</v>
      </c>
      <c r="C1881" s="238" t="s">
        <v>70</v>
      </c>
      <c r="D1881" s="238"/>
      <c r="E1881" s="238"/>
      <c r="F1881" s="238"/>
      <c r="G1881" s="238"/>
      <c r="H1881" s="238"/>
      <c r="I1881" s="238"/>
      <c r="J1881" s="238"/>
      <c r="K1881" s="238"/>
      <c r="L1881" s="238"/>
      <c r="M1881" s="238"/>
      <c r="N1881" s="239"/>
      <c r="AI1881" s="39"/>
      <c r="AJ1881" s="40"/>
      <c r="AK1881" s="40"/>
      <c r="AM1881" s="3" t="s">
        <v>70</v>
      </c>
      <c r="AQ1881" s="40"/>
      <c r="AT1881" s="40"/>
      <c r="AV1881" s="40"/>
    </row>
    <row r="1882" spans="1:48" customFormat="1" ht="15" x14ac:dyDescent="0.25">
      <c r="A1882" s="53"/>
      <c r="B1882" s="52" t="s">
        <v>60</v>
      </c>
      <c r="C1882" s="235" t="s">
        <v>94</v>
      </c>
      <c r="D1882" s="235"/>
      <c r="E1882" s="235"/>
      <c r="F1882" s="54"/>
      <c r="G1882" s="55"/>
      <c r="H1882" s="55"/>
      <c r="I1882" s="55"/>
      <c r="J1882" s="58">
        <v>383.25</v>
      </c>
      <c r="K1882" s="57">
        <v>1.520875</v>
      </c>
      <c r="L1882" s="58">
        <v>330.49</v>
      </c>
      <c r="M1882" s="59">
        <v>44.77</v>
      </c>
      <c r="N1882" s="60">
        <v>14796.04</v>
      </c>
      <c r="AI1882" s="39"/>
      <c r="AJ1882" s="40"/>
      <c r="AK1882" s="40"/>
      <c r="AN1882" s="3" t="s">
        <v>94</v>
      </c>
      <c r="AQ1882" s="40"/>
      <c r="AT1882" s="40"/>
      <c r="AV1882" s="40"/>
    </row>
    <row r="1883" spans="1:48" customFormat="1" ht="15" x14ac:dyDescent="0.25">
      <c r="A1883" s="53"/>
      <c r="B1883" s="52" t="s">
        <v>71</v>
      </c>
      <c r="C1883" s="235" t="s">
        <v>72</v>
      </c>
      <c r="D1883" s="235"/>
      <c r="E1883" s="235"/>
      <c r="F1883" s="54"/>
      <c r="G1883" s="55"/>
      <c r="H1883" s="55"/>
      <c r="I1883" s="55"/>
      <c r="J1883" s="58">
        <v>126.92</v>
      </c>
      <c r="K1883" s="57">
        <v>1.653125</v>
      </c>
      <c r="L1883" s="58">
        <v>118.96</v>
      </c>
      <c r="M1883" s="59">
        <v>13.24</v>
      </c>
      <c r="N1883" s="60">
        <v>1575.03</v>
      </c>
      <c r="AI1883" s="39"/>
      <c r="AJ1883" s="40"/>
      <c r="AK1883" s="40"/>
      <c r="AN1883" s="3" t="s">
        <v>72</v>
      </c>
      <c r="AQ1883" s="40"/>
      <c r="AT1883" s="40"/>
      <c r="AV1883" s="40"/>
    </row>
    <row r="1884" spans="1:48" customFormat="1" ht="15" x14ac:dyDescent="0.25">
      <c r="A1884" s="53"/>
      <c r="B1884" s="52" t="s">
        <v>73</v>
      </c>
      <c r="C1884" s="235" t="s">
        <v>74</v>
      </c>
      <c r="D1884" s="235"/>
      <c r="E1884" s="235"/>
      <c r="F1884" s="54"/>
      <c r="G1884" s="55"/>
      <c r="H1884" s="55"/>
      <c r="I1884" s="55"/>
      <c r="J1884" s="58">
        <v>10.68</v>
      </c>
      <c r="K1884" s="57">
        <v>1.653125</v>
      </c>
      <c r="L1884" s="58">
        <v>10.01</v>
      </c>
      <c r="M1884" s="61">
        <v>44.7</v>
      </c>
      <c r="N1884" s="72">
        <v>447.45</v>
      </c>
      <c r="AI1884" s="39"/>
      <c r="AJ1884" s="40"/>
      <c r="AK1884" s="40"/>
      <c r="AN1884" s="3" t="s">
        <v>74</v>
      </c>
      <c r="AQ1884" s="40"/>
      <c r="AT1884" s="40"/>
      <c r="AV1884" s="40"/>
    </row>
    <row r="1885" spans="1:48" customFormat="1" ht="15" x14ac:dyDescent="0.25">
      <c r="A1885" s="53"/>
      <c r="B1885" s="52" t="s">
        <v>100</v>
      </c>
      <c r="C1885" s="235" t="s">
        <v>127</v>
      </c>
      <c r="D1885" s="235"/>
      <c r="E1885" s="235"/>
      <c r="F1885" s="54"/>
      <c r="G1885" s="55"/>
      <c r="H1885" s="55"/>
      <c r="I1885" s="55"/>
      <c r="J1885" s="58">
        <v>870.84</v>
      </c>
      <c r="K1885" s="55"/>
      <c r="L1885" s="58">
        <v>493.77</v>
      </c>
      <c r="M1885" s="59">
        <v>8.16</v>
      </c>
      <c r="N1885" s="60">
        <v>4029.16</v>
      </c>
      <c r="AI1885" s="39"/>
      <c r="AJ1885" s="40"/>
      <c r="AK1885" s="40"/>
      <c r="AN1885" s="3" t="s">
        <v>127</v>
      </c>
      <c r="AQ1885" s="40"/>
      <c r="AT1885" s="40"/>
      <c r="AV1885" s="40"/>
    </row>
    <row r="1886" spans="1:48" customFormat="1" ht="15" x14ac:dyDescent="0.25">
      <c r="A1886" s="62"/>
      <c r="B1886" s="52"/>
      <c r="C1886" s="235" t="s">
        <v>95</v>
      </c>
      <c r="D1886" s="235"/>
      <c r="E1886" s="235"/>
      <c r="F1886" s="54" t="s">
        <v>76</v>
      </c>
      <c r="G1886" s="61">
        <v>40.299999999999997</v>
      </c>
      <c r="H1886" s="57">
        <v>1.520875</v>
      </c>
      <c r="I1886" s="64">
        <v>34.752145800000001</v>
      </c>
      <c r="J1886" s="65"/>
      <c r="K1886" s="55"/>
      <c r="L1886" s="65"/>
      <c r="M1886" s="55"/>
      <c r="N1886" s="66"/>
      <c r="AI1886" s="39"/>
      <c r="AJ1886" s="40"/>
      <c r="AK1886" s="40"/>
      <c r="AO1886" s="3" t="s">
        <v>95</v>
      </c>
      <c r="AQ1886" s="40"/>
      <c r="AT1886" s="40"/>
      <c r="AV1886" s="40"/>
    </row>
    <row r="1887" spans="1:48" customFormat="1" ht="15" x14ac:dyDescent="0.25">
      <c r="A1887" s="62"/>
      <c r="B1887" s="52"/>
      <c r="C1887" s="235" t="s">
        <v>75</v>
      </c>
      <c r="D1887" s="235"/>
      <c r="E1887" s="235"/>
      <c r="F1887" s="54" t="s">
        <v>76</v>
      </c>
      <c r="G1887" s="59">
        <v>0.83</v>
      </c>
      <c r="H1887" s="57">
        <v>1.653125</v>
      </c>
      <c r="I1887" s="64">
        <v>0.77797720000000004</v>
      </c>
      <c r="J1887" s="65"/>
      <c r="K1887" s="55"/>
      <c r="L1887" s="65"/>
      <c r="M1887" s="55"/>
      <c r="N1887" s="66"/>
      <c r="AI1887" s="39"/>
      <c r="AJ1887" s="40"/>
      <c r="AK1887" s="40"/>
      <c r="AO1887" s="3" t="s">
        <v>75</v>
      </c>
      <c r="AQ1887" s="40"/>
      <c r="AT1887" s="40"/>
      <c r="AV1887" s="40"/>
    </row>
    <row r="1888" spans="1:48" customFormat="1" ht="15" x14ac:dyDescent="0.25">
      <c r="A1888" s="49"/>
      <c r="B1888" s="52"/>
      <c r="C1888" s="236" t="s">
        <v>77</v>
      </c>
      <c r="D1888" s="236"/>
      <c r="E1888" s="236"/>
      <c r="F1888" s="67"/>
      <c r="G1888" s="68"/>
      <c r="H1888" s="68"/>
      <c r="I1888" s="68"/>
      <c r="J1888" s="69">
        <v>1381.01</v>
      </c>
      <c r="K1888" s="68"/>
      <c r="L1888" s="70">
        <v>943.22</v>
      </c>
      <c r="M1888" s="68"/>
      <c r="N1888" s="71">
        <v>20400.23</v>
      </c>
      <c r="AI1888" s="39"/>
      <c r="AJ1888" s="40"/>
      <c r="AK1888" s="40"/>
      <c r="AP1888" s="3" t="s">
        <v>77</v>
      </c>
      <c r="AQ1888" s="40"/>
      <c r="AT1888" s="40"/>
      <c r="AV1888" s="40"/>
    </row>
    <row r="1889" spans="1:48" customFormat="1" ht="15" x14ac:dyDescent="0.25">
      <c r="A1889" s="62"/>
      <c r="B1889" s="52"/>
      <c r="C1889" s="235" t="s">
        <v>78</v>
      </c>
      <c r="D1889" s="235"/>
      <c r="E1889" s="235"/>
      <c r="F1889" s="54"/>
      <c r="G1889" s="55"/>
      <c r="H1889" s="55"/>
      <c r="I1889" s="55"/>
      <c r="J1889" s="65"/>
      <c r="K1889" s="55"/>
      <c r="L1889" s="58">
        <v>340.5</v>
      </c>
      <c r="M1889" s="55"/>
      <c r="N1889" s="60">
        <v>15243.49</v>
      </c>
      <c r="AI1889" s="39"/>
      <c r="AJ1889" s="40"/>
      <c r="AK1889" s="40"/>
      <c r="AO1889" s="3" t="s">
        <v>78</v>
      </c>
      <c r="AQ1889" s="40"/>
      <c r="AT1889" s="40"/>
      <c r="AV1889" s="40"/>
    </row>
    <row r="1890" spans="1:48" customFormat="1" ht="22.5" x14ac:dyDescent="0.25">
      <c r="A1890" s="62"/>
      <c r="B1890" s="52" t="s">
        <v>401</v>
      </c>
      <c r="C1890" s="235" t="s">
        <v>402</v>
      </c>
      <c r="D1890" s="235"/>
      <c r="E1890" s="235"/>
      <c r="F1890" s="54" t="s">
        <v>81</v>
      </c>
      <c r="G1890" s="63">
        <v>109</v>
      </c>
      <c r="H1890" s="55"/>
      <c r="I1890" s="63">
        <v>109</v>
      </c>
      <c r="J1890" s="65"/>
      <c r="K1890" s="55"/>
      <c r="L1890" s="58">
        <v>371.15</v>
      </c>
      <c r="M1890" s="55"/>
      <c r="N1890" s="60">
        <v>16615.400000000001</v>
      </c>
      <c r="AI1890" s="39"/>
      <c r="AJ1890" s="40"/>
      <c r="AK1890" s="40"/>
      <c r="AO1890" s="3" t="s">
        <v>402</v>
      </c>
      <c r="AQ1890" s="40"/>
      <c r="AT1890" s="40"/>
      <c r="AV1890" s="40"/>
    </row>
    <row r="1891" spans="1:48" customFormat="1" ht="45" x14ac:dyDescent="0.25">
      <c r="A1891" s="62"/>
      <c r="B1891" s="52" t="s">
        <v>403</v>
      </c>
      <c r="C1891" s="235" t="s">
        <v>404</v>
      </c>
      <c r="D1891" s="235"/>
      <c r="E1891" s="235"/>
      <c r="F1891" s="54" t="s">
        <v>81</v>
      </c>
      <c r="G1891" s="63">
        <v>57</v>
      </c>
      <c r="H1891" s="59">
        <v>0.85</v>
      </c>
      <c r="I1891" s="59">
        <v>48.45</v>
      </c>
      <c r="J1891" s="65"/>
      <c r="K1891" s="55"/>
      <c r="L1891" s="58">
        <v>164.97</v>
      </c>
      <c r="M1891" s="55"/>
      <c r="N1891" s="60">
        <v>7385.47</v>
      </c>
      <c r="AI1891" s="39"/>
      <c r="AJ1891" s="40"/>
      <c r="AK1891" s="40"/>
      <c r="AO1891" s="3" t="s">
        <v>404</v>
      </c>
      <c r="AQ1891" s="40"/>
      <c r="AT1891" s="40"/>
      <c r="AV1891" s="40"/>
    </row>
    <row r="1892" spans="1:48" customFormat="1" ht="15" x14ac:dyDescent="0.25">
      <c r="A1892" s="73"/>
      <c r="B1892" s="74"/>
      <c r="C1892" s="248" t="s">
        <v>84</v>
      </c>
      <c r="D1892" s="248"/>
      <c r="E1892" s="248"/>
      <c r="F1892" s="43"/>
      <c r="G1892" s="44"/>
      <c r="H1892" s="44"/>
      <c r="I1892" s="44"/>
      <c r="J1892" s="47"/>
      <c r="K1892" s="44"/>
      <c r="L1892" s="82">
        <v>1479.34</v>
      </c>
      <c r="M1892" s="68"/>
      <c r="N1892" s="76">
        <v>44401.1</v>
      </c>
      <c r="AI1892" s="39"/>
      <c r="AJ1892" s="40"/>
      <c r="AK1892" s="40"/>
      <c r="AQ1892" s="40" t="s">
        <v>84</v>
      </c>
      <c r="AT1892" s="40"/>
      <c r="AV1892" s="40"/>
    </row>
    <row r="1893" spans="1:48" customFormat="1" ht="34.5" x14ac:dyDescent="0.25">
      <c r="A1893" s="41" t="s">
        <v>757</v>
      </c>
      <c r="B1893" s="42" t="s">
        <v>758</v>
      </c>
      <c r="C1893" s="248" t="s">
        <v>759</v>
      </c>
      <c r="D1893" s="248"/>
      <c r="E1893" s="248"/>
      <c r="F1893" s="43" t="s">
        <v>212</v>
      </c>
      <c r="G1893" s="44">
        <v>0.56699999999999995</v>
      </c>
      <c r="H1893" s="45">
        <v>1</v>
      </c>
      <c r="I1893" s="46">
        <v>0.56699999999999995</v>
      </c>
      <c r="J1893" s="47"/>
      <c r="K1893" s="44"/>
      <c r="L1893" s="47"/>
      <c r="M1893" s="44"/>
      <c r="N1893" s="48"/>
      <c r="AI1893" s="39"/>
      <c r="AJ1893" s="40"/>
      <c r="AK1893" s="40" t="s">
        <v>759</v>
      </c>
      <c r="AQ1893" s="40"/>
      <c r="AT1893" s="40"/>
      <c r="AV1893" s="40"/>
    </row>
    <row r="1894" spans="1:48" customFormat="1" ht="15" x14ac:dyDescent="0.25">
      <c r="A1894" s="49"/>
      <c r="B1894" s="50"/>
      <c r="C1894" s="235" t="s">
        <v>756</v>
      </c>
      <c r="D1894" s="235"/>
      <c r="E1894" s="235"/>
      <c r="F1894" s="235"/>
      <c r="G1894" s="235"/>
      <c r="H1894" s="235"/>
      <c r="I1894" s="235"/>
      <c r="J1894" s="235"/>
      <c r="K1894" s="235"/>
      <c r="L1894" s="235"/>
      <c r="M1894" s="235"/>
      <c r="N1894" s="237"/>
      <c r="AI1894" s="39"/>
      <c r="AJ1894" s="40"/>
      <c r="AK1894" s="40"/>
      <c r="AL1894" s="3" t="s">
        <v>756</v>
      </c>
      <c r="AQ1894" s="40"/>
      <c r="AT1894" s="40"/>
      <c r="AV1894" s="40"/>
    </row>
    <row r="1895" spans="1:48" customFormat="1" ht="23.25" x14ac:dyDescent="0.25">
      <c r="A1895" s="51"/>
      <c r="B1895" s="52" t="s">
        <v>65</v>
      </c>
      <c r="C1895" s="238" t="s">
        <v>66</v>
      </c>
      <c r="D1895" s="238"/>
      <c r="E1895" s="238"/>
      <c r="F1895" s="238"/>
      <c r="G1895" s="238"/>
      <c r="H1895" s="238"/>
      <c r="I1895" s="238"/>
      <c r="J1895" s="238"/>
      <c r="K1895" s="238"/>
      <c r="L1895" s="238"/>
      <c r="M1895" s="238"/>
      <c r="N1895" s="239"/>
      <c r="AI1895" s="39"/>
      <c r="AJ1895" s="40"/>
      <c r="AK1895" s="40"/>
      <c r="AM1895" s="3" t="s">
        <v>66</v>
      </c>
      <c r="AQ1895" s="40"/>
      <c r="AT1895" s="40"/>
      <c r="AV1895" s="40"/>
    </row>
    <row r="1896" spans="1:48" customFormat="1" ht="68.25" x14ac:dyDescent="0.25">
      <c r="A1896" s="51"/>
      <c r="B1896" s="52" t="s">
        <v>67</v>
      </c>
      <c r="C1896" s="238" t="s">
        <v>68</v>
      </c>
      <c r="D1896" s="238"/>
      <c r="E1896" s="238"/>
      <c r="F1896" s="238"/>
      <c r="G1896" s="238"/>
      <c r="H1896" s="238"/>
      <c r="I1896" s="238"/>
      <c r="J1896" s="238"/>
      <c r="K1896" s="238"/>
      <c r="L1896" s="238"/>
      <c r="M1896" s="238"/>
      <c r="N1896" s="239"/>
      <c r="AI1896" s="39"/>
      <c r="AJ1896" s="40"/>
      <c r="AK1896" s="40"/>
      <c r="AM1896" s="3" t="s">
        <v>68</v>
      </c>
      <c r="AQ1896" s="40"/>
      <c r="AT1896" s="40"/>
      <c r="AV1896" s="40"/>
    </row>
    <row r="1897" spans="1:48" customFormat="1" ht="23.25" x14ac:dyDescent="0.25">
      <c r="A1897" s="51"/>
      <c r="B1897" s="52" t="s">
        <v>69</v>
      </c>
      <c r="C1897" s="238" t="s">
        <v>70</v>
      </c>
      <c r="D1897" s="238"/>
      <c r="E1897" s="238"/>
      <c r="F1897" s="238"/>
      <c r="G1897" s="238"/>
      <c r="H1897" s="238"/>
      <c r="I1897" s="238"/>
      <c r="J1897" s="238"/>
      <c r="K1897" s="238"/>
      <c r="L1897" s="238"/>
      <c r="M1897" s="238"/>
      <c r="N1897" s="239"/>
      <c r="AI1897" s="39"/>
      <c r="AJ1897" s="40"/>
      <c r="AK1897" s="40"/>
      <c r="AM1897" s="3" t="s">
        <v>70</v>
      </c>
      <c r="AQ1897" s="40"/>
      <c r="AT1897" s="40"/>
      <c r="AV1897" s="40"/>
    </row>
    <row r="1898" spans="1:48" customFormat="1" ht="15" x14ac:dyDescent="0.25">
      <c r="A1898" s="53"/>
      <c r="B1898" s="52" t="s">
        <v>60</v>
      </c>
      <c r="C1898" s="235" t="s">
        <v>94</v>
      </c>
      <c r="D1898" s="235"/>
      <c r="E1898" s="235"/>
      <c r="F1898" s="54"/>
      <c r="G1898" s="55"/>
      <c r="H1898" s="55"/>
      <c r="I1898" s="55"/>
      <c r="J1898" s="58">
        <v>296.70999999999998</v>
      </c>
      <c r="K1898" s="57">
        <v>1.520875</v>
      </c>
      <c r="L1898" s="58">
        <v>255.86</v>
      </c>
      <c r="M1898" s="59">
        <v>44.77</v>
      </c>
      <c r="N1898" s="60">
        <v>11454.85</v>
      </c>
      <c r="AI1898" s="39"/>
      <c r="AJ1898" s="40"/>
      <c r="AK1898" s="40"/>
      <c r="AN1898" s="3" t="s">
        <v>94</v>
      </c>
      <c r="AQ1898" s="40"/>
      <c r="AT1898" s="40"/>
      <c r="AV1898" s="40"/>
    </row>
    <row r="1899" spans="1:48" customFormat="1" ht="15" x14ac:dyDescent="0.25">
      <c r="A1899" s="53"/>
      <c r="B1899" s="52" t="s">
        <v>71</v>
      </c>
      <c r="C1899" s="235" t="s">
        <v>72</v>
      </c>
      <c r="D1899" s="235"/>
      <c r="E1899" s="235"/>
      <c r="F1899" s="54"/>
      <c r="G1899" s="55"/>
      <c r="H1899" s="55"/>
      <c r="I1899" s="55"/>
      <c r="J1899" s="58">
        <v>121.22</v>
      </c>
      <c r="K1899" s="57">
        <v>1.653125</v>
      </c>
      <c r="L1899" s="58">
        <v>113.62</v>
      </c>
      <c r="M1899" s="59">
        <v>13.24</v>
      </c>
      <c r="N1899" s="60">
        <v>1504.33</v>
      </c>
      <c r="AI1899" s="39"/>
      <c r="AJ1899" s="40"/>
      <c r="AK1899" s="40"/>
      <c r="AN1899" s="3" t="s">
        <v>72</v>
      </c>
      <c r="AQ1899" s="40"/>
      <c r="AT1899" s="40"/>
      <c r="AV1899" s="40"/>
    </row>
    <row r="1900" spans="1:48" customFormat="1" ht="15" x14ac:dyDescent="0.25">
      <c r="A1900" s="53"/>
      <c r="B1900" s="52" t="s">
        <v>73</v>
      </c>
      <c r="C1900" s="235" t="s">
        <v>74</v>
      </c>
      <c r="D1900" s="235"/>
      <c r="E1900" s="235"/>
      <c r="F1900" s="54"/>
      <c r="G1900" s="55"/>
      <c r="H1900" s="55"/>
      <c r="I1900" s="55"/>
      <c r="J1900" s="58">
        <v>10.68</v>
      </c>
      <c r="K1900" s="57">
        <v>1.653125</v>
      </c>
      <c r="L1900" s="58">
        <v>10.01</v>
      </c>
      <c r="M1900" s="61">
        <v>44.7</v>
      </c>
      <c r="N1900" s="72">
        <v>447.45</v>
      </c>
      <c r="AI1900" s="39"/>
      <c r="AJ1900" s="40"/>
      <c r="AK1900" s="40"/>
      <c r="AN1900" s="3" t="s">
        <v>74</v>
      </c>
      <c r="AQ1900" s="40"/>
      <c r="AT1900" s="40"/>
      <c r="AV1900" s="40"/>
    </row>
    <row r="1901" spans="1:48" customFormat="1" ht="15" x14ac:dyDescent="0.25">
      <c r="A1901" s="53"/>
      <c r="B1901" s="52" t="s">
        <v>100</v>
      </c>
      <c r="C1901" s="235" t="s">
        <v>127</v>
      </c>
      <c r="D1901" s="235"/>
      <c r="E1901" s="235"/>
      <c r="F1901" s="54"/>
      <c r="G1901" s="55"/>
      <c r="H1901" s="55"/>
      <c r="I1901" s="55"/>
      <c r="J1901" s="58">
        <v>681.39</v>
      </c>
      <c r="K1901" s="55"/>
      <c r="L1901" s="58">
        <v>386.35</v>
      </c>
      <c r="M1901" s="59">
        <v>8.16</v>
      </c>
      <c r="N1901" s="60">
        <v>3152.62</v>
      </c>
      <c r="AI1901" s="39"/>
      <c r="AJ1901" s="40"/>
      <c r="AK1901" s="40"/>
      <c r="AN1901" s="3" t="s">
        <v>127</v>
      </c>
      <c r="AQ1901" s="40"/>
      <c r="AT1901" s="40"/>
      <c r="AV1901" s="40"/>
    </row>
    <row r="1902" spans="1:48" customFormat="1" ht="15" x14ac:dyDescent="0.25">
      <c r="A1902" s="62"/>
      <c r="B1902" s="52"/>
      <c r="C1902" s="235" t="s">
        <v>95</v>
      </c>
      <c r="D1902" s="235"/>
      <c r="E1902" s="235"/>
      <c r="F1902" s="54" t="s">
        <v>76</v>
      </c>
      <c r="G1902" s="61">
        <v>31.2</v>
      </c>
      <c r="H1902" s="57">
        <v>1.520875</v>
      </c>
      <c r="I1902" s="64">
        <v>26.9048871</v>
      </c>
      <c r="J1902" s="65"/>
      <c r="K1902" s="55"/>
      <c r="L1902" s="65"/>
      <c r="M1902" s="55"/>
      <c r="N1902" s="66"/>
      <c r="AI1902" s="39"/>
      <c r="AJ1902" s="40"/>
      <c r="AK1902" s="40"/>
      <c r="AO1902" s="3" t="s">
        <v>95</v>
      </c>
      <c r="AQ1902" s="40"/>
      <c r="AT1902" s="40"/>
      <c r="AV1902" s="40"/>
    </row>
    <row r="1903" spans="1:48" customFormat="1" ht="15" x14ac:dyDescent="0.25">
      <c r="A1903" s="62"/>
      <c r="B1903" s="52"/>
      <c r="C1903" s="235" t="s">
        <v>75</v>
      </c>
      <c r="D1903" s="235"/>
      <c r="E1903" s="235"/>
      <c r="F1903" s="54" t="s">
        <v>76</v>
      </c>
      <c r="G1903" s="59">
        <v>0.83</v>
      </c>
      <c r="H1903" s="57">
        <v>1.653125</v>
      </c>
      <c r="I1903" s="64">
        <v>0.77797720000000004</v>
      </c>
      <c r="J1903" s="65"/>
      <c r="K1903" s="55"/>
      <c r="L1903" s="65"/>
      <c r="M1903" s="55"/>
      <c r="N1903" s="66"/>
      <c r="AI1903" s="39"/>
      <c r="AJ1903" s="40"/>
      <c r="AK1903" s="40"/>
      <c r="AO1903" s="3" t="s">
        <v>75</v>
      </c>
      <c r="AQ1903" s="40"/>
      <c r="AT1903" s="40"/>
      <c r="AV1903" s="40"/>
    </row>
    <row r="1904" spans="1:48" customFormat="1" ht="15" x14ac:dyDescent="0.25">
      <c r="A1904" s="49"/>
      <c r="B1904" s="52"/>
      <c r="C1904" s="236" t="s">
        <v>77</v>
      </c>
      <c r="D1904" s="236"/>
      <c r="E1904" s="236"/>
      <c r="F1904" s="67"/>
      <c r="G1904" s="68"/>
      <c r="H1904" s="68"/>
      <c r="I1904" s="68"/>
      <c r="J1904" s="69">
        <v>1099.32</v>
      </c>
      <c r="K1904" s="68"/>
      <c r="L1904" s="70">
        <v>755.83</v>
      </c>
      <c r="M1904" s="68"/>
      <c r="N1904" s="71">
        <v>16111.8</v>
      </c>
      <c r="AI1904" s="39"/>
      <c r="AJ1904" s="40"/>
      <c r="AK1904" s="40"/>
      <c r="AP1904" s="3" t="s">
        <v>77</v>
      </c>
      <c r="AQ1904" s="40"/>
      <c r="AT1904" s="40"/>
      <c r="AV1904" s="40"/>
    </row>
    <row r="1905" spans="1:48" customFormat="1" ht="15" x14ac:dyDescent="0.25">
      <c r="A1905" s="62"/>
      <c r="B1905" s="52"/>
      <c r="C1905" s="235" t="s">
        <v>78</v>
      </c>
      <c r="D1905" s="235"/>
      <c r="E1905" s="235"/>
      <c r="F1905" s="54"/>
      <c r="G1905" s="55"/>
      <c r="H1905" s="55"/>
      <c r="I1905" s="55"/>
      <c r="J1905" s="65"/>
      <c r="K1905" s="55"/>
      <c r="L1905" s="58">
        <v>265.87</v>
      </c>
      <c r="M1905" s="55"/>
      <c r="N1905" s="60">
        <v>11902.3</v>
      </c>
      <c r="AI1905" s="39"/>
      <c r="AJ1905" s="40"/>
      <c r="AK1905" s="40"/>
      <c r="AO1905" s="3" t="s">
        <v>78</v>
      </c>
      <c r="AQ1905" s="40"/>
      <c r="AT1905" s="40"/>
      <c r="AV1905" s="40"/>
    </row>
    <row r="1906" spans="1:48" customFormat="1" ht="22.5" x14ac:dyDescent="0.25">
      <c r="A1906" s="62"/>
      <c r="B1906" s="52" t="s">
        <v>401</v>
      </c>
      <c r="C1906" s="235" t="s">
        <v>402</v>
      </c>
      <c r="D1906" s="235"/>
      <c r="E1906" s="235"/>
      <c r="F1906" s="54" t="s">
        <v>81</v>
      </c>
      <c r="G1906" s="63">
        <v>109</v>
      </c>
      <c r="H1906" s="55"/>
      <c r="I1906" s="63">
        <v>109</v>
      </c>
      <c r="J1906" s="65"/>
      <c r="K1906" s="55"/>
      <c r="L1906" s="58">
        <v>289.8</v>
      </c>
      <c r="M1906" s="55"/>
      <c r="N1906" s="60">
        <v>12973.51</v>
      </c>
      <c r="AI1906" s="39"/>
      <c r="AJ1906" s="40"/>
      <c r="AK1906" s="40"/>
      <c r="AO1906" s="3" t="s">
        <v>402</v>
      </c>
      <c r="AQ1906" s="40"/>
      <c r="AT1906" s="40"/>
      <c r="AV1906" s="40"/>
    </row>
    <row r="1907" spans="1:48" customFormat="1" ht="45" x14ac:dyDescent="0.25">
      <c r="A1907" s="62"/>
      <c r="B1907" s="52" t="s">
        <v>403</v>
      </c>
      <c r="C1907" s="235" t="s">
        <v>404</v>
      </c>
      <c r="D1907" s="235"/>
      <c r="E1907" s="235"/>
      <c r="F1907" s="54" t="s">
        <v>81</v>
      </c>
      <c r="G1907" s="63">
        <v>57</v>
      </c>
      <c r="H1907" s="59">
        <v>0.85</v>
      </c>
      <c r="I1907" s="59">
        <v>48.45</v>
      </c>
      <c r="J1907" s="65"/>
      <c r="K1907" s="55"/>
      <c r="L1907" s="58">
        <v>128.81</v>
      </c>
      <c r="M1907" s="55"/>
      <c r="N1907" s="60">
        <v>5766.66</v>
      </c>
      <c r="AI1907" s="39"/>
      <c r="AJ1907" s="40"/>
      <c r="AK1907" s="40"/>
      <c r="AO1907" s="3" t="s">
        <v>404</v>
      </c>
      <c r="AQ1907" s="40"/>
      <c r="AT1907" s="40"/>
      <c r="AV1907" s="40"/>
    </row>
    <row r="1908" spans="1:48" customFormat="1" ht="15" x14ac:dyDescent="0.25">
      <c r="A1908" s="73"/>
      <c r="B1908" s="74"/>
      <c r="C1908" s="248" t="s">
        <v>84</v>
      </c>
      <c r="D1908" s="248"/>
      <c r="E1908" s="248"/>
      <c r="F1908" s="43"/>
      <c r="G1908" s="44"/>
      <c r="H1908" s="44"/>
      <c r="I1908" s="44"/>
      <c r="J1908" s="47"/>
      <c r="K1908" s="44"/>
      <c r="L1908" s="82">
        <v>1174.44</v>
      </c>
      <c r="M1908" s="68"/>
      <c r="N1908" s="76">
        <v>34851.97</v>
      </c>
      <c r="AI1908" s="39"/>
      <c r="AJ1908" s="40"/>
      <c r="AK1908" s="40"/>
      <c r="AQ1908" s="40" t="s">
        <v>84</v>
      </c>
      <c r="AT1908" s="40"/>
      <c r="AV1908" s="40"/>
    </row>
    <row r="1909" spans="1:48" customFormat="1" ht="23.25" x14ac:dyDescent="0.25">
      <c r="A1909" s="41" t="s">
        <v>760</v>
      </c>
      <c r="B1909" s="42" t="s">
        <v>761</v>
      </c>
      <c r="C1909" s="248" t="s">
        <v>762</v>
      </c>
      <c r="D1909" s="248"/>
      <c r="E1909" s="248"/>
      <c r="F1909" s="43" t="s">
        <v>135</v>
      </c>
      <c r="G1909" s="44">
        <v>6</v>
      </c>
      <c r="H1909" s="45">
        <v>1</v>
      </c>
      <c r="I1909" s="45">
        <v>6</v>
      </c>
      <c r="J1909" s="75">
        <v>906.98</v>
      </c>
      <c r="K1909" s="44"/>
      <c r="L1909" s="82">
        <v>5441.88</v>
      </c>
      <c r="M1909" s="80">
        <v>8.16</v>
      </c>
      <c r="N1909" s="76">
        <v>44405.74</v>
      </c>
      <c r="AI1909" s="39"/>
      <c r="AJ1909" s="40"/>
      <c r="AK1909" s="40" t="s">
        <v>762</v>
      </c>
      <c r="AQ1909" s="40"/>
      <c r="AT1909" s="40"/>
      <c r="AV1909" s="40"/>
    </row>
    <row r="1910" spans="1:48" customFormat="1" ht="15" x14ac:dyDescent="0.25">
      <c r="A1910" s="73"/>
      <c r="B1910" s="74"/>
      <c r="C1910" s="235" t="s">
        <v>111</v>
      </c>
      <c r="D1910" s="235"/>
      <c r="E1910" s="235"/>
      <c r="F1910" s="235"/>
      <c r="G1910" s="235"/>
      <c r="H1910" s="235"/>
      <c r="I1910" s="235"/>
      <c r="J1910" s="235"/>
      <c r="K1910" s="235"/>
      <c r="L1910" s="235"/>
      <c r="M1910" s="235"/>
      <c r="N1910" s="237"/>
      <c r="AI1910" s="39"/>
      <c r="AJ1910" s="40"/>
      <c r="AK1910" s="40"/>
      <c r="AQ1910" s="40"/>
      <c r="AR1910" s="3" t="s">
        <v>111</v>
      </c>
      <c r="AT1910" s="40"/>
      <c r="AV1910" s="40"/>
    </row>
    <row r="1911" spans="1:48" customFormat="1" ht="15" x14ac:dyDescent="0.25">
      <c r="A1911" s="73"/>
      <c r="B1911" s="74"/>
      <c r="C1911" s="248" t="s">
        <v>84</v>
      </c>
      <c r="D1911" s="248"/>
      <c r="E1911" s="248"/>
      <c r="F1911" s="43"/>
      <c r="G1911" s="44"/>
      <c r="H1911" s="44"/>
      <c r="I1911" s="44"/>
      <c r="J1911" s="47"/>
      <c r="K1911" s="44"/>
      <c r="L1911" s="82">
        <v>5441.88</v>
      </c>
      <c r="M1911" s="68"/>
      <c r="N1911" s="76">
        <v>44405.74</v>
      </c>
      <c r="AI1911" s="39"/>
      <c r="AJ1911" s="40"/>
      <c r="AK1911" s="40"/>
      <c r="AQ1911" s="40" t="s">
        <v>84</v>
      </c>
      <c r="AT1911" s="40"/>
      <c r="AV1911" s="40"/>
    </row>
    <row r="1912" spans="1:48" customFormat="1" ht="23.25" x14ac:dyDescent="0.25">
      <c r="A1912" s="41" t="s">
        <v>763</v>
      </c>
      <c r="B1912" s="42" t="s">
        <v>764</v>
      </c>
      <c r="C1912" s="248" t="s">
        <v>765</v>
      </c>
      <c r="D1912" s="248"/>
      <c r="E1912" s="248"/>
      <c r="F1912" s="43" t="s">
        <v>212</v>
      </c>
      <c r="G1912" s="44">
        <v>0.56999999999999995</v>
      </c>
      <c r="H1912" s="45">
        <v>1</v>
      </c>
      <c r="I1912" s="80">
        <v>0.56999999999999995</v>
      </c>
      <c r="J1912" s="47"/>
      <c r="K1912" s="44"/>
      <c r="L1912" s="47"/>
      <c r="M1912" s="44"/>
      <c r="N1912" s="48"/>
      <c r="AI1912" s="39"/>
      <c r="AJ1912" s="40"/>
      <c r="AK1912" s="40" t="s">
        <v>765</v>
      </c>
      <c r="AQ1912" s="40"/>
      <c r="AT1912" s="40"/>
      <c r="AV1912" s="40"/>
    </row>
    <row r="1913" spans="1:48" customFormat="1" ht="15" x14ac:dyDescent="0.25">
      <c r="A1913" s="49"/>
      <c r="B1913" s="50"/>
      <c r="C1913" s="235" t="s">
        <v>766</v>
      </c>
      <c r="D1913" s="235"/>
      <c r="E1913" s="235"/>
      <c r="F1913" s="235"/>
      <c r="G1913" s="235"/>
      <c r="H1913" s="235"/>
      <c r="I1913" s="235"/>
      <c r="J1913" s="235"/>
      <c r="K1913" s="235"/>
      <c r="L1913" s="235"/>
      <c r="M1913" s="235"/>
      <c r="N1913" s="237"/>
      <c r="AI1913" s="39"/>
      <c r="AJ1913" s="40"/>
      <c r="AK1913" s="40"/>
      <c r="AL1913" s="3" t="s">
        <v>766</v>
      </c>
      <c r="AQ1913" s="40"/>
      <c r="AT1913" s="40"/>
      <c r="AV1913" s="40"/>
    </row>
    <row r="1914" spans="1:48" customFormat="1" ht="23.25" x14ac:dyDescent="0.25">
      <c r="A1914" s="51"/>
      <c r="B1914" s="52" t="s">
        <v>65</v>
      </c>
      <c r="C1914" s="238" t="s">
        <v>66</v>
      </c>
      <c r="D1914" s="238"/>
      <c r="E1914" s="238"/>
      <c r="F1914" s="238"/>
      <c r="G1914" s="238"/>
      <c r="H1914" s="238"/>
      <c r="I1914" s="238"/>
      <c r="J1914" s="238"/>
      <c r="K1914" s="238"/>
      <c r="L1914" s="238"/>
      <c r="M1914" s="238"/>
      <c r="N1914" s="239"/>
      <c r="AI1914" s="39"/>
      <c r="AJ1914" s="40"/>
      <c r="AK1914" s="40"/>
      <c r="AM1914" s="3" t="s">
        <v>66</v>
      </c>
      <c r="AQ1914" s="40"/>
      <c r="AT1914" s="40"/>
      <c r="AV1914" s="40"/>
    </row>
    <row r="1915" spans="1:48" customFormat="1" ht="68.25" x14ac:dyDescent="0.25">
      <c r="A1915" s="51"/>
      <c r="B1915" s="52" t="s">
        <v>67</v>
      </c>
      <c r="C1915" s="238" t="s">
        <v>68</v>
      </c>
      <c r="D1915" s="238"/>
      <c r="E1915" s="238"/>
      <c r="F1915" s="238"/>
      <c r="G1915" s="238"/>
      <c r="H1915" s="238"/>
      <c r="I1915" s="238"/>
      <c r="J1915" s="238"/>
      <c r="K1915" s="238"/>
      <c r="L1915" s="238"/>
      <c r="M1915" s="238"/>
      <c r="N1915" s="239"/>
      <c r="AI1915" s="39"/>
      <c r="AJ1915" s="40"/>
      <c r="AK1915" s="40"/>
      <c r="AM1915" s="3" t="s">
        <v>68</v>
      </c>
      <c r="AQ1915" s="40"/>
      <c r="AT1915" s="40"/>
      <c r="AV1915" s="40"/>
    </row>
    <row r="1916" spans="1:48" customFormat="1" ht="23.25" x14ac:dyDescent="0.25">
      <c r="A1916" s="51"/>
      <c r="B1916" s="52" t="s">
        <v>69</v>
      </c>
      <c r="C1916" s="238" t="s">
        <v>70</v>
      </c>
      <c r="D1916" s="238"/>
      <c r="E1916" s="238"/>
      <c r="F1916" s="238"/>
      <c r="G1916" s="238"/>
      <c r="H1916" s="238"/>
      <c r="I1916" s="238"/>
      <c r="J1916" s="238"/>
      <c r="K1916" s="238"/>
      <c r="L1916" s="238"/>
      <c r="M1916" s="238"/>
      <c r="N1916" s="239"/>
      <c r="AI1916" s="39"/>
      <c r="AJ1916" s="40"/>
      <c r="AK1916" s="40"/>
      <c r="AM1916" s="3" t="s">
        <v>70</v>
      </c>
      <c r="AQ1916" s="40"/>
      <c r="AT1916" s="40"/>
      <c r="AV1916" s="40"/>
    </row>
    <row r="1917" spans="1:48" customFormat="1" ht="15" x14ac:dyDescent="0.25">
      <c r="A1917" s="53"/>
      <c r="B1917" s="52" t="s">
        <v>60</v>
      </c>
      <c r="C1917" s="235" t="s">
        <v>94</v>
      </c>
      <c r="D1917" s="235"/>
      <c r="E1917" s="235"/>
      <c r="F1917" s="54"/>
      <c r="G1917" s="55"/>
      <c r="H1917" s="55"/>
      <c r="I1917" s="55"/>
      <c r="J1917" s="58">
        <v>478.71</v>
      </c>
      <c r="K1917" s="57">
        <v>1.520875</v>
      </c>
      <c r="L1917" s="58">
        <v>414.99</v>
      </c>
      <c r="M1917" s="59">
        <v>44.77</v>
      </c>
      <c r="N1917" s="60">
        <v>18579.099999999999</v>
      </c>
      <c r="AI1917" s="39"/>
      <c r="AJ1917" s="40"/>
      <c r="AK1917" s="40"/>
      <c r="AN1917" s="3" t="s">
        <v>94</v>
      </c>
      <c r="AQ1917" s="40"/>
      <c r="AT1917" s="40"/>
      <c r="AV1917" s="40"/>
    </row>
    <row r="1918" spans="1:48" customFormat="1" ht="15" x14ac:dyDescent="0.25">
      <c r="A1918" s="53"/>
      <c r="B1918" s="52" t="s">
        <v>71</v>
      </c>
      <c r="C1918" s="235" t="s">
        <v>72</v>
      </c>
      <c r="D1918" s="235"/>
      <c r="E1918" s="235"/>
      <c r="F1918" s="54"/>
      <c r="G1918" s="55"/>
      <c r="H1918" s="55"/>
      <c r="I1918" s="55"/>
      <c r="J1918" s="58">
        <v>1.82</v>
      </c>
      <c r="K1918" s="57">
        <v>1.653125</v>
      </c>
      <c r="L1918" s="58">
        <v>1.71</v>
      </c>
      <c r="M1918" s="59">
        <v>13.24</v>
      </c>
      <c r="N1918" s="72">
        <v>22.64</v>
      </c>
      <c r="AI1918" s="39"/>
      <c r="AJ1918" s="40"/>
      <c r="AK1918" s="40"/>
      <c r="AN1918" s="3" t="s">
        <v>72</v>
      </c>
      <c r="AQ1918" s="40"/>
      <c r="AT1918" s="40"/>
      <c r="AV1918" s="40"/>
    </row>
    <row r="1919" spans="1:48" customFormat="1" ht="15" x14ac:dyDescent="0.25">
      <c r="A1919" s="53"/>
      <c r="B1919" s="52" t="s">
        <v>73</v>
      </c>
      <c r="C1919" s="235" t="s">
        <v>74</v>
      </c>
      <c r="D1919" s="235"/>
      <c r="E1919" s="235"/>
      <c r="F1919" s="54"/>
      <c r="G1919" s="55"/>
      <c r="H1919" s="55"/>
      <c r="I1919" s="55"/>
      <c r="J1919" s="58">
        <v>0.28999999999999998</v>
      </c>
      <c r="K1919" s="57">
        <v>1.653125</v>
      </c>
      <c r="L1919" s="58">
        <v>0.27</v>
      </c>
      <c r="M1919" s="61">
        <v>44.7</v>
      </c>
      <c r="N1919" s="72">
        <v>12.07</v>
      </c>
      <c r="AI1919" s="39"/>
      <c r="AJ1919" s="40"/>
      <c r="AK1919" s="40"/>
      <c r="AN1919" s="3" t="s">
        <v>74</v>
      </c>
      <c r="AQ1919" s="40"/>
      <c r="AT1919" s="40"/>
      <c r="AV1919" s="40"/>
    </row>
    <row r="1920" spans="1:48" customFormat="1" ht="15" x14ac:dyDescent="0.25">
      <c r="A1920" s="53"/>
      <c r="B1920" s="52" t="s">
        <v>100</v>
      </c>
      <c r="C1920" s="235" t="s">
        <v>127</v>
      </c>
      <c r="D1920" s="235"/>
      <c r="E1920" s="235"/>
      <c r="F1920" s="54"/>
      <c r="G1920" s="55"/>
      <c r="H1920" s="55"/>
      <c r="I1920" s="55"/>
      <c r="J1920" s="56">
        <v>3877.59</v>
      </c>
      <c r="K1920" s="55"/>
      <c r="L1920" s="56">
        <v>2210.23</v>
      </c>
      <c r="M1920" s="59">
        <v>8.16</v>
      </c>
      <c r="N1920" s="60">
        <v>18035.48</v>
      </c>
      <c r="AI1920" s="39"/>
      <c r="AJ1920" s="40"/>
      <c r="AK1920" s="40"/>
      <c r="AN1920" s="3" t="s">
        <v>127</v>
      </c>
      <c r="AQ1920" s="40"/>
      <c r="AT1920" s="40"/>
      <c r="AV1920" s="40"/>
    </row>
    <row r="1921" spans="1:48" customFormat="1" ht="15" x14ac:dyDescent="0.25">
      <c r="A1921" s="62"/>
      <c r="B1921" s="52"/>
      <c r="C1921" s="235" t="s">
        <v>95</v>
      </c>
      <c r="D1921" s="235"/>
      <c r="E1921" s="235"/>
      <c r="F1921" s="54" t="s">
        <v>76</v>
      </c>
      <c r="G1921" s="59">
        <v>52.78</v>
      </c>
      <c r="H1921" s="57">
        <v>1.520875</v>
      </c>
      <c r="I1921" s="57">
        <v>45.754916000000001</v>
      </c>
      <c r="J1921" s="65"/>
      <c r="K1921" s="55"/>
      <c r="L1921" s="65"/>
      <c r="M1921" s="55"/>
      <c r="N1921" s="66"/>
      <c r="AI1921" s="39"/>
      <c r="AJ1921" s="40"/>
      <c r="AK1921" s="40"/>
      <c r="AO1921" s="3" t="s">
        <v>95</v>
      </c>
      <c r="AQ1921" s="40"/>
      <c r="AT1921" s="40"/>
      <c r="AV1921" s="40"/>
    </row>
    <row r="1922" spans="1:48" customFormat="1" ht="15" x14ac:dyDescent="0.25">
      <c r="A1922" s="62"/>
      <c r="B1922" s="52"/>
      <c r="C1922" s="235" t="s">
        <v>75</v>
      </c>
      <c r="D1922" s="235"/>
      <c r="E1922" s="235"/>
      <c r="F1922" s="54" t="s">
        <v>76</v>
      </c>
      <c r="G1922" s="59">
        <v>0.02</v>
      </c>
      <c r="H1922" s="57">
        <v>1.653125</v>
      </c>
      <c r="I1922" s="64">
        <v>1.8845600000000001E-2</v>
      </c>
      <c r="J1922" s="65"/>
      <c r="K1922" s="55"/>
      <c r="L1922" s="65"/>
      <c r="M1922" s="55"/>
      <c r="N1922" s="66"/>
      <c r="AI1922" s="39"/>
      <c r="AJ1922" s="40"/>
      <c r="AK1922" s="40"/>
      <c r="AO1922" s="3" t="s">
        <v>75</v>
      </c>
      <c r="AQ1922" s="40"/>
      <c r="AT1922" s="40"/>
      <c r="AV1922" s="40"/>
    </row>
    <row r="1923" spans="1:48" customFormat="1" ht="15" x14ac:dyDescent="0.25">
      <c r="A1923" s="49"/>
      <c r="B1923" s="52"/>
      <c r="C1923" s="236" t="s">
        <v>77</v>
      </c>
      <c r="D1923" s="236"/>
      <c r="E1923" s="236"/>
      <c r="F1923" s="67"/>
      <c r="G1923" s="68"/>
      <c r="H1923" s="68"/>
      <c r="I1923" s="68"/>
      <c r="J1923" s="69">
        <v>4358.12</v>
      </c>
      <c r="K1923" s="68"/>
      <c r="L1923" s="69">
        <v>2626.93</v>
      </c>
      <c r="M1923" s="68"/>
      <c r="N1923" s="71">
        <v>36637.22</v>
      </c>
      <c r="AI1923" s="39"/>
      <c r="AJ1923" s="40"/>
      <c r="AK1923" s="40"/>
      <c r="AP1923" s="3" t="s">
        <v>77</v>
      </c>
      <c r="AQ1923" s="40"/>
      <c r="AT1923" s="40"/>
      <c r="AV1923" s="40"/>
    </row>
    <row r="1924" spans="1:48" customFormat="1" ht="15" x14ac:dyDescent="0.25">
      <c r="A1924" s="62"/>
      <c r="B1924" s="52"/>
      <c r="C1924" s="235" t="s">
        <v>78</v>
      </c>
      <c r="D1924" s="235"/>
      <c r="E1924" s="235"/>
      <c r="F1924" s="54"/>
      <c r="G1924" s="55"/>
      <c r="H1924" s="55"/>
      <c r="I1924" s="55"/>
      <c r="J1924" s="65"/>
      <c r="K1924" s="55"/>
      <c r="L1924" s="58">
        <v>415.26</v>
      </c>
      <c r="M1924" s="55"/>
      <c r="N1924" s="60">
        <v>18591.169999999998</v>
      </c>
      <c r="AI1924" s="39"/>
      <c r="AJ1924" s="40"/>
      <c r="AK1924" s="40"/>
      <c r="AO1924" s="3" t="s">
        <v>78</v>
      </c>
      <c r="AQ1924" s="40"/>
      <c r="AT1924" s="40"/>
      <c r="AV1924" s="40"/>
    </row>
    <row r="1925" spans="1:48" customFormat="1" ht="22.5" x14ac:dyDescent="0.25">
      <c r="A1925" s="62"/>
      <c r="B1925" s="52" t="s">
        <v>401</v>
      </c>
      <c r="C1925" s="235" t="s">
        <v>402</v>
      </c>
      <c r="D1925" s="235"/>
      <c r="E1925" s="235"/>
      <c r="F1925" s="54" t="s">
        <v>81</v>
      </c>
      <c r="G1925" s="63">
        <v>109</v>
      </c>
      <c r="H1925" s="55"/>
      <c r="I1925" s="63">
        <v>109</v>
      </c>
      <c r="J1925" s="65"/>
      <c r="K1925" s="55"/>
      <c r="L1925" s="58">
        <v>452.63</v>
      </c>
      <c r="M1925" s="55"/>
      <c r="N1925" s="60">
        <v>20264.38</v>
      </c>
      <c r="AI1925" s="39"/>
      <c r="AJ1925" s="40"/>
      <c r="AK1925" s="40"/>
      <c r="AO1925" s="3" t="s">
        <v>402</v>
      </c>
      <c r="AQ1925" s="40"/>
      <c r="AT1925" s="40"/>
      <c r="AV1925" s="40"/>
    </row>
    <row r="1926" spans="1:48" customFormat="1" ht="45" x14ac:dyDescent="0.25">
      <c r="A1926" s="62"/>
      <c r="B1926" s="52" t="s">
        <v>403</v>
      </c>
      <c r="C1926" s="235" t="s">
        <v>404</v>
      </c>
      <c r="D1926" s="235"/>
      <c r="E1926" s="235"/>
      <c r="F1926" s="54" t="s">
        <v>81</v>
      </c>
      <c r="G1926" s="63">
        <v>57</v>
      </c>
      <c r="H1926" s="59">
        <v>0.85</v>
      </c>
      <c r="I1926" s="59">
        <v>48.45</v>
      </c>
      <c r="J1926" s="65"/>
      <c r="K1926" s="55"/>
      <c r="L1926" s="58">
        <v>201.19</v>
      </c>
      <c r="M1926" s="55"/>
      <c r="N1926" s="60">
        <v>9007.42</v>
      </c>
      <c r="AI1926" s="39"/>
      <c r="AJ1926" s="40"/>
      <c r="AK1926" s="40"/>
      <c r="AO1926" s="3" t="s">
        <v>404</v>
      </c>
      <c r="AQ1926" s="40"/>
      <c r="AT1926" s="40"/>
      <c r="AV1926" s="40"/>
    </row>
    <row r="1927" spans="1:48" customFormat="1" ht="15" x14ac:dyDescent="0.25">
      <c r="A1927" s="73"/>
      <c r="B1927" s="74"/>
      <c r="C1927" s="248" t="s">
        <v>84</v>
      </c>
      <c r="D1927" s="248"/>
      <c r="E1927" s="248"/>
      <c r="F1927" s="43"/>
      <c r="G1927" s="44"/>
      <c r="H1927" s="44"/>
      <c r="I1927" s="44"/>
      <c r="J1927" s="47"/>
      <c r="K1927" s="44"/>
      <c r="L1927" s="82">
        <v>3280.75</v>
      </c>
      <c r="M1927" s="68"/>
      <c r="N1927" s="76">
        <v>65909.02</v>
      </c>
      <c r="AI1927" s="39"/>
      <c r="AJ1927" s="40"/>
      <c r="AK1927" s="40"/>
      <c r="AQ1927" s="40" t="s">
        <v>84</v>
      </c>
      <c r="AT1927" s="40"/>
      <c r="AV1927" s="40"/>
    </row>
    <row r="1928" spans="1:48" customFormat="1" ht="23.25" x14ac:dyDescent="0.25">
      <c r="A1928" s="41" t="s">
        <v>767</v>
      </c>
      <c r="B1928" s="42" t="s">
        <v>768</v>
      </c>
      <c r="C1928" s="248" t="s">
        <v>769</v>
      </c>
      <c r="D1928" s="248"/>
      <c r="E1928" s="248"/>
      <c r="F1928" s="43" t="s">
        <v>204</v>
      </c>
      <c r="G1928" s="44">
        <v>-65.55</v>
      </c>
      <c r="H1928" s="45">
        <v>1</v>
      </c>
      <c r="I1928" s="80">
        <v>-65.55</v>
      </c>
      <c r="J1928" s="75">
        <v>12.37</v>
      </c>
      <c r="K1928" s="44"/>
      <c r="L1928" s="75">
        <v>-810.85</v>
      </c>
      <c r="M1928" s="80">
        <v>8.16</v>
      </c>
      <c r="N1928" s="76">
        <v>-6616.54</v>
      </c>
      <c r="AI1928" s="39"/>
      <c r="AJ1928" s="40"/>
      <c r="AK1928" s="40" t="s">
        <v>769</v>
      </c>
      <c r="AQ1928" s="40"/>
      <c r="AT1928" s="40"/>
      <c r="AV1928" s="40"/>
    </row>
    <row r="1929" spans="1:48" customFormat="1" ht="15" x14ac:dyDescent="0.25">
      <c r="A1929" s="73"/>
      <c r="B1929" s="74"/>
      <c r="C1929" s="235" t="s">
        <v>408</v>
      </c>
      <c r="D1929" s="235"/>
      <c r="E1929" s="235"/>
      <c r="F1929" s="235"/>
      <c r="G1929" s="235"/>
      <c r="H1929" s="235"/>
      <c r="I1929" s="235"/>
      <c r="J1929" s="235"/>
      <c r="K1929" s="235"/>
      <c r="L1929" s="235"/>
      <c r="M1929" s="235"/>
      <c r="N1929" s="237"/>
      <c r="AI1929" s="39"/>
      <c r="AJ1929" s="40"/>
      <c r="AK1929" s="40"/>
      <c r="AQ1929" s="40"/>
      <c r="AR1929" s="3" t="s">
        <v>408</v>
      </c>
      <c r="AT1929" s="40"/>
      <c r="AV1929" s="40"/>
    </row>
    <row r="1930" spans="1:48" customFormat="1" ht="15" x14ac:dyDescent="0.25">
      <c r="A1930" s="73"/>
      <c r="B1930" s="74"/>
      <c r="C1930" s="248" t="s">
        <v>84</v>
      </c>
      <c r="D1930" s="248"/>
      <c r="E1930" s="248"/>
      <c r="F1930" s="43"/>
      <c r="G1930" s="44"/>
      <c r="H1930" s="44"/>
      <c r="I1930" s="44"/>
      <c r="J1930" s="47"/>
      <c r="K1930" s="44"/>
      <c r="L1930" s="75">
        <v>-810.85</v>
      </c>
      <c r="M1930" s="68"/>
      <c r="N1930" s="76">
        <v>-6616.54</v>
      </c>
      <c r="AI1930" s="39"/>
      <c r="AJ1930" s="40"/>
      <c r="AK1930" s="40"/>
      <c r="AQ1930" s="40" t="s">
        <v>84</v>
      </c>
      <c r="AT1930" s="40"/>
      <c r="AV1930" s="40"/>
    </row>
    <row r="1931" spans="1:48" customFormat="1" ht="15" x14ac:dyDescent="0.25">
      <c r="A1931" s="41" t="s">
        <v>770</v>
      </c>
      <c r="B1931" s="42" t="s">
        <v>369</v>
      </c>
      <c r="C1931" s="248" t="s">
        <v>370</v>
      </c>
      <c r="D1931" s="248"/>
      <c r="E1931" s="248"/>
      <c r="F1931" s="43" t="s">
        <v>371</v>
      </c>
      <c r="G1931" s="44">
        <v>6.5549999999999997</v>
      </c>
      <c r="H1931" s="45">
        <v>1</v>
      </c>
      <c r="I1931" s="46">
        <v>6.5549999999999997</v>
      </c>
      <c r="J1931" s="75">
        <v>42</v>
      </c>
      <c r="K1931" s="44"/>
      <c r="L1931" s="75">
        <v>275.31</v>
      </c>
      <c r="M1931" s="80">
        <v>8.16</v>
      </c>
      <c r="N1931" s="76">
        <v>2246.5300000000002</v>
      </c>
      <c r="AI1931" s="39"/>
      <c r="AJ1931" s="40"/>
      <c r="AK1931" s="40" t="s">
        <v>370</v>
      </c>
      <c r="AQ1931" s="40"/>
      <c r="AT1931" s="40"/>
      <c r="AV1931" s="40"/>
    </row>
    <row r="1932" spans="1:48" customFormat="1" ht="15" x14ac:dyDescent="0.25">
      <c r="A1932" s="73"/>
      <c r="B1932" s="74"/>
      <c r="C1932" s="235" t="s">
        <v>111</v>
      </c>
      <c r="D1932" s="235"/>
      <c r="E1932" s="235"/>
      <c r="F1932" s="235"/>
      <c r="G1932" s="235"/>
      <c r="H1932" s="235"/>
      <c r="I1932" s="235"/>
      <c r="J1932" s="235"/>
      <c r="K1932" s="235"/>
      <c r="L1932" s="235"/>
      <c r="M1932" s="235"/>
      <c r="N1932" s="237"/>
      <c r="AI1932" s="39"/>
      <c r="AJ1932" s="40"/>
      <c r="AK1932" s="40"/>
      <c r="AQ1932" s="40"/>
      <c r="AR1932" s="3" t="s">
        <v>111</v>
      </c>
      <c r="AT1932" s="40"/>
      <c r="AV1932" s="40"/>
    </row>
    <row r="1933" spans="1:48" customFormat="1" ht="15" x14ac:dyDescent="0.25">
      <c r="A1933" s="49"/>
      <c r="B1933" s="50"/>
      <c r="C1933" s="235" t="s">
        <v>771</v>
      </c>
      <c r="D1933" s="235"/>
      <c r="E1933" s="235"/>
      <c r="F1933" s="235"/>
      <c r="G1933" s="235"/>
      <c r="H1933" s="235"/>
      <c r="I1933" s="235"/>
      <c r="J1933" s="235"/>
      <c r="K1933" s="235"/>
      <c r="L1933" s="235"/>
      <c r="M1933" s="235"/>
      <c r="N1933" s="237"/>
      <c r="AI1933" s="39"/>
      <c r="AJ1933" s="40"/>
      <c r="AK1933" s="40"/>
      <c r="AL1933" s="3" t="s">
        <v>771</v>
      </c>
      <c r="AQ1933" s="40"/>
      <c r="AT1933" s="40"/>
      <c r="AV1933" s="40"/>
    </row>
    <row r="1934" spans="1:48" customFormat="1" ht="15" x14ac:dyDescent="0.25">
      <c r="A1934" s="73"/>
      <c r="B1934" s="74"/>
      <c r="C1934" s="248" t="s">
        <v>84</v>
      </c>
      <c r="D1934" s="248"/>
      <c r="E1934" s="248"/>
      <c r="F1934" s="43"/>
      <c r="G1934" s="44"/>
      <c r="H1934" s="44"/>
      <c r="I1934" s="44"/>
      <c r="J1934" s="47"/>
      <c r="K1934" s="44"/>
      <c r="L1934" s="75">
        <v>275.31</v>
      </c>
      <c r="M1934" s="68"/>
      <c r="N1934" s="76">
        <v>2246.5300000000002</v>
      </c>
      <c r="AI1934" s="39"/>
      <c r="AJ1934" s="40"/>
      <c r="AK1934" s="40"/>
      <c r="AQ1934" s="40" t="s">
        <v>84</v>
      </c>
      <c r="AT1934" s="40"/>
      <c r="AV1934" s="40"/>
    </row>
    <row r="1935" spans="1:48" customFormat="1" ht="34.5" x14ac:dyDescent="0.25">
      <c r="A1935" s="41" t="s">
        <v>772</v>
      </c>
      <c r="B1935" s="42" t="s">
        <v>773</v>
      </c>
      <c r="C1935" s="248" t="s">
        <v>774</v>
      </c>
      <c r="D1935" s="248"/>
      <c r="E1935" s="248"/>
      <c r="F1935" s="43" t="s">
        <v>212</v>
      </c>
      <c r="G1935" s="44">
        <v>0.56999999999999995</v>
      </c>
      <c r="H1935" s="45">
        <v>1</v>
      </c>
      <c r="I1935" s="80">
        <v>0.56999999999999995</v>
      </c>
      <c r="J1935" s="47"/>
      <c r="K1935" s="44"/>
      <c r="L1935" s="47"/>
      <c r="M1935" s="44"/>
      <c r="N1935" s="48"/>
      <c r="AI1935" s="39"/>
      <c r="AJ1935" s="40"/>
      <c r="AK1935" s="40" t="s">
        <v>774</v>
      </c>
      <c r="AQ1935" s="40"/>
      <c r="AT1935" s="40"/>
      <c r="AV1935" s="40"/>
    </row>
    <row r="1936" spans="1:48" customFormat="1" ht="15" x14ac:dyDescent="0.25">
      <c r="A1936" s="49"/>
      <c r="B1936" s="50"/>
      <c r="C1936" s="235" t="s">
        <v>766</v>
      </c>
      <c r="D1936" s="235"/>
      <c r="E1936" s="235"/>
      <c r="F1936" s="235"/>
      <c r="G1936" s="235"/>
      <c r="H1936" s="235"/>
      <c r="I1936" s="235"/>
      <c r="J1936" s="235"/>
      <c r="K1936" s="235"/>
      <c r="L1936" s="235"/>
      <c r="M1936" s="235"/>
      <c r="N1936" s="237"/>
      <c r="AI1936" s="39"/>
      <c r="AJ1936" s="40"/>
      <c r="AK1936" s="40"/>
      <c r="AL1936" s="3" t="s">
        <v>766</v>
      </c>
      <c r="AQ1936" s="40"/>
      <c r="AT1936" s="40"/>
      <c r="AV1936" s="40"/>
    </row>
    <row r="1937" spans="1:48" customFormat="1" ht="23.25" x14ac:dyDescent="0.25">
      <c r="A1937" s="51"/>
      <c r="B1937" s="52" t="s">
        <v>65</v>
      </c>
      <c r="C1937" s="238" t="s">
        <v>66</v>
      </c>
      <c r="D1937" s="238"/>
      <c r="E1937" s="238"/>
      <c r="F1937" s="238"/>
      <c r="G1937" s="238"/>
      <c r="H1937" s="238"/>
      <c r="I1937" s="238"/>
      <c r="J1937" s="238"/>
      <c r="K1937" s="238"/>
      <c r="L1937" s="238"/>
      <c r="M1937" s="238"/>
      <c r="N1937" s="239"/>
      <c r="AI1937" s="39"/>
      <c r="AJ1937" s="40"/>
      <c r="AK1937" s="40"/>
      <c r="AM1937" s="3" t="s">
        <v>66</v>
      </c>
      <c r="AQ1937" s="40"/>
      <c r="AT1937" s="40"/>
      <c r="AV1937" s="40"/>
    </row>
    <row r="1938" spans="1:48" customFormat="1" ht="68.25" x14ac:dyDescent="0.25">
      <c r="A1938" s="51"/>
      <c r="B1938" s="52" t="s">
        <v>67</v>
      </c>
      <c r="C1938" s="238" t="s">
        <v>68</v>
      </c>
      <c r="D1938" s="238"/>
      <c r="E1938" s="238"/>
      <c r="F1938" s="238"/>
      <c r="G1938" s="238"/>
      <c r="H1938" s="238"/>
      <c r="I1938" s="238"/>
      <c r="J1938" s="238"/>
      <c r="K1938" s="238"/>
      <c r="L1938" s="238"/>
      <c r="M1938" s="238"/>
      <c r="N1938" s="239"/>
      <c r="AI1938" s="39"/>
      <c r="AJ1938" s="40"/>
      <c r="AK1938" s="40"/>
      <c r="AM1938" s="3" t="s">
        <v>68</v>
      </c>
      <c r="AQ1938" s="40"/>
      <c r="AT1938" s="40"/>
      <c r="AV1938" s="40"/>
    </row>
    <row r="1939" spans="1:48" customFormat="1" ht="23.25" x14ac:dyDescent="0.25">
      <c r="A1939" s="51"/>
      <c r="B1939" s="52" t="s">
        <v>69</v>
      </c>
      <c r="C1939" s="238" t="s">
        <v>70</v>
      </c>
      <c r="D1939" s="238"/>
      <c r="E1939" s="238"/>
      <c r="F1939" s="238"/>
      <c r="G1939" s="238"/>
      <c r="H1939" s="238"/>
      <c r="I1939" s="238"/>
      <c r="J1939" s="238"/>
      <c r="K1939" s="238"/>
      <c r="L1939" s="238"/>
      <c r="M1939" s="238"/>
      <c r="N1939" s="239"/>
      <c r="AI1939" s="39"/>
      <c r="AJ1939" s="40"/>
      <c r="AK1939" s="40"/>
      <c r="AM1939" s="3" t="s">
        <v>70</v>
      </c>
      <c r="AQ1939" s="40"/>
      <c r="AT1939" s="40"/>
      <c r="AV1939" s="40"/>
    </row>
    <row r="1940" spans="1:48" customFormat="1" ht="15" x14ac:dyDescent="0.25">
      <c r="A1940" s="53"/>
      <c r="B1940" s="52" t="s">
        <v>60</v>
      </c>
      <c r="C1940" s="235" t="s">
        <v>94</v>
      </c>
      <c r="D1940" s="235"/>
      <c r="E1940" s="235"/>
      <c r="F1940" s="54"/>
      <c r="G1940" s="55"/>
      <c r="H1940" s="55"/>
      <c r="I1940" s="55"/>
      <c r="J1940" s="58">
        <v>209.95</v>
      </c>
      <c r="K1940" s="57">
        <v>1.520875</v>
      </c>
      <c r="L1940" s="58">
        <v>182.01</v>
      </c>
      <c r="M1940" s="59">
        <v>44.77</v>
      </c>
      <c r="N1940" s="60">
        <v>8148.59</v>
      </c>
      <c r="AI1940" s="39"/>
      <c r="AJ1940" s="40"/>
      <c r="AK1940" s="40"/>
      <c r="AN1940" s="3" t="s">
        <v>94</v>
      </c>
      <c r="AQ1940" s="40"/>
      <c r="AT1940" s="40"/>
      <c r="AV1940" s="40"/>
    </row>
    <row r="1941" spans="1:48" customFormat="1" ht="15" x14ac:dyDescent="0.25">
      <c r="A1941" s="53"/>
      <c r="B1941" s="52" t="s">
        <v>71</v>
      </c>
      <c r="C1941" s="235" t="s">
        <v>72</v>
      </c>
      <c r="D1941" s="235"/>
      <c r="E1941" s="235"/>
      <c r="F1941" s="54"/>
      <c r="G1941" s="55"/>
      <c r="H1941" s="55"/>
      <c r="I1941" s="55"/>
      <c r="J1941" s="58">
        <v>189.93</v>
      </c>
      <c r="K1941" s="57">
        <v>1.653125</v>
      </c>
      <c r="L1941" s="58">
        <v>178.97</v>
      </c>
      <c r="M1941" s="59">
        <v>13.24</v>
      </c>
      <c r="N1941" s="60">
        <v>2369.56</v>
      </c>
      <c r="AI1941" s="39"/>
      <c r="AJ1941" s="40"/>
      <c r="AK1941" s="40"/>
      <c r="AN1941" s="3" t="s">
        <v>72</v>
      </c>
      <c r="AQ1941" s="40"/>
      <c r="AT1941" s="40"/>
      <c r="AV1941" s="40"/>
    </row>
    <row r="1942" spans="1:48" customFormat="1" ht="15" x14ac:dyDescent="0.25">
      <c r="A1942" s="53"/>
      <c r="B1942" s="52" t="s">
        <v>73</v>
      </c>
      <c r="C1942" s="235" t="s">
        <v>74</v>
      </c>
      <c r="D1942" s="235"/>
      <c r="E1942" s="235"/>
      <c r="F1942" s="54"/>
      <c r="G1942" s="55"/>
      <c r="H1942" s="55"/>
      <c r="I1942" s="55"/>
      <c r="J1942" s="58">
        <v>21.86</v>
      </c>
      <c r="K1942" s="57">
        <v>1.653125</v>
      </c>
      <c r="L1942" s="58">
        <v>20.6</v>
      </c>
      <c r="M1942" s="61">
        <v>44.7</v>
      </c>
      <c r="N1942" s="72">
        <v>920.82</v>
      </c>
      <c r="AI1942" s="39"/>
      <c r="AJ1942" s="40"/>
      <c r="AK1942" s="40"/>
      <c r="AN1942" s="3" t="s">
        <v>74</v>
      </c>
      <c r="AQ1942" s="40"/>
      <c r="AT1942" s="40"/>
      <c r="AV1942" s="40"/>
    </row>
    <row r="1943" spans="1:48" customFormat="1" ht="15" x14ac:dyDescent="0.25">
      <c r="A1943" s="53"/>
      <c r="B1943" s="52" t="s">
        <v>100</v>
      </c>
      <c r="C1943" s="235" t="s">
        <v>127</v>
      </c>
      <c r="D1943" s="235"/>
      <c r="E1943" s="235"/>
      <c r="F1943" s="54"/>
      <c r="G1943" s="55"/>
      <c r="H1943" s="55"/>
      <c r="I1943" s="55"/>
      <c r="J1943" s="58">
        <v>36.67</v>
      </c>
      <c r="K1943" s="55"/>
      <c r="L1943" s="58">
        <v>20.9</v>
      </c>
      <c r="M1943" s="59">
        <v>8.16</v>
      </c>
      <c r="N1943" s="72">
        <v>170.54</v>
      </c>
      <c r="AI1943" s="39"/>
      <c r="AJ1943" s="40"/>
      <c r="AK1943" s="40"/>
      <c r="AN1943" s="3" t="s">
        <v>127</v>
      </c>
      <c r="AQ1943" s="40"/>
      <c r="AT1943" s="40"/>
      <c r="AV1943" s="40"/>
    </row>
    <row r="1944" spans="1:48" customFormat="1" ht="15" x14ac:dyDescent="0.25">
      <c r="A1944" s="62"/>
      <c r="B1944" s="52"/>
      <c r="C1944" s="235" t="s">
        <v>95</v>
      </c>
      <c r="D1944" s="235"/>
      <c r="E1944" s="235"/>
      <c r="F1944" s="54" t="s">
        <v>76</v>
      </c>
      <c r="G1944" s="61">
        <v>24.3</v>
      </c>
      <c r="H1944" s="57">
        <v>1.520875</v>
      </c>
      <c r="I1944" s="64">
        <v>21.065639600000001</v>
      </c>
      <c r="J1944" s="65"/>
      <c r="K1944" s="55"/>
      <c r="L1944" s="65"/>
      <c r="M1944" s="55"/>
      <c r="N1944" s="66"/>
      <c r="AI1944" s="39"/>
      <c r="AJ1944" s="40"/>
      <c r="AK1944" s="40"/>
      <c r="AO1944" s="3" t="s">
        <v>95</v>
      </c>
      <c r="AQ1944" s="40"/>
      <c r="AT1944" s="40"/>
      <c r="AV1944" s="40"/>
    </row>
    <row r="1945" spans="1:48" customFormat="1" ht="15" x14ac:dyDescent="0.25">
      <c r="A1945" s="62"/>
      <c r="B1945" s="52"/>
      <c r="C1945" s="235" t="s">
        <v>75</v>
      </c>
      <c r="D1945" s="235"/>
      <c r="E1945" s="235"/>
      <c r="F1945" s="54" t="s">
        <v>76</v>
      </c>
      <c r="G1945" s="59">
        <v>1.94</v>
      </c>
      <c r="H1945" s="57">
        <v>1.653125</v>
      </c>
      <c r="I1945" s="64">
        <v>1.8280255999999999</v>
      </c>
      <c r="J1945" s="65"/>
      <c r="K1945" s="55"/>
      <c r="L1945" s="65"/>
      <c r="M1945" s="55"/>
      <c r="N1945" s="66"/>
      <c r="AI1945" s="39"/>
      <c r="AJ1945" s="40"/>
      <c r="AK1945" s="40"/>
      <c r="AO1945" s="3" t="s">
        <v>75</v>
      </c>
      <c r="AQ1945" s="40"/>
      <c r="AT1945" s="40"/>
      <c r="AV1945" s="40"/>
    </row>
    <row r="1946" spans="1:48" customFormat="1" ht="15" x14ac:dyDescent="0.25">
      <c r="A1946" s="49"/>
      <c r="B1946" s="52"/>
      <c r="C1946" s="236" t="s">
        <v>77</v>
      </c>
      <c r="D1946" s="236"/>
      <c r="E1946" s="236"/>
      <c r="F1946" s="67"/>
      <c r="G1946" s="68"/>
      <c r="H1946" s="68"/>
      <c r="I1946" s="68"/>
      <c r="J1946" s="70">
        <v>436.55</v>
      </c>
      <c r="K1946" s="68"/>
      <c r="L1946" s="70">
        <v>381.88</v>
      </c>
      <c r="M1946" s="68"/>
      <c r="N1946" s="71">
        <v>10688.69</v>
      </c>
      <c r="AI1946" s="39"/>
      <c r="AJ1946" s="40"/>
      <c r="AK1946" s="40"/>
      <c r="AP1946" s="3" t="s">
        <v>77</v>
      </c>
      <c r="AQ1946" s="40"/>
      <c r="AT1946" s="40"/>
      <c r="AV1946" s="40"/>
    </row>
    <row r="1947" spans="1:48" customFormat="1" ht="15" x14ac:dyDescent="0.25">
      <c r="A1947" s="62"/>
      <c r="B1947" s="52"/>
      <c r="C1947" s="235" t="s">
        <v>78</v>
      </c>
      <c r="D1947" s="235"/>
      <c r="E1947" s="235"/>
      <c r="F1947" s="54"/>
      <c r="G1947" s="55"/>
      <c r="H1947" s="55"/>
      <c r="I1947" s="55"/>
      <c r="J1947" s="65"/>
      <c r="K1947" s="55"/>
      <c r="L1947" s="58">
        <v>202.61</v>
      </c>
      <c r="M1947" s="55"/>
      <c r="N1947" s="60">
        <v>9069.41</v>
      </c>
      <c r="AI1947" s="39"/>
      <c r="AJ1947" s="40"/>
      <c r="AK1947" s="40"/>
      <c r="AO1947" s="3" t="s">
        <v>78</v>
      </c>
      <c r="AQ1947" s="40"/>
      <c r="AT1947" s="40"/>
      <c r="AV1947" s="40"/>
    </row>
    <row r="1948" spans="1:48" customFormat="1" ht="22.5" x14ac:dyDescent="0.25">
      <c r="A1948" s="62"/>
      <c r="B1948" s="52" t="s">
        <v>401</v>
      </c>
      <c r="C1948" s="235" t="s">
        <v>402</v>
      </c>
      <c r="D1948" s="235"/>
      <c r="E1948" s="235"/>
      <c r="F1948" s="54" t="s">
        <v>81</v>
      </c>
      <c r="G1948" s="63">
        <v>109</v>
      </c>
      <c r="H1948" s="55"/>
      <c r="I1948" s="63">
        <v>109</v>
      </c>
      <c r="J1948" s="65"/>
      <c r="K1948" s="55"/>
      <c r="L1948" s="58">
        <v>220.84</v>
      </c>
      <c r="M1948" s="55"/>
      <c r="N1948" s="60">
        <v>9885.66</v>
      </c>
      <c r="AI1948" s="39"/>
      <c r="AJ1948" s="40"/>
      <c r="AK1948" s="40"/>
      <c r="AO1948" s="3" t="s">
        <v>402</v>
      </c>
      <c r="AQ1948" s="40"/>
      <c r="AT1948" s="40"/>
      <c r="AV1948" s="40"/>
    </row>
    <row r="1949" spans="1:48" customFormat="1" ht="45" x14ac:dyDescent="0.25">
      <c r="A1949" s="62"/>
      <c r="B1949" s="52" t="s">
        <v>403</v>
      </c>
      <c r="C1949" s="235" t="s">
        <v>404</v>
      </c>
      <c r="D1949" s="235"/>
      <c r="E1949" s="235"/>
      <c r="F1949" s="54" t="s">
        <v>81</v>
      </c>
      <c r="G1949" s="63">
        <v>57</v>
      </c>
      <c r="H1949" s="59">
        <v>0.85</v>
      </c>
      <c r="I1949" s="59">
        <v>48.45</v>
      </c>
      <c r="J1949" s="65"/>
      <c r="K1949" s="55"/>
      <c r="L1949" s="58">
        <v>98.16</v>
      </c>
      <c r="M1949" s="55"/>
      <c r="N1949" s="60">
        <v>4394.13</v>
      </c>
      <c r="AI1949" s="39"/>
      <c r="AJ1949" s="40"/>
      <c r="AK1949" s="40"/>
      <c r="AO1949" s="3" t="s">
        <v>404</v>
      </c>
      <c r="AQ1949" s="40"/>
      <c r="AT1949" s="40"/>
      <c r="AV1949" s="40"/>
    </row>
    <row r="1950" spans="1:48" customFormat="1" ht="15" x14ac:dyDescent="0.25">
      <c r="A1950" s="73"/>
      <c r="B1950" s="74"/>
      <c r="C1950" s="248" t="s">
        <v>84</v>
      </c>
      <c r="D1950" s="248"/>
      <c r="E1950" s="248"/>
      <c r="F1950" s="43"/>
      <c r="G1950" s="44"/>
      <c r="H1950" s="44"/>
      <c r="I1950" s="44"/>
      <c r="J1950" s="47"/>
      <c r="K1950" s="44"/>
      <c r="L1950" s="75">
        <v>700.88</v>
      </c>
      <c r="M1950" s="68"/>
      <c r="N1950" s="76">
        <v>24968.48</v>
      </c>
      <c r="AI1950" s="39"/>
      <c r="AJ1950" s="40"/>
      <c r="AK1950" s="40"/>
      <c r="AQ1950" s="40" t="s">
        <v>84</v>
      </c>
      <c r="AT1950" s="40"/>
      <c r="AV1950" s="40"/>
    </row>
    <row r="1951" spans="1:48" customFormat="1" ht="45.75" x14ac:dyDescent="0.25">
      <c r="A1951" s="41" t="s">
        <v>775</v>
      </c>
      <c r="B1951" s="42" t="s">
        <v>776</v>
      </c>
      <c r="C1951" s="248" t="s">
        <v>777</v>
      </c>
      <c r="D1951" s="248"/>
      <c r="E1951" s="248"/>
      <c r="F1951" s="43" t="s">
        <v>212</v>
      </c>
      <c r="G1951" s="44">
        <v>0.56999999999999995</v>
      </c>
      <c r="H1951" s="45">
        <v>1</v>
      </c>
      <c r="I1951" s="80">
        <v>0.56999999999999995</v>
      </c>
      <c r="J1951" s="47"/>
      <c r="K1951" s="44"/>
      <c r="L1951" s="47"/>
      <c r="M1951" s="44"/>
      <c r="N1951" s="48"/>
      <c r="AI1951" s="39"/>
      <c r="AJ1951" s="40"/>
      <c r="AK1951" s="40" t="s">
        <v>777</v>
      </c>
      <c r="AQ1951" s="40"/>
      <c r="AT1951" s="40"/>
      <c r="AV1951" s="40"/>
    </row>
    <row r="1952" spans="1:48" customFormat="1" ht="15" x14ac:dyDescent="0.25">
      <c r="A1952" s="49"/>
      <c r="B1952" s="50"/>
      <c r="C1952" s="235" t="s">
        <v>766</v>
      </c>
      <c r="D1952" s="235"/>
      <c r="E1952" s="235"/>
      <c r="F1952" s="235"/>
      <c r="G1952" s="235"/>
      <c r="H1952" s="235"/>
      <c r="I1952" s="235"/>
      <c r="J1952" s="235"/>
      <c r="K1952" s="235"/>
      <c r="L1952" s="235"/>
      <c r="M1952" s="235"/>
      <c r="N1952" s="237"/>
      <c r="AI1952" s="39"/>
      <c r="AJ1952" s="40"/>
      <c r="AK1952" s="40"/>
      <c r="AL1952" s="3" t="s">
        <v>766</v>
      </c>
      <c r="AQ1952" s="40"/>
      <c r="AT1952" s="40"/>
      <c r="AV1952" s="40"/>
    </row>
    <row r="1953" spans="1:48" customFormat="1" ht="15" x14ac:dyDescent="0.25">
      <c r="A1953" s="51"/>
      <c r="B1953" s="52"/>
      <c r="C1953" s="238" t="s">
        <v>778</v>
      </c>
      <c r="D1953" s="238"/>
      <c r="E1953" s="238"/>
      <c r="F1953" s="238"/>
      <c r="G1953" s="238"/>
      <c r="H1953" s="238"/>
      <c r="I1953" s="238"/>
      <c r="J1953" s="238"/>
      <c r="K1953" s="238"/>
      <c r="L1953" s="238"/>
      <c r="M1953" s="238"/>
      <c r="N1953" s="239"/>
      <c r="AI1953" s="39"/>
      <c r="AJ1953" s="40"/>
      <c r="AK1953" s="40"/>
      <c r="AM1953" s="3" t="s">
        <v>778</v>
      </c>
      <c r="AQ1953" s="40"/>
      <c r="AT1953" s="40"/>
      <c r="AV1953" s="40"/>
    </row>
    <row r="1954" spans="1:48" customFormat="1" ht="23.25" x14ac:dyDescent="0.25">
      <c r="A1954" s="51"/>
      <c r="B1954" s="52" t="s">
        <v>65</v>
      </c>
      <c r="C1954" s="238" t="s">
        <v>66</v>
      </c>
      <c r="D1954" s="238"/>
      <c r="E1954" s="238"/>
      <c r="F1954" s="238"/>
      <c r="G1954" s="238"/>
      <c r="H1954" s="238"/>
      <c r="I1954" s="238"/>
      <c r="J1954" s="238"/>
      <c r="K1954" s="238"/>
      <c r="L1954" s="238"/>
      <c r="M1954" s="238"/>
      <c r="N1954" s="239"/>
      <c r="AI1954" s="39"/>
      <c r="AJ1954" s="40"/>
      <c r="AK1954" s="40"/>
      <c r="AM1954" s="3" t="s">
        <v>66</v>
      </c>
      <c r="AQ1954" s="40"/>
      <c r="AT1954" s="40"/>
      <c r="AV1954" s="40"/>
    </row>
    <row r="1955" spans="1:48" customFormat="1" ht="68.25" x14ac:dyDescent="0.25">
      <c r="A1955" s="51"/>
      <c r="B1955" s="52" t="s">
        <v>67</v>
      </c>
      <c r="C1955" s="238" t="s">
        <v>68</v>
      </c>
      <c r="D1955" s="238"/>
      <c r="E1955" s="238"/>
      <c r="F1955" s="238"/>
      <c r="G1955" s="238"/>
      <c r="H1955" s="238"/>
      <c r="I1955" s="238"/>
      <c r="J1955" s="238"/>
      <c r="K1955" s="238"/>
      <c r="L1955" s="238"/>
      <c r="M1955" s="238"/>
      <c r="N1955" s="239"/>
      <c r="AI1955" s="39"/>
      <c r="AJ1955" s="40"/>
      <c r="AK1955" s="40"/>
      <c r="AM1955" s="3" t="s">
        <v>68</v>
      </c>
      <c r="AQ1955" s="40"/>
      <c r="AT1955" s="40"/>
      <c r="AV1955" s="40"/>
    </row>
    <row r="1956" spans="1:48" customFormat="1" ht="23.25" x14ac:dyDescent="0.25">
      <c r="A1956" s="51"/>
      <c r="B1956" s="52" t="s">
        <v>69</v>
      </c>
      <c r="C1956" s="238" t="s">
        <v>70</v>
      </c>
      <c r="D1956" s="238"/>
      <c r="E1956" s="238"/>
      <c r="F1956" s="238"/>
      <c r="G1956" s="238"/>
      <c r="H1956" s="238"/>
      <c r="I1956" s="238"/>
      <c r="J1956" s="238"/>
      <c r="K1956" s="238"/>
      <c r="L1956" s="238"/>
      <c r="M1956" s="238"/>
      <c r="N1956" s="239"/>
      <c r="AI1956" s="39"/>
      <c r="AJ1956" s="40"/>
      <c r="AK1956" s="40"/>
      <c r="AM1956" s="3" t="s">
        <v>70</v>
      </c>
      <c r="AQ1956" s="40"/>
      <c r="AT1956" s="40"/>
      <c r="AV1956" s="40"/>
    </row>
    <row r="1957" spans="1:48" customFormat="1" ht="15" x14ac:dyDescent="0.25">
      <c r="A1957" s="53"/>
      <c r="B1957" s="52" t="s">
        <v>60</v>
      </c>
      <c r="C1957" s="235" t="s">
        <v>94</v>
      </c>
      <c r="D1957" s="235"/>
      <c r="E1957" s="235"/>
      <c r="F1957" s="54"/>
      <c r="G1957" s="55"/>
      <c r="H1957" s="55"/>
      <c r="I1957" s="55"/>
      <c r="J1957" s="58">
        <v>8.64</v>
      </c>
      <c r="K1957" s="57">
        <v>53.230625000000003</v>
      </c>
      <c r="L1957" s="58">
        <v>262.14999999999998</v>
      </c>
      <c r="M1957" s="59">
        <v>44.77</v>
      </c>
      <c r="N1957" s="60">
        <v>11736.46</v>
      </c>
      <c r="AI1957" s="39"/>
      <c r="AJ1957" s="40"/>
      <c r="AK1957" s="40"/>
      <c r="AN1957" s="3" t="s">
        <v>94</v>
      </c>
      <c r="AQ1957" s="40"/>
      <c r="AT1957" s="40"/>
      <c r="AV1957" s="40"/>
    </row>
    <row r="1958" spans="1:48" customFormat="1" ht="15" x14ac:dyDescent="0.25">
      <c r="A1958" s="53"/>
      <c r="B1958" s="52" t="s">
        <v>71</v>
      </c>
      <c r="C1958" s="235" t="s">
        <v>72</v>
      </c>
      <c r="D1958" s="235"/>
      <c r="E1958" s="235"/>
      <c r="F1958" s="54"/>
      <c r="G1958" s="55"/>
      <c r="H1958" s="55"/>
      <c r="I1958" s="55"/>
      <c r="J1958" s="58">
        <v>2.66</v>
      </c>
      <c r="K1958" s="57">
        <v>57.859375</v>
      </c>
      <c r="L1958" s="58">
        <v>87.73</v>
      </c>
      <c r="M1958" s="59">
        <v>13.24</v>
      </c>
      <c r="N1958" s="60">
        <v>1161.55</v>
      </c>
      <c r="AI1958" s="39"/>
      <c r="AJ1958" s="40"/>
      <c r="AK1958" s="40"/>
      <c r="AN1958" s="3" t="s">
        <v>72</v>
      </c>
      <c r="AQ1958" s="40"/>
      <c r="AT1958" s="40"/>
      <c r="AV1958" s="40"/>
    </row>
    <row r="1959" spans="1:48" customFormat="1" ht="15" x14ac:dyDescent="0.25">
      <c r="A1959" s="53"/>
      <c r="B1959" s="52" t="s">
        <v>73</v>
      </c>
      <c r="C1959" s="235" t="s">
        <v>74</v>
      </c>
      <c r="D1959" s="235"/>
      <c r="E1959" s="235"/>
      <c r="F1959" s="54"/>
      <c r="G1959" s="55"/>
      <c r="H1959" s="55"/>
      <c r="I1959" s="55"/>
      <c r="J1959" s="58">
        <v>0.34</v>
      </c>
      <c r="K1959" s="57">
        <v>57.859375</v>
      </c>
      <c r="L1959" s="58">
        <v>11.21</v>
      </c>
      <c r="M1959" s="61">
        <v>44.7</v>
      </c>
      <c r="N1959" s="72">
        <v>501.09</v>
      </c>
      <c r="AI1959" s="39"/>
      <c r="AJ1959" s="40"/>
      <c r="AK1959" s="40"/>
      <c r="AN1959" s="3" t="s">
        <v>74</v>
      </c>
      <c r="AQ1959" s="40"/>
      <c r="AT1959" s="40"/>
      <c r="AV1959" s="40"/>
    </row>
    <row r="1960" spans="1:48" customFormat="1" ht="15" x14ac:dyDescent="0.25">
      <c r="A1960" s="62"/>
      <c r="B1960" s="52"/>
      <c r="C1960" s="235" t="s">
        <v>95</v>
      </c>
      <c r="D1960" s="235"/>
      <c r="E1960" s="235"/>
      <c r="F1960" s="54" t="s">
        <v>76</v>
      </c>
      <c r="G1960" s="63">
        <v>1</v>
      </c>
      <c r="H1960" s="57">
        <v>53.230625000000003</v>
      </c>
      <c r="I1960" s="64">
        <v>30.341456300000001</v>
      </c>
      <c r="J1960" s="65"/>
      <c r="K1960" s="55"/>
      <c r="L1960" s="65"/>
      <c r="M1960" s="55"/>
      <c r="N1960" s="66"/>
      <c r="AI1960" s="39"/>
      <c r="AJ1960" s="40"/>
      <c r="AK1960" s="40"/>
      <c r="AO1960" s="3" t="s">
        <v>95</v>
      </c>
      <c r="AQ1960" s="40"/>
      <c r="AT1960" s="40"/>
      <c r="AV1960" s="40"/>
    </row>
    <row r="1961" spans="1:48" customFormat="1" ht="15" x14ac:dyDescent="0.25">
      <c r="A1961" s="62"/>
      <c r="B1961" s="52"/>
      <c r="C1961" s="235" t="s">
        <v>75</v>
      </c>
      <c r="D1961" s="235"/>
      <c r="E1961" s="235"/>
      <c r="F1961" s="54" t="s">
        <v>76</v>
      </c>
      <c r="G1961" s="59">
        <v>0.03</v>
      </c>
      <c r="H1961" s="57">
        <v>57.859375</v>
      </c>
      <c r="I1961" s="64">
        <v>0.98939529999999998</v>
      </c>
      <c r="J1961" s="65"/>
      <c r="K1961" s="55"/>
      <c r="L1961" s="65"/>
      <c r="M1961" s="55"/>
      <c r="N1961" s="66"/>
      <c r="AI1961" s="39"/>
      <c r="AJ1961" s="40"/>
      <c r="AK1961" s="40"/>
      <c r="AO1961" s="3" t="s">
        <v>75</v>
      </c>
      <c r="AQ1961" s="40"/>
      <c r="AT1961" s="40"/>
      <c r="AV1961" s="40"/>
    </row>
    <row r="1962" spans="1:48" customFormat="1" ht="15" x14ac:dyDescent="0.25">
      <c r="A1962" s="49"/>
      <c r="B1962" s="52"/>
      <c r="C1962" s="236" t="s">
        <v>77</v>
      </c>
      <c r="D1962" s="236"/>
      <c r="E1962" s="236"/>
      <c r="F1962" s="67"/>
      <c r="G1962" s="68"/>
      <c r="H1962" s="68"/>
      <c r="I1962" s="68"/>
      <c r="J1962" s="70">
        <v>11.3</v>
      </c>
      <c r="K1962" s="68"/>
      <c r="L1962" s="70">
        <v>349.88</v>
      </c>
      <c r="M1962" s="68"/>
      <c r="N1962" s="71">
        <v>12898.01</v>
      </c>
      <c r="AI1962" s="39"/>
      <c r="AJ1962" s="40"/>
      <c r="AK1962" s="40"/>
      <c r="AP1962" s="3" t="s">
        <v>77</v>
      </c>
      <c r="AQ1962" s="40"/>
      <c r="AT1962" s="40"/>
      <c r="AV1962" s="40"/>
    </row>
    <row r="1963" spans="1:48" customFormat="1" ht="15" x14ac:dyDescent="0.25">
      <c r="A1963" s="62"/>
      <c r="B1963" s="52"/>
      <c r="C1963" s="235" t="s">
        <v>78</v>
      </c>
      <c r="D1963" s="235"/>
      <c r="E1963" s="235"/>
      <c r="F1963" s="54"/>
      <c r="G1963" s="55"/>
      <c r="H1963" s="55"/>
      <c r="I1963" s="55"/>
      <c r="J1963" s="65"/>
      <c r="K1963" s="55"/>
      <c r="L1963" s="58">
        <v>273.36</v>
      </c>
      <c r="M1963" s="55"/>
      <c r="N1963" s="60">
        <v>12237.55</v>
      </c>
      <c r="AI1963" s="39"/>
      <c r="AJ1963" s="40"/>
      <c r="AK1963" s="40"/>
      <c r="AO1963" s="3" t="s">
        <v>78</v>
      </c>
      <c r="AQ1963" s="40"/>
      <c r="AT1963" s="40"/>
      <c r="AV1963" s="40"/>
    </row>
    <row r="1964" spans="1:48" customFormat="1" ht="22.5" x14ac:dyDescent="0.25">
      <c r="A1964" s="62"/>
      <c r="B1964" s="52" t="s">
        <v>401</v>
      </c>
      <c r="C1964" s="235" t="s">
        <v>402</v>
      </c>
      <c r="D1964" s="235"/>
      <c r="E1964" s="235"/>
      <c r="F1964" s="54" t="s">
        <v>81</v>
      </c>
      <c r="G1964" s="63">
        <v>109</v>
      </c>
      <c r="H1964" s="55"/>
      <c r="I1964" s="63">
        <v>109</v>
      </c>
      <c r="J1964" s="65"/>
      <c r="K1964" s="55"/>
      <c r="L1964" s="58">
        <v>297.95999999999998</v>
      </c>
      <c r="M1964" s="55"/>
      <c r="N1964" s="60">
        <v>13338.93</v>
      </c>
      <c r="AI1964" s="39"/>
      <c r="AJ1964" s="40"/>
      <c r="AK1964" s="40"/>
      <c r="AO1964" s="3" t="s">
        <v>402</v>
      </c>
      <c r="AQ1964" s="40"/>
      <c r="AT1964" s="40"/>
      <c r="AV1964" s="40"/>
    </row>
    <row r="1965" spans="1:48" customFormat="1" ht="45" x14ac:dyDescent="0.25">
      <c r="A1965" s="62"/>
      <c r="B1965" s="52" t="s">
        <v>403</v>
      </c>
      <c r="C1965" s="235" t="s">
        <v>404</v>
      </c>
      <c r="D1965" s="235"/>
      <c r="E1965" s="235"/>
      <c r="F1965" s="54" t="s">
        <v>81</v>
      </c>
      <c r="G1965" s="63">
        <v>57</v>
      </c>
      <c r="H1965" s="59">
        <v>0.85</v>
      </c>
      <c r="I1965" s="59">
        <v>48.45</v>
      </c>
      <c r="J1965" s="65"/>
      <c r="K1965" s="55"/>
      <c r="L1965" s="58">
        <v>132.44</v>
      </c>
      <c r="M1965" s="55"/>
      <c r="N1965" s="60">
        <v>5929.09</v>
      </c>
      <c r="AI1965" s="39"/>
      <c r="AJ1965" s="40"/>
      <c r="AK1965" s="40"/>
      <c r="AO1965" s="3" t="s">
        <v>404</v>
      </c>
      <c r="AQ1965" s="40"/>
      <c r="AT1965" s="40"/>
      <c r="AV1965" s="40"/>
    </row>
    <row r="1966" spans="1:48" customFormat="1" ht="15" x14ac:dyDescent="0.25">
      <c r="A1966" s="73"/>
      <c r="B1966" s="74"/>
      <c r="C1966" s="248" t="s">
        <v>84</v>
      </c>
      <c r="D1966" s="248"/>
      <c r="E1966" s="248"/>
      <c r="F1966" s="43"/>
      <c r="G1966" s="44"/>
      <c r="H1966" s="44"/>
      <c r="I1966" s="44"/>
      <c r="J1966" s="47"/>
      <c r="K1966" s="44"/>
      <c r="L1966" s="75">
        <v>780.28</v>
      </c>
      <c r="M1966" s="68"/>
      <c r="N1966" s="76">
        <v>32166.03</v>
      </c>
      <c r="AI1966" s="39"/>
      <c r="AJ1966" s="40"/>
      <c r="AK1966" s="40"/>
      <c r="AQ1966" s="40" t="s">
        <v>84</v>
      </c>
      <c r="AT1966" s="40"/>
      <c r="AV1966" s="40"/>
    </row>
    <row r="1967" spans="1:48" customFormat="1" ht="23.25" x14ac:dyDescent="0.25">
      <c r="A1967" s="41" t="s">
        <v>779</v>
      </c>
      <c r="B1967" s="42" t="s">
        <v>780</v>
      </c>
      <c r="C1967" s="248" t="s">
        <v>781</v>
      </c>
      <c r="D1967" s="248"/>
      <c r="E1967" s="248"/>
      <c r="F1967" s="43" t="s">
        <v>135</v>
      </c>
      <c r="G1967" s="44">
        <v>3</v>
      </c>
      <c r="H1967" s="45">
        <v>1</v>
      </c>
      <c r="I1967" s="45">
        <v>3</v>
      </c>
      <c r="J1967" s="75">
        <v>600</v>
      </c>
      <c r="K1967" s="44"/>
      <c r="L1967" s="82">
        <v>1800</v>
      </c>
      <c r="M1967" s="80">
        <v>8.16</v>
      </c>
      <c r="N1967" s="76">
        <v>14688</v>
      </c>
      <c r="AI1967" s="39"/>
      <c r="AJ1967" s="40"/>
      <c r="AK1967" s="40" t="s">
        <v>781</v>
      </c>
      <c r="AQ1967" s="40"/>
      <c r="AT1967" s="40"/>
      <c r="AV1967" s="40"/>
    </row>
    <row r="1968" spans="1:48" customFormat="1" ht="15" x14ac:dyDescent="0.25">
      <c r="A1968" s="73"/>
      <c r="B1968" s="74"/>
      <c r="C1968" s="235" t="s">
        <v>111</v>
      </c>
      <c r="D1968" s="235"/>
      <c r="E1968" s="235"/>
      <c r="F1968" s="235"/>
      <c r="G1968" s="235"/>
      <c r="H1968" s="235"/>
      <c r="I1968" s="235"/>
      <c r="J1968" s="235"/>
      <c r="K1968" s="235"/>
      <c r="L1968" s="235"/>
      <c r="M1968" s="235"/>
      <c r="N1968" s="237"/>
      <c r="AI1968" s="39"/>
      <c r="AJ1968" s="40"/>
      <c r="AK1968" s="40"/>
      <c r="AQ1968" s="40"/>
      <c r="AR1968" s="3" t="s">
        <v>111</v>
      </c>
      <c r="AT1968" s="40"/>
      <c r="AV1968" s="40"/>
    </row>
    <row r="1969" spans="1:48" customFormat="1" ht="15" x14ac:dyDescent="0.25">
      <c r="A1969" s="73"/>
      <c r="B1969" s="74"/>
      <c r="C1969" s="248" t="s">
        <v>84</v>
      </c>
      <c r="D1969" s="248"/>
      <c r="E1969" s="248"/>
      <c r="F1969" s="43"/>
      <c r="G1969" s="44"/>
      <c r="H1969" s="44"/>
      <c r="I1969" s="44"/>
      <c r="J1969" s="47"/>
      <c r="K1969" s="44"/>
      <c r="L1969" s="82">
        <v>1800</v>
      </c>
      <c r="M1969" s="68"/>
      <c r="N1969" s="76">
        <v>14688</v>
      </c>
      <c r="AI1969" s="39"/>
      <c r="AJ1969" s="40"/>
      <c r="AK1969" s="40"/>
      <c r="AQ1969" s="40" t="s">
        <v>84</v>
      </c>
      <c r="AT1969" s="40"/>
      <c r="AV1969" s="40"/>
    </row>
    <row r="1970" spans="1:48" customFormat="1" ht="23.25" x14ac:dyDescent="0.25">
      <c r="A1970" s="41" t="s">
        <v>782</v>
      </c>
      <c r="B1970" s="42" t="s">
        <v>509</v>
      </c>
      <c r="C1970" s="248" t="s">
        <v>510</v>
      </c>
      <c r="D1970" s="248"/>
      <c r="E1970" s="248"/>
      <c r="F1970" s="43" t="s">
        <v>110</v>
      </c>
      <c r="G1970" s="44">
        <v>0.113</v>
      </c>
      <c r="H1970" s="45">
        <v>1</v>
      </c>
      <c r="I1970" s="46">
        <v>0.113</v>
      </c>
      <c r="J1970" s="47"/>
      <c r="K1970" s="44"/>
      <c r="L1970" s="47"/>
      <c r="M1970" s="44"/>
      <c r="N1970" s="48"/>
      <c r="AI1970" s="39"/>
      <c r="AJ1970" s="40"/>
      <c r="AK1970" s="40" t="s">
        <v>510</v>
      </c>
      <c r="AQ1970" s="40"/>
      <c r="AT1970" s="40"/>
      <c r="AV1970" s="40"/>
    </row>
    <row r="1971" spans="1:48" customFormat="1" ht="15" x14ac:dyDescent="0.25">
      <c r="A1971" s="49"/>
      <c r="B1971" s="50"/>
      <c r="C1971" s="235" t="s">
        <v>783</v>
      </c>
      <c r="D1971" s="235"/>
      <c r="E1971" s="235"/>
      <c r="F1971" s="235"/>
      <c r="G1971" s="235"/>
      <c r="H1971" s="235"/>
      <c r="I1971" s="235"/>
      <c r="J1971" s="235"/>
      <c r="K1971" s="235"/>
      <c r="L1971" s="235"/>
      <c r="M1971" s="235"/>
      <c r="N1971" s="237"/>
      <c r="AI1971" s="39"/>
      <c r="AJ1971" s="40"/>
      <c r="AK1971" s="40"/>
      <c r="AL1971" s="3" t="s">
        <v>783</v>
      </c>
      <c r="AQ1971" s="40"/>
      <c r="AT1971" s="40"/>
      <c r="AV1971" s="40"/>
    </row>
    <row r="1972" spans="1:48" customFormat="1" ht="23.25" x14ac:dyDescent="0.25">
      <c r="A1972" s="51"/>
      <c r="B1972" s="52" t="s">
        <v>65</v>
      </c>
      <c r="C1972" s="238" t="s">
        <v>66</v>
      </c>
      <c r="D1972" s="238"/>
      <c r="E1972" s="238"/>
      <c r="F1972" s="238"/>
      <c r="G1972" s="238"/>
      <c r="H1972" s="238"/>
      <c r="I1972" s="238"/>
      <c r="J1972" s="238"/>
      <c r="K1972" s="238"/>
      <c r="L1972" s="238"/>
      <c r="M1972" s="238"/>
      <c r="N1972" s="239"/>
      <c r="AI1972" s="39"/>
      <c r="AJ1972" s="40"/>
      <c r="AK1972" s="40"/>
      <c r="AM1972" s="3" t="s">
        <v>66</v>
      </c>
      <c r="AQ1972" s="40"/>
      <c r="AT1972" s="40"/>
      <c r="AV1972" s="40"/>
    </row>
    <row r="1973" spans="1:48" customFormat="1" ht="68.25" x14ac:dyDescent="0.25">
      <c r="A1973" s="51"/>
      <c r="B1973" s="52" t="s">
        <v>67</v>
      </c>
      <c r="C1973" s="238" t="s">
        <v>68</v>
      </c>
      <c r="D1973" s="238"/>
      <c r="E1973" s="238"/>
      <c r="F1973" s="238"/>
      <c r="G1973" s="238"/>
      <c r="H1973" s="238"/>
      <c r="I1973" s="238"/>
      <c r="J1973" s="238"/>
      <c r="K1973" s="238"/>
      <c r="L1973" s="238"/>
      <c r="M1973" s="238"/>
      <c r="N1973" s="239"/>
      <c r="AI1973" s="39"/>
      <c r="AJ1973" s="40"/>
      <c r="AK1973" s="40"/>
      <c r="AM1973" s="3" t="s">
        <v>68</v>
      </c>
      <c r="AQ1973" s="40"/>
      <c r="AT1973" s="40"/>
      <c r="AV1973" s="40"/>
    </row>
    <row r="1974" spans="1:48" customFormat="1" ht="23.25" x14ac:dyDescent="0.25">
      <c r="A1974" s="51"/>
      <c r="B1974" s="52" t="s">
        <v>69</v>
      </c>
      <c r="C1974" s="238" t="s">
        <v>70</v>
      </c>
      <c r="D1974" s="238"/>
      <c r="E1974" s="238"/>
      <c r="F1974" s="238"/>
      <c r="G1974" s="238"/>
      <c r="H1974" s="238"/>
      <c r="I1974" s="238"/>
      <c r="J1974" s="238"/>
      <c r="K1974" s="238"/>
      <c r="L1974" s="238"/>
      <c r="M1974" s="238"/>
      <c r="N1974" s="239"/>
      <c r="AI1974" s="39"/>
      <c r="AJ1974" s="40"/>
      <c r="AK1974" s="40"/>
      <c r="AM1974" s="3" t="s">
        <v>70</v>
      </c>
      <c r="AQ1974" s="40"/>
      <c r="AT1974" s="40"/>
      <c r="AV1974" s="40"/>
    </row>
    <row r="1975" spans="1:48" customFormat="1" ht="15" x14ac:dyDescent="0.25">
      <c r="A1975" s="53"/>
      <c r="B1975" s="52" t="s">
        <v>60</v>
      </c>
      <c r="C1975" s="235" t="s">
        <v>94</v>
      </c>
      <c r="D1975" s="235"/>
      <c r="E1975" s="235"/>
      <c r="F1975" s="54"/>
      <c r="G1975" s="55"/>
      <c r="H1975" s="55"/>
      <c r="I1975" s="55"/>
      <c r="J1975" s="58">
        <v>102.78</v>
      </c>
      <c r="K1975" s="57">
        <v>1.520875</v>
      </c>
      <c r="L1975" s="58">
        <v>17.66</v>
      </c>
      <c r="M1975" s="59">
        <v>44.77</v>
      </c>
      <c r="N1975" s="72">
        <v>790.64</v>
      </c>
      <c r="AI1975" s="39"/>
      <c r="AJ1975" s="40"/>
      <c r="AK1975" s="40"/>
      <c r="AN1975" s="3" t="s">
        <v>94</v>
      </c>
      <c r="AQ1975" s="40"/>
      <c r="AT1975" s="40"/>
      <c r="AV1975" s="40"/>
    </row>
    <row r="1976" spans="1:48" customFormat="1" ht="15" x14ac:dyDescent="0.25">
      <c r="A1976" s="53"/>
      <c r="B1976" s="52" t="s">
        <v>71</v>
      </c>
      <c r="C1976" s="235" t="s">
        <v>72</v>
      </c>
      <c r="D1976" s="235"/>
      <c r="E1976" s="235"/>
      <c r="F1976" s="54"/>
      <c r="G1976" s="55"/>
      <c r="H1976" s="55"/>
      <c r="I1976" s="55"/>
      <c r="J1976" s="58">
        <v>30.45</v>
      </c>
      <c r="K1976" s="57">
        <v>1.653125</v>
      </c>
      <c r="L1976" s="58">
        <v>5.69</v>
      </c>
      <c r="M1976" s="59">
        <v>13.24</v>
      </c>
      <c r="N1976" s="72">
        <v>75.34</v>
      </c>
      <c r="AI1976" s="39"/>
      <c r="AJ1976" s="40"/>
      <c r="AK1976" s="40"/>
      <c r="AN1976" s="3" t="s">
        <v>72</v>
      </c>
      <c r="AQ1976" s="40"/>
      <c r="AT1976" s="40"/>
      <c r="AV1976" s="40"/>
    </row>
    <row r="1977" spans="1:48" customFormat="1" ht="15" x14ac:dyDescent="0.25">
      <c r="A1977" s="53"/>
      <c r="B1977" s="52" t="s">
        <v>73</v>
      </c>
      <c r="C1977" s="235" t="s">
        <v>74</v>
      </c>
      <c r="D1977" s="235"/>
      <c r="E1977" s="235"/>
      <c r="F1977" s="54"/>
      <c r="G1977" s="55"/>
      <c r="H1977" s="55"/>
      <c r="I1977" s="55"/>
      <c r="J1977" s="58">
        <v>4.3499999999999996</v>
      </c>
      <c r="K1977" s="57">
        <v>1.653125</v>
      </c>
      <c r="L1977" s="58">
        <v>0.81</v>
      </c>
      <c r="M1977" s="61">
        <v>44.7</v>
      </c>
      <c r="N1977" s="72">
        <v>36.21</v>
      </c>
      <c r="AI1977" s="39"/>
      <c r="AJ1977" s="40"/>
      <c r="AK1977" s="40"/>
      <c r="AN1977" s="3" t="s">
        <v>74</v>
      </c>
      <c r="AQ1977" s="40"/>
      <c r="AT1977" s="40"/>
      <c r="AV1977" s="40"/>
    </row>
    <row r="1978" spans="1:48" customFormat="1" ht="15" x14ac:dyDescent="0.25">
      <c r="A1978" s="53"/>
      <c r="B1978" s="52" t="s">
        <v>100</v>
      </c>
      <c r="C1978" s="235" t="s">
        <v>127</v>
      </c>
      <c r="D1978" s="235"/>
      <c r="E1978" s="235"/>
      <c r="F1978" s="54"/>
      <c r="G1978" s="55"/>
      <c r="H1978" s="55"/>
      <c r="I1978" s="55"/>
      <c r="J1978" s="58">
        <v>285.60000000000002</v>
      </c>
      <c r="K1978" s="55"/>
      <c r="L1978" s="58">
        <v>32.270000000000003</v>
      </c>
      <c r="M1978" s="59">
        <v>8.16</v>
      </c>
      <c r="N1978" s="72">
        <v>263.32</v>
      </c>
      <c r="AI1978" s="39"/>
      <c r="AJ1978" s="40"/>
      <c r="AK1978" s="40"/>
      <c r="AN1978" s="3" t="s">
        <v>127</v>
      </c>
      <c r="AQ1978" s="40"/>
      <c r="AT1978" s="40"/>
      <c r="AV1978" s="40"/>
    </row>
    <row r="1979" spans="1:48" customFormat="1" ht="15" x14ac:dyDescent="0.25">
      <c r="A1979" s="62"/>
      <c r="B1979" s="52"/>
      <c r="C1979" s="235" t="s">
        <v>95</v>
      </c>
      <c r="D1979" s="235"/>
      <c r="E1979" s="235"/>
      <c r="F1979" s="54" t="s">
        <v>76</v>
      </c>
      <c r="G1979" s="61">
        <v>11.6</v>
      </c>
      <c r="H1979" s="57">
        <v>1.520875</v>
      </c>
      <c r="I1979" s="57">
        <v>1.993563</v>
      </c>
      <c r="J1979" s="65"/>
      <c r="K1979" s="55"/>
      <c r="L1979" s="65"/>
      <c r="M1979" s="55"/>
      <c r="N1979" s="66"/>
      <c r="AI1979" s="39"/>
      <c r="AJ1979" s="40"/>
      <c r="AK1979" s="40"/>
      <c r="AO1979" s="3" t="s">
        <v>95</v>
      </c>
      <c r="AQ1979" s="40"/>
      <c r="AT1979" s="40"/>
      <c r="AV1979" s="40"/>
    </row>
    <row r="1980" spans="1:48" customFormat="1" ht="15" x14ac:dyDescent="0.25">
      <c r="A1980" s="62"/>
      <c r="B1980" s="52"/>
      <c r="C1980" s="235" t="s">
        <v>75</v>
      </c>
      <c r="D1980" s="235"/>
      <c r="E1980" s="235"/>
      <c r="F1980" s="54" t="s">
        <v>76</v>
      </c>
      <c r="G1980" s="59">
        <v>0.35</v>
      </c>
      <c r="H1980" s="57">
        <v>1.653125</v>
      </c>
      <c r="I1980" s="64">
        <v>6.5381099999999998E-2</v>
      </c>
      <c r="J1980" s="65"/>
      <c r="K1980" s="55"/>
      <c r="L1980" s="65"/>
      <c r="M1980" s="55"/>
      <c r="N1980" s="66"/>
      <c r="AI1980" s="39"/>
      <c r="AJ1980" s="40"/>
      <c r="AK1980" s="40"/>
      <c r="AO1980" s="3" t="s">
        <v>75</v>
      </c>
      <c r="AQ1980" s="40"/>
      <c r="AT1980" s="40"/>
      <c r="AV1980" s="40"/>
    </row>
    <row r="1981" spans="1:48" customFormat="1" ht="15" x14ac:dyDescent="0.25">
      <c r="A1981" s="49"/>
      <c r="B1981" s="52"/>
      <c r="C1981" s="236" t="s">
        <v>77</v>
      </c>
      <c r="D1981" s="236"/>
      <c r="E1981" s="236"/>
      <c r="F1981" s="67"/>
      <c r="G1981" s="68"/>
      <c r="H1981" s="68"/>
      <c r="I1981" s="68"/>
      <c r="J1981" s="70">
        <v>418.83</v>
      </c>
      <c r="K1981" s="68"/>
      <c r="L1981" s="70">
        <v>55.62</v>
      </c>
      <c r="M1981" s="68"/>
      <c r="N1981" s="71">
        <v>1129.3</v>
      </c>
      <c r="AI1981" s="39"/>
      <c r="AJ1981" s="40"/>
      <c r="AK1981" s="40"/>
      <c r="AP1981" s="3" t="s">
        <v>77</v>
      </c>
      <c r="AQ1981" s="40"/>
      <c r="AT1981" s="40"/>
      <c r="AV1981" s="40"/>
    </row>
    <row r="1982" spans="1:48" customFormat="1" ht="15" x14ac:dyDescent="0.25">
      <c r="A1982" s="62"/>
      <c r="B1982" s="52"/>
      <c r="C1982" s="235" t="s">
        <v>78</v>
      </c>
      <c r="D1982" s="235"/>
      <c r="E1982" s="235"/>
      <c r="F1982" s="54"/>
      <c r="G1982" s="55"/>
      <c r="H1982" s="55"/>
      <c r="I1982" s="55"/>
      <c r="J1982" s="65"/>
      <c r="K1982" s="55"/>
      <c r="L1982" s="58">
        <v>18.47</v>
      </c>
      <c r="M1982" s="55"/>
      <c r="N1982" s="72">
        <v>826.85</v>
      </c>
      <c r="AI1982" s="39"/>
      <c r="AJ1982" s="40"/>
      <c r="AK1982" s="40"/>
      <c r="AO1982" s="3" t="s">
        <v>78</v>
      </c>
      <c r="AQ1982" s="40"/>
      <c r="AT1982" s="40"/>
      <c r="AV1982" s="40"/>
    </row>
    <row r="1983" spans="1:48" customFormat="1" ht="34.5" x14ac:dyDescent="0.25">
      <c r="A1983" s="62"/>
      <c r="B1983" s="52" t="s">
        <v>128</v>
      </c>
      <c r="C1983" s="235" t="s">
        <v>129</v>
      </c>
      <c r="D1983" s="235"/>
      <c r="E1983" s="235"/>
      <c r="F1983" s="54" t="s">
        <v>81</v>
      </c>
      <c r="G1983" s="63">
        <v>102</v>
      </c>
      <c r="H1983" s="55"/>
      <c r="I1983" s="63">
        <v>102</v>
      </c>
      <c r="J1983" s="65"/>
      <c r="K1983" s="55"/>
      <c r="L1983" s="58">
        <v>18.84</v>
      </c>
      <c r="M1983" s="55"/>
      <c r="N1983" s="72">
        <v>843.39</v>
      </c>
      <c r="AI1983" s="39"/>
      <c r="AJ1983" s="40"/>
      <c r="AK1983" s="40"/>
      <c r="AO1983" s="3" t="s">
        <v>129</v>
      </c>
      <c r="AQ1983" s="40"/>
      <c r="AT1983" s="40"/>
      <c r="AV1983" s="40"/>
    </row>
    <row r="1984" spans="1:48" customFormat="1" ht="45" x14ac:dyDescent="0.25">
      <c r="A1984" s="62"/>
      <c r="B1984" s="52" t="s">
        <v>130</v>
      </c>
      <c r="C1984" s="235" t="s">
        <v>131</v>
      </c>
      <c r="D1984" s="235"/>
      <c r="E1984" s="235"/>
      <c r="F1984" s="54" t="s">
        <v>81</v>
      </c>
      <c r="G1984" s="63">
        <v>58</v>
      </c>
      <c r="H1984" s="59">
        <v>0.85</v>
      </c>
      <c r="I1984" s="61">
        <v>49.3</v>
      </c>
      <c r="J1984" s="65"/>
      <c r="K1984" s="55"/>
      <c r="L1984" s="58">
        <v>9.11</v>
      </c>
      <c r="M1984" s="55"/>
      <c r="N1984" s="72">
        <v>407.64</v>
      </c>
      <c r="AI1984" s="39"/>
      <c r="AJ1984" s="40"/>
      <c r="AK1984" s="40"/>
      <c r="AO1984" s="3" t="s">
        <v>131</v>
      </c>
      <c r="AQ1984" s="40"/>
      <c r="AT1984" s="40"/>
      <c r="AV1984" s="40"/>
    </row>
    <row r="1985" spans="1:48" customFormat="1" ht="15" x14ac:dyDescent="0.25">
      <c r="A1985" s="73"/>
      <c r="B1985" s="74"/>
      <c r="C1985" s="248" t="s">
        <v>84</v>
      </c>
      <c r="D1985" s="248"/>
      <c r="E1985" s="248"/>
      <c r="F1985" s="43"/>
      <c r="G1985" s="44"/>
      <c r="H1985" s="44"/>
      <c r="I1985" s="44"/>
      <c r="J1985" s="47"/>
      <c r="K1985" s="44"/>
      <c r="L1985" s="75">
        <v>83.57</v>
      </c>
      <c r="M1985" s="68"/>
      <c r="N1985" s="76">
        <v>2380.33</v>
      </c>
      <c r="AI1985" s="39"/>
      <c r="AJ1985" s="40"/>
      <c r="AK1985" s="40"/>
      <c r="AQ1985" s="40" t="s">
        <v>84</v>
      </c>
      <c r="AT1985" s="40"/>
      <c r="AV1985" s="40"/>
    </row>
    <row r="1986" spans="1:48" customFormat="1" ht="34.5" x14ac:dyDescent="0.25">
      <c r="A1986" s="41" t="s">
        <v>784</v>
      </c>
      <c r="B1986" s="42" t="s">
        <v>785</v>
      </c>
      <c r="C1986" s="248" t="s">
        <v>786</v>
      </c>
      <c r="D1986" s="248"/>
      <c r="E1986" s="248"/>
      <c r="F1986" s="43" t="s">
        <v>110</v>
      </c>
      <c r="G1986" s="44">
        <v>0.113</v>
      </c>
      <c r="H1986" s="45">
        <v>1</v>
      </c>
      <c r="I1986" s="46">
        <v>0.113</v>
      </c>
      <c r="J1986" s="82">
        <v>8830</v>
      </c>
      <c r="K1986" s="44"/>
      <c r="L1986" s="75">
        <v>997.79</v>
      </c>
      <c r="M1986" s="80">
        <v>8.16</v>
      </c>
      <c r="N1986" s="76">
        <v>8141.97</v>
      </c>
      <c r="AI1986" s="39"/>
      <c r="AJ1986" s="40"/>
      <c r="AK1986" s="40" t="s">
        <v>786</v>
      </c>
      <c r="AQ1986" s="40"/>
      <c r="AT1986" s="40"/>
      <c r="AV1986" s="40"/>
    </row>
    <row r="1987" spans="1:48" customFormat="1" ht="15" x14ac:dyDescent="0.25">
      <c r="A1987" s="73"/>
      <c r="B1987" s="74"/>
      <c r="C1987" s="235" t="s">
        <v>111</v>
      </c>
      <c r="D1987" s="235"/>
      <c r="E1987" s="235"/>
      <c r="F1987" s="235"/>
      <c r="G1987" s="235"/>
      <c r="H1987" s="235"/>
      <c r="I1987" s="235"/>
      <c r="J1987" s="235"/>
      <c r="K1987" s="235"/>
      <c r="L1987" s="235"/>
      <c r="M1987" s="235"/>
      <c r="N1987" s="237"/>
      <c r="AI1987" s="39"/>
      <c r="AJ1987" s="40"/>
      <c r="AK1987" s="40"/>
      <c r="AQ1987" s="40"/>
      <c r="AR1987" s="3" t="s">
        <v>111</v>
      </c>
      <c r="AT1987" s="40"/>
      <c r="AV1987" s="40"/>
    </row>
    <row r="1988" spans="1:48" customFormat="1" ht="15" x14ac:dyDescent="0.25">
      <c r="A1988" s="49"/>
      <c r="B1988" s="50"/>
      <c r="C1988" s="235" t="s">
        <v>783</v>
      </c>
      <c r="D1988" s="235"/>
      <c r="E1988" s="235"/>
      <c r="F1988" s="235"/>
      <c r="G1988" s="235"/>
      <c r="H1988" s="235"/>
      <c r="I1988" s="235"/>
      <c r="J1988" s="235"/>
      <c r="K1988" s="235"/>
      <c r="L1988" s="235"/>
      <c r="M1988" s="235"/>
      <c r="N1988" s="237"/>
      <c r="AI1988" s="39"/>
      <c r="AJ1988" s="40"/>
      <c r="AK1988" s="40"/>
      <c r="AL1988" s="3" t="s">
        <v>783</v>
      </c>
      <c r="AQ1988" s="40"/>
      <c r="AT1988" s="40"/>
      <c r="AV1988" s="40"/>
    </row>
    <row r="1989" spans="1:48" customFormat="1" ht="15" x14ac:dyDescent="0.25">
      <c r="A1989" s="73"/>
      <c r="B1989" s="74"/>
      <c r="C1989" s="248" t="s">
        <v>84</v>
      </c>
      <c r="D1989" s="248"/>
      <c r="E1989" s="248"/>
      <c r="F1989" s="43"/>
      <c r="G1989" s="44"/>
      <c r="H1989" s="44"/>
      <c r="I1989" s="44"/>
      <c r="J1989" s="47"/>
      <c r="K1989" s="44"/>
      <c r="L1989" s="75">
        <v>997.79</v>
      </c>
      <c r="M1989" s="68"/>
      <c r="N1989" s="76">
        <v>8141.97</v>
      </c>
      <c r="AI1989" s="39"/>
      <c r="AJ1989" s="40"/>
      <c r="AK1989" s="40"/>
      <c r="AQ1989" s="40" t="s">
        <v>84</v>
      </c>
      <c r="AT1989" s="40"/>
      <c r="AV1989" s="40"/>
    </row>
    <row r="1990" spans="1:48" customFormat="1" ht="45.75" x14ac:dyDescent="0.25">
      <c r="A1990" s="41" t="s">
        <v>787</v>
      </c>
      <c r="B1990" s="42" t="s">
        <v>788</v>
      </c>
      <c r="C1990" s="248" t="s">
        <v>789</v>
      </c>
      <c r="D1990" s="248"/>
      <c r="E1990" s="248"/>
      <c r="F1990" s="43" t="s">
        <v>212</v>
      </c>
      <c r="G1990" s="44">
        <v>0.56999999999999995</v>
      </c>
      <c r="H1990" s="45">
        <v>1</v>
      </c>
      <c r="I1990" s="80">
        <v>0.56999999999999995</v>
      </c>
      <c r="J1990" s="47"/>
      <c r="K1990" s="44"/>
      <c r="L1990" s="47"/>
      <c r="M1990" s="44"/>
      <c r="N1990" s="48"/>
      <c r="AI1990" s="39"/>
      <c r="AJ1990" s="40"/>
      <c r="AK1990" s="40" t="s">
        <v>789</v>
      </c>
      <c r="AQ1990" s="40"/>
      <c r="AT1990" s="40"/>
      <c r="AV1990" s="40"/>
    </row>
    <row r="1991" spans="1:48" customFormat="1" ht="15" x14ac:dyDescent="0.25">
      <c r="A1991" s="49"/>
      <c r="B1991" s="50"/>
      <c r="C1991" s="235" t="s">
        <v>766</v>
      </c>
      <c r="D1991" s="235"/>
      <c r="E1991" s="235"/>
      <c r="F1991" s="235"/>
      <c r="G1991" s="235"/>
      <c r="H1991" s="235"/>
      <c r="I1991" s="235"/>
      <c r="J1991" s="235"/>
      <c r="K1991" s="235"/>
      <c r="L1991" s="235"/>
      <c r="M1991" s="235"/>
      <c r="N1991" s="237"/>
      <c r="AI1991" s="39"/>
      <c r="AJ1991" s="40"/>
      <c r="AK1991" s="40"/>
      <c r="AL1991" s="3" t="s">
        <v>766</v>
      </c>
      <c r="AQ1991" s="40"/>
      <c r="AT1991" s="40"/>
      <c r="AV1991" s="40"/>
    </row>
    <row r="1992" spans="1:48" customFormat="1" ht="23.25" x14ac:dyDescent="0.25">
      <c r="A1992" s="51"/>
      <c r="B1992" s="52" t="s">
        <v>65</v>
      </c>
      <c r="C1992" s="238" t="s">
        <v>66</v>
      </c>
      <c r="D1992" s="238"/>
      <c r="E1992" s="238"/>
      <c r="F1992" s="238"/>
      <c r="G1992" s="238"/>
      <c r="H1992" s="238"/>
      <c r="I1992" s="238"/>
      <c r="J1992" s="238"/>
      <c r="K1992" s="238"/>
      <c r="L1992" s="238"/>
      <c r="M1992" s="238"/>
      <c r="N1992" s="239"/>
      <c r="AI1992" s="39"/>
      <c r="AJ1992" s="40"/>
      <c r="AK1992" s="40"/>
      <c r="AM1992" s="3" t="s">
        <v>66</v>
      </c>
      <c r="AQ1992" s="40"/>
      <c r="AT1992" s="40"/>
      <c r="AV1992" s="40"/>
    </row>
    <row r="1993" spans="1:48" customFormat="1" ht="68.25" x14ac:dyDescent="0.25">
      <c r="A1993" s="51"/>
      <c r="B1993" s="52" t="s">
        <v>67</v>
      </c>
      <c r="C1993" s="238" t="s">
        <v>68</v>
      </c>
      <c r="D1993" s="238"/>
      <c r="E1993" s="238"/>
      <c r="F1993" s="238"/>
      <c r="G1993" s="238"/>
      <c r="H1993" s="238"/>
      <c r="I1993" s="238"/>
      <c r="J1993" s="238"/>
      <c r="K1993" s="238"/>
      <c r="L1993" s="238"/>
      <c r="M1993" s="238"/>
      <c r="N1993" s="239"/>
      <c r="AI1993" s="39"/>
      <c r="AJ1993" s="40"/>
      <c r="AK1993" s="40"/>
      <c r="AM1993" s="3" t="s">
        <v>68</v>
      </c>
      <c r="AQ1993" s="40"/>
      <c r="AT1993" s="40"/>
      <c r="AV1993" s="40"/>
    </row>
    <row r="1994" spans="1:48" customFormat="1" ht="23.25" x14ac:dyDescent="0.25">
      <c r="A1994" s="51"/>
      <c r="B1994" s="52" t="s">
        <v>69</v>
      </c>
      <c r="C1994" s="238" t="s">
        <v>70</v>
      </c>
      <c r="D1994" s="238"/>
      <c r="E1994" s="238"/>
      <c r="F1994" s="238"/>
      <c r="G1994" s="238"/>
      <c r="H1994" s="238"/>
      <c r="I1994" s="238"/>
      <c r="J1994" s="238"/>
      <c r="K1994" s="238"/>
      <c r="L1994" s="238"/>
      <c r="M1994" s="238"/>
      <c r="N1994" s="239"/>
      <c r="AI1994" s="39"/>
      <c r="AJ1994" s="40"/>
      <c r="AK1994" s="40"/>
      <c r="AM1994" s="3" t="s">
        <v>70</v>
      </c>
      <c r="AQ1994" s="40"/>
      <c r="AT1994" s="40"/>
      <c r="AV1994" s="40"/>
    </row>
    <row r="1995" spans="1:48" customFormat="1" ht="15" x14ac:dyDescent="0.25">
      <c r="A1995" s="53"/>
      <c r="B1995" s="52" t="s">
        <v>60</v>
      </c>
      <c r="C1995" s="235" t="s">
        <v>94</v>
      </c>
      <c r="D1995" s="235"/>
      <c r="E1995" s="235"/>
      <c r="F1995" s="54"/>
      <c r="G1995" s="55"/>
      <c r="H1995" s="55"/>
      <c r="I1995" s="55"/>
      <c r="J1995" s="58">
        <v>24.47</v>
      </c>
      <c r="K1995" s="57">
        <v>1.520875</v>
      </c>
      <c r="L1995" s="58">
        <v>21.21</v>
      </c>
      <c r="M1995" s="59">
        <v>44.77</v>
      </c>
      <c r="N1995" s="72">
        <v>949.57</v>
      </c>
      <c r="AI1995" s="39"/>
      <c r="AJ1995" s="40"/>
      <c r="AK1995" s="40"/>
      <c r="AN1995" s="3" t="s">
        <v>94</v>
      </c>
      <c r="AQ1995" s="40"/>
      <c r="AT1995" s="40"/>
      <c r="AV1995" s="40"/>
    </row>
    <row r="1996" spans="1:48" customFormat="1" ht="15" x14ac:dyDescent="0.25">
      <c r="A1996" s="53"/>
      <c r="B1996" s="52" t="s">
        <v>71</v>
      </c>
      <c r="C1996" s="235" t="s">
        <v>72</v>
      </c>
      <c r="D1996" s="235"/>
      <c r="E1996" s="235"/>
      <c r="F1996" s="54"/>
      <c r="G1996" s="55"/>
      <c r="H1996" s="55"/>
      <c r="I1996" s="55"/>
      <c r="J1996" s="58">
        <v>2.63</v>
      </c>
      <c r="K1996" s="57">
        <v>1.653125</v>
      </c>
      <c r="L1996" s="58">
        <v>2.48</v>
      </c>
      <c r="M1996" s="59">
        <v>13.24</v>
      </c>
      <c r="N1996" s="72">
        <v>32.840000000000003</v>
      </c>
      <c r="AI1996" s="39"/>
      <c r="AJ1996" s="40"/>
      <c r="AK1996" s="40"/>
      <c r="AN1996" s="3" t="s">
        <v>72</v>
      </c>
      <c r="AQ1996" s="40"/>
      <c r="AT1996" s="40"/>
      <c r="AV1996" s="40"/>
    </row>
    <row r="1997" spans="1:48" customFormat="1" ht="15" x14ac:dyDescent="0.25">
      <c r="A1997" s="53"/>
      <c r="B1997" s="52" t="s">
        <v>73</v>
      </c>
      <c r="C1997" s="235" t="s">
        <v>74</v>
      </c>
      <c r="D1997" s="235"/>
      <c r="E1997" s="235"/>
      <c r="F1997" s="54"/>
      <c r="G1997" s="55"/>
      <c r="H1997" s="55"/>
      <c r="I1997" s="55"/>
      <c r="J1997" s="58">
        <v>0.46</v>
      </c>
      <c r="K1997" s="57">
        <v>1.653125</v>
      </c>
      <c r="L1997" s="58">
        <v>0.43</v>
      </c>
      <c r="M1997" s="61">
        <v>44.7</v>
      </c>
      <c r="N1997" s="72">
        <v>19.22</v>
      </c>
      <c r="AI1997" s="39"/>
      <c r="AJ1997" s="40"/>
      <c r="AK1997" s="40"/>
      <c r="AN1997" s="3" t="s">
        <v>74</v>
      </c>
      <c r="AQ1997" s="40"/>
      <c r="AT1997" s="40"/>
      <c r="AV1997" s="40"/>
    </row>
    <row r="1998" spans="1:48" customFormat="1" ht="15" x14ac:dyDescent="0.25">
      <c r="A1998" s="53"/>
      <c r="B1998" s="52" t="s">
        <v>100</v>
      </c>
      <c r="C1998" s="235" t="s">
        <v>127</v>
      </c>
      <c r="D1998" s="235"/>
      <c r="E1998" s="235"/>
      <c r="F1998" s="54"/>
      <c r="G1998" s="55"/>
      <c r="H1998" s="55"/>
      <c r="I1998" s="55"/>
      <c r="J1998" s="58">
        <v>90</v>
      </c>
      <c r="K1998" s="55"/>
      <c r="L1998" s="58">
        <v>51.3</v>
      </c>
      <c r="M1998" s="59">
        <v>8.16</v>
      </c>
      <c r="N1998" s="72">
        <v>418.61</v>
      </c>
      <c r="AI1998" s="39"/>
      <c r="AJ1998" s="40"/>
      <c r="AK1998" s="40"/>
      <c r="AN1998" s="3" t="s">
        <v>127</v>
      </c>
      <c r="AQ1998" s="40"/>
      <c r="AT1998" s="40"/>
      <c r="AV1998" s="40"/>
    </row>
    <row r="1999" spans="1:48" customFormat="1" ht="15" x14ac:dyDescent="0.25">
      <c r="A1999" s="62"/>
      <c r="B1999" s="52"/>
      <c r="C1999" s="235" t="s">
        <v>95</v>
      </c>
      <c r="D1999" s="235"/>
      <c r="E1999" s="235"/>
      <c r="F1999" s="54" t="s">
        <v>76</v>
      </c>
      <c r="G1999" s="61">
        <v>2.8</v>
      </c>
      <c r="H1999" s="57">
        <v>1.520875</v>
      </c>
      <c r="I1999" s="64">
        <v>2.4273164999999999</v>
      </c>
      <c r="J1999" s="65"/>
      <c r="K1999" s="55"/>
      <c r="L1999" s="65"/>
      <c r="M1999" s="55"/>
      <c r="N1999" s="66"/>
      <c r="AI1999" s="39"/>
      <c r="AJ1999" s="40"/>
      <c r="AK1999" s="40"/>
      <c r="AO1999" s="3" t="s">
        <v>95</v>
      </c>
      <c r="AQ1999" s="40"/>
      <c r="AT1999" s="40"/>
      <c r="AV1999" s="40"/>
    </row>
    <row r="2000" spans="1:48" customFormat="1" ht="15" x14ac:dyDescent="0.25">
      <c r="A2000" s="62"/>
      <c r="B2000" s="52"/>
      <c r="C2000" s="235" t="s">
        <v>75</v>
      </c>
      <c r="D2000" s="235"/>
      <c r="E2000" s="235"/>
      <c r="F2000" s="54" t="s">
        <v>76</v>
      </c>
      <c r="G2000" s="59">
        <v>0.04</v>
      </c>
      <c r="H2000" s="57">
        <v>1.653125</v>
      </c>
      <c r="I2000" s="64">
        <v>3.7691299999999997E-2</v>
      </c>
      <c r="J2000" s="65"/>
      <c r="K2000" s="55"/>
      <c r="L2000" s="65"/>
      <c r="M2000" s="55"/>
      <c r="N2000" s="66"/>
      <c r="AI2000" s="39"/>
      <c r="AJ2000" s="40"/>
      <c r="AK2000" s="40"/>
      <c r="AO2000" s="3" t="s">
        <v>75</v>
      </c>
      <c r="AQ2000" s="40"/>
      <c r="AT2000" s="40"/>
      <c r="AV2000" s="40"/>
    </row>
    <row r="2001" spans="1:48" customFormat="1" ht="15" x14ac:dyDescent="0.25">
      <c r="A2001" s="49"/>
      <c r="B2001" s="52"/>
      <c r="C2001" s="236" t="s">
        <v>77</v>
      </c>
      <c r="D2001" s="236"/>
      <c r="E2001" s="236"/>
      <c r="F2001" s="67"/>
      <c r="G2001" s="68"/>
      <c r="H2001" s="68"/>
      <c r="I2001" s="68"/>
      <c r="J2001" s="70">
        <v>117.1</v>
      </c>
      <c r="K2001" s="68"/>
      <c r="L2001" s="70">
        <v>74.989999999999995</v>
      </c>
      <c r="M2001" s="68"/>
      <c r="N2001" s="71">
        <v>1401.02</v>
      </c>
      <c r="AI2001" s="39"/>
      <c r="AJ2001" s="40"/>
      <c r="AK2001" s="40"/>
      <c r="AP2001" s="3" t="s">
        <v>77</v>
      </c>
      <c r="AQ2001" s="40"/>
      <c r="AT2001" s="40"/>
      <c r="AV2001" s="40"/>
    </row>
    <row r="2002" spans="1:48" customFormat="1" ht="15" x14ac:dyDescent="0.25">
      <c r="A2002" s="62"/>
      <c r="B2002" s="52"/>
      <c r="C2002" s="235" t="s">
        <v>78</v>
      </c>
      <c r="D2002" s="235"/>
      <c r="E2002" s="235"/>
      <c r="F2002" s="54"/>
      <c r="G2002" s="55"/>
      <c r="H2002" s="55"/>
      <c r="I2002" s="55"/>
      <c r="J2002" s="65"/>
      <c r="K2002" s="55"/>
      <c r="L2002" s="58">
        <v>21.64</v>
      </c>
      <c r="M2002" s="55"/>
      <c r="N2002" s="72">
        <v>968.79</v>
      </c>
      <c r="AI2002" s="39"/>
      <c r="AJ2002" s="40"/>
      <c r="AK2002" s="40"/>
      <c r="AO2002" s="3" t="s">
        <v>78</v>
      </c>
      <c r="AQ2002" s="40"/>
      <c r="AT2002" s="40"/>
      <c r="AV2002" s="40"/>
    </row>
    <row r="2003" spans="1:48" customFormat="1" ht="22.5" x14ac:dyDescent="0.25">
      <c r="A2003" s="62"/>
      <c r="B2003" s="52" t="s">
        <v>401</v>
      </c>
      <c r="C2003" s="235" t="s">
        <v>402</v>
      </c>
      <c r="D2003" s="235"/>
      <c r="E2003" s="235"/>
      <c r="F2003" s="54" t="s">
        <v>81</v>
      </c>
      <c r="G2003" s="63">
        <v>109</v>
      </c>
      <c r="H2003" s="55"/>
      <c r="I2003" s="63">
        <v>109</v>
      </c>
      <c r="J2003" s="65"/>
      <c r="K2003" s="55"/>
      <c r="L2003" s="58">
        <v>23.59</v>
      </c>
      <c r="M2003" s="55"/>
      <c r="N2003" s="60">
        <v>1055.98</v>
      </c>
      <c r="AI2003" s="39"/>
      <c r="AJ2003" s="40"/>
      <c r="AK2003" s="40"/>
      <c r="AO2003" s="3" t="s">
        <v>402</v>
      </c>
      <c r="AQ2003" s="40"/>
      <c r="AT2003" s="40"/>
      <c r="AV2003" s="40"/>
    </row>
    <row r="2004" spans="1:48" customFormat="1" ht="45" x14ac:dyDescent="0.25">
      <c r="A2004" s="62"/>
      <c r="B2004" s="52" t="s">
        <v>403</v>
      </c>
      <c r="C2004" s="235" t="s">
        <v>404</v>
      </c>
      <c r="D2004" s="235"/>
      <c r="E2004" s="235"/>
      <c r="F2004" s="54" t="s">
        <v>81</v>
      </c>
      <c r="G2004" s="63">
        <v>57</v>
      </c>
      <c r="H2004" s="59">
        <v>0.85</v>
      </c>
      <c r="I2004" s="59">
        <v>48.45</v>
      </c>
      <c r="J2004" s="65"/>
      <c r="K2004" s="55"/>
      <c r="L2004" s="58">
        <v>10.48</v>
      </c>
      <c r="M2004" s="55"/>
      <c r="N2004" s="72">
        <v>469.38</v>
      </c>
      <c r="AI2004" s="39"/>
      <c r="AJ2004" s="40"/>
      <c r="AK2004" s="40"/>
      <c r="AO2004" s="3" t="s">
        <v>404</v>
      </c>
      <c r="AQ2004" s="40"/>
      <c r="AT2004" s="40"/>
      <c r="AV2004" s="40"/>
    </row>
    <row r="2005" spans="1:48" customFormat="1" ht="15" x14ac:dyDescent="0.25">
      <c r="A2005" s="73"/>
      <c r="B2005" s="74"/>
      <c r="C2005" s="248" t="s">
        <v>84</v>
      </c>
      <c r="D2005" s="248"/>
      <c r="E2005" s="248"/>
      <c r="F2005" s="43"/>
      <c r="G2005" s="44"/>
      <c r="H2005" s="44"/>
      <c r="I2005" s="44"/>
      <c r="J2005" s="47"/>
      <c r="K2005" s="44"/>
      <c r="L2005" s="75">
        <v>109.06</v>
      </c>
      <c r="M2005" s="68"/>
      <c r="N2005" s="76">
        <v>2926.38</v>
      </c>
      <c r="AI2005" s="39"/>
      <c r="AJ2005" s="40"/>
      <c r="AK2005" s="40"/>
      <c r="AQ2005" s="40" t="s">
        <v>84</v>
      </c>
      <c r="AT2005" s="40"/>
      <c r="AV2005" s="40"/>
    </row>
    <row r="2006" spans="1:48" customFormat="1" ht="15" x14ac:dyDescent="0.25">
      <c r="A2006" s="41" t="s">
        <v>790</v>
      </c>
      <c r="B2006" s="42" t="s">
        <v>791</v>
      </c>
      <c r="C2006" s="248" t="s">
        <v>792</v>
      </c>
      <c r="D2006" s="248"/>
      <c r="E2006" s="248"/>
      <c r="F2006" s="43" t="s">
        <v>110</v>
      </c>
      <c r="G2006" s="44">
        <v>-2.5649999999999999E-2</v>
      </c>
      <c r="H2006" s="45">
        <v>1</v>
      </c>
      <c r="I2006" s="84">
        <v>-2.5649999999999999E-2</v>
      </c>
      <c r="J2006" s="82">
        <v>2000</v>
      </c>
      <c r="K2006" s="44"/>
      <c r="L2006" s="75">
        <v>-51.3</v>
      </c>
      <c r="M2006" s="80">
        <v>8.16</v>
      </c>
      <c r="N2006" s="81">
        <v>-418.61</v>
      </c>
      <c r="AI2006" s="39"/>
      <c r="AJ2006" s="40"/>
      <c r="AK2006" s="40" t="s">
        <v>792</v>
      </c>
      <c r="AQ2006" s="40"/>
      <c r="AT2006" s="40"/>
      <c r="AV2006" s="40"/>
    </row>
    <row r="2007" spans="1:48" customFormat="1" ht="15" x14ac:dyDescent="0.25">
      <c r="A2007" s="73"/>
      <c r="B2007" s="74"/>
      <c r="C2007" s="235" t="s">
        <v>408</v>
      </c>
      <c r="D2007" s="235"/>
      <c r="E2007" s="235"/>
      <c r="F2007" s="235"/>
      <c r="G2007" s="235"/>
      <c r="H2007" s="235"/>
      <c r="I2007" s="235"/>
      <c r="J2007" s="235"/>
      <c r="K2007" s="235"/>
      <c r="L2007" s="235"/>
      <c r="M2007" s="235"/>
      <c r="N2007" s="237"/>
      <c r="AI2007" s="39"/>
      <c r="AJ2007" s="40"/>
      <c r="AK2007" s="40"/>
      <c r="AQ2007" s="40"/>
      <c r="AR2007" s="3" t="s">
        <v>408</v>
      </c>
      <c r="AT2007" s="40"/>
      <c r="AV2007" s="40"/>
    </row>
    <row r="2008" spans="1:48" customFormat="1" ht="15" x14ac:dyDescent="0.25">
      <c r="A2008" s="73"/>
      <c r="B2008" s="74"/>
      <c r="C2008" s="248" t="s">
        <v>84</v>
      </c>
      <c r="D2008" s="248"/>
      <c r="E2008" s="248"/>
      <c r="F2008" s="43"/>
      <c r="G2008" s="44"/>
      <c r="H2008" s="44"/>
      <c r="I2008" s="44"/>
      <c r="J2008" s="47"/>
      <c r="K2008" s="44"/>
      <c r="L2008" s="75">
        <v>-51.3</v>
      </c>
      <c r="M2008" s="68"/>
      <c r="N2008" s="81">
        <v>-418.61</v>
      </c>
      <c r="AI2008" s="39"/>
      <c r="AJ2008" s="40"/>
      <c r="AK2008" s="40"/>
      <c r="AQ2008" s="40" t="s">
        <v>84</v>
      </c>
      <c r="AT2008" s="40"/>
      <c r="AV2008" s="40"/>
    </row>
    <row r="2009" spans="1:48" customFormat="1" ht="68.25" x14ac:dyDescent="0.25">
      <c r="A2009" s="41" t="s">
        <v>793</v>
      </c>
      <c r="B2009" s="42" t="s">
        <v>794</v>
      </c>
      <c r="C2009" s="248" t="s">
        <v>795</v>
      </c>
      <c r="D2009" s="248"/>
      <c r="E2009" s="248"/>
      <c r="F2009" s="43" t="s">
        <v>545</v>
      </c>
      <c r="G2009" s="44">
        <v>20</v>
      </c>
      <c r="H2009" s="45">
        <v>1</v>
      </c>
      <c r="I2009" s="45">
        <v>20</v>
      </c>
      <c r="J2009" s="75">
        <v>8.44</v>
      </c>
      <c r="K2009" s="44"/>
      <c r="L2009" s="75">
        <v>168.8</v>
      </c>
      <c r="M2009" s="80">
        <v>8.16</v>
      </c>
      <c r="N2009" s="76">
        <v>1377.41</v>
      </c>
      <c r="AI2009" s="39"/>
      <c r="AJ2009" s="40"/>
      <c r="AK2009" s="40" t="s">
        <v>795</v>
      </c>
      <c r="AQ2009" s="40"/>
      <c r="AT2009" s="40"/>
      <c r="AV2009" s="40"/>
    </row>
    <row r="2010" spans="1:48" customFormat="1" ht="15" x14ac:dyDescent="0.25">
      <c r="A2010" s="73"/>
      <c r="B2010" s="74"/>
      <c r="C2010" s="235" t="s">
        <v>111</v>
      </c>
      <c r="D2010" s="235"/>
      <c r="E2010" s="235"/>
      <c r="F2010" s="235"/>
      <c r="G2010" s="235"/>
      <c r="H2010" s="235"/>
      <c r="I2010" s="235"/>
      <c r="J2010" s="235"/>
      <c r="K2010" s="235"/>
      <c r="L2010" s="235"/>
      <c r="M2010" s="235"/>
      <c r="N2010" s="237"/>
      <c r="AI2010" s="39"/>
      <c r="AJ2010" s="40"/>
      <c r="AK2010" s="40"/>
      <c r="AQ2010" s="40"/>
      <c r="AR2010" s="3" t="s">
        <v>111</v>
      </c>
      <c r="AT2010" s="40"/>
      <c r="AV2010" s="40"/>
    </row>
    <row r="2011" spans="1:48" customFormat="1" ht="15" x14ac:dyDescent="0.25">
      <c r="A2011" s="73"/>
      <c r="B2011" s="74"/>
      <c r="C2011" s="248" t="s">
        <v>84</v>
      </c>
      <c r="D2011" s="248"/>
      <c r="E2011" s="248"/>
      <c r="F2011" s="43"/>
      <c r="G2011" s="44"/>
      <c r="H2011" s="44"/>
      <c r="I2011" s="44"/>
      <c r="J2011" s="47"/>
      <c r="K2011" s="44"/>
      <c r="L2011" s="75">
        <v>168.8</v>
      </c>
      <c r="M2011" s="68"/>
      <c r="N2011" s="76">
        <v>1377.41</v>
      </c>
      <c r="AI2011" s="39"/>
      <c r="AJ2011" s="40"/>
      <c r="AK2011" s="40"/>
      <c r="AQ2011" s="40" t="s">
        <v>84</v>
      </c>
      <c r="AT2011" s="40"/>
      <c r="AV2011" s="40"/>
    </row>
    <row r="2012" spans="1:48" customFormat="1" ht="23.25" x14ac:dyDescent="0.25">
      <c r="A2012" s="41" t="s">
        <v>796</v>
      </c>
      <c r="B2012" s="42" t="s">
        <v>797</v>
      </c>
      <c r="C2012" s="248" t="s">
        <v>798</v>
      </c>
      <c r="D2012" s="248"/>
      <c r="E2012" s="248"/>
      <c r="F2012" s="43" t="s">
        <v>212</v>
      </c>
      <c r="G2012" s="44">
        <v>0.68</v>
      </c>
      <c r="H2012" s="45">
        <v>1</v>
      </c>
      <c r="I2012" s="80">
        <v>0.68</v>
      </c>
      <c r="J2012" s="47"/>
      <c r="K2012" s="44"/>
      <c r="L2012" s="47"/>
      <c r="M2012" s="44"/>
      <c r="N2012" s="48"/>
      <c r="AI2012" s="39"/>
      <c r="AJ2012" s="40"/>
      <c r="AK2012" s="40" t="s">
        <v>798</v>
      </c>
      <c r="AQ2012" s="40"/>
      <c r="AT2012" s="40"/>
      <c r="AV2012" s="40"/>
    </row>
    <row r="2013" spans="1:48" customFormat="1" ht="15" x14ac:dyDescent="0.25">
      <c r="A2013" s="49"/>
      <c r="B2013" s="50"/>
      <c r="C2013" s="235" t="s">
        <v>799</v>
      </c>
      <c r="D2013" s="235"/>
      <c r="E2013" s="235"/>
      <c r="F2013" s="235"/>
      <c r="G2013" s="235"/>
      <c r="H2013" s="235"/>
      <c r="I2013" s="235"/>
      <c r="J2013" s="235"/>
      <c r="K2013" s="235"/>
      <c r="L2013" s="235"/>
      <c r="M2013" s="235"/>
      <c r="N2013" s="237"/>
      <c r="AI2013" s="39"/>
      <c r="AJ2013" s="40"/>
      <c r="AK2013" s="40"/>
      <c r="AL2013" s="3" t="s">
        <v>799</v>
      </c>
      <c r="AQ2013" s="40"/>
      <c r="AT2013" s="40"/>
      <c r="AV2013" s="40"/>
    </row>
    <row r="2014" spans="1:48" customFormat="1" ht="23.25" x14ac:dyDescent="0.25">
      <c r="A2014" s="51"/>
      <c r="B2014" s="52" t="s">
        <v>65</v>
      </c>
      <c r="C2014" s="238" t="s">
        <v>66</v>
      </c>
      <c r="D2014" s="238"/>
      <c r="E2014" s="238"/>
      <c r="F2014" s="238"/>
      <c r="G2014" s="238"/>
      <c r="H2014" s="238"/>
      <c r="I2014" s="238"/>
      <c r="J2014" s="238"/>
      <c r="K2014" s="238"/>
      <c r="L2014" s="238"/>
      <c r="M2014" s="238"/>
      <c r="N2014" s="239"/>
      <c r="AI2014" s="39"/>
      <c r="AJ2014" s="40"/>
      <c r="AK2014" s="40"/>
      <c r="AM2014" s="3" t="s">
        <v>66</v>
      </c>
      <c r="AQ2014" s="40"/>
      <c r="AT2014" s="40"/>
      <c r="AV2014" s="40"/>
    </row>
    <row r="2015" spans="1:48" customFormat="1" ht="68.25" x14ac:dyDescent="0.25">
      <c r="A2015" s="51"/>
      <c r="B2015" s="52" t="s">
        <v>67</v>
      </c>
      <c r="C2015" s="238" t="s">
        <v>68</v>
      </c>
      <c r="D2015" s="238"/>
      <c r="E2015" s="238"/>
      <c r="F2015" s="238"/>
      <c r="G2015" s="238"/>
      <c r="H2015" s="238"/>
      <c r="I2015" s="238"/>
      <c r="J2015" s="238"/>
      <c r="K2015" s="238"/>
      <c r="L2015" s="238"/>
      <c r="M2015" s="238"/>
      <c r="N2015" s="239"/>
      <c r="AI2015" s="39"/>
      <c r="AJ2015" s="40"/>
      <c r="AK2015" s="40"/>
      <c r="AM2015" s="3" t="s">
        <v>68</v>
      </c>
      <c r="AQ2015" s="40"/>
      <c r="AT2015" s="40"/>
      <c r="AV2015" s="40"/>
    </row>
    <row r="2016" spans="1:48" customFormat="1" ht="23.25" x14ac:dyDescent="0.25">
      <c r="A2016" s="51"/>
      <c r="B2016" s="52" t="s">
        <v>69</v>
      </c>
      <c r="C2016" s="238" t="s">
        <v>70</v>
      </c>
      <c r="D2016" s="238"/>
      <c r="E2016" s="238"/>
      <c r="F2016" s="238"/>
      <c r="G2016" s="238"/>
      <c r="H2016" s="238"/>
      <c r="I2016" s="238"/>
      <c r="J2016" s="238"/>
      <c r="K2016" s="238"/>
      <c r="L2016" s="238"/>
      <c r="M2016" s="238"/>
      <c r="N2016" s="239"/>
      <c r="AI2016" s="39"/>
      <c r="AJ2016" s="40"/>
      <c r="AK2016" s="40"/>
      <c r="AM2016" s="3" t="s">
        <v>70</v>
      </c>
      <c r="AQ2016" s="40"/>
      <c r="AT2016" s="40"/>
      <c r="AV2016" s="40"/>
    </row>
    <row r="2017" spans="1:48" customFormat="1" ht="15" x14ac:dyDescent="0.25">
      <c r="A2017" s="53"/>
      <c r="B2017" s="52" t="s">
        <v>60</v>
      </c>
      <c r="C2017" s="235" t="s">
        <v>94</v>
      </c>
      <c r="D2017" s="235"/>
      <c r="E2017" s="235"/>
      <c r="F2017" s="54"/>
      <c r="G2017" s="55"/>
      <c r="H2017" s="55"/>
      <c r="I2017" s="55"/>
      <c r="J2017" s="58">
        <v>134.97999999999999</v>
      </c>
      <c r="K2017" s="57">
        <v>1.520875</v>
      </c>
      <c r="L2017" s="58">
        <v>139.6</v>
      </c>
      <c r="M2017" s="59">
        <v>44.77</v>
      </c>
      <c r="N2017" s="60">
        <v>6249.89</v>
      </c>
      <c r="AI2017" s="39"/>
      <c r="AJ2017" s="40"/>
      <c r="AK2017" s="40"/>
      <c r="AN2017" s="3" t="s">
        <v>94</v>
      </c>
      <c r="AQ2017" s="40"/>
      <c r="AT2017" s="40"/>
      <c r="AV2017" s="40"/>
    </row>
    <row r="2018" spans="1:48" customFormat="1" ht="15" x14ac:dyDescent="0.25">
      <c r="A2018" s="53"/>
      <c r="B2018" s="52" t="s">
        <v>71</v>
      </c>
      <c r="C2018" s="235" t="s">
        <v>72</v>
      </c>
      <c r="D2018" s="235"/>
      <c r="E2018" s="235"/>
      <c r="F2018" s="54"/>
      <c r="G2018" s="55"/>
      <c r="H2018" s="55"/>
      <c r="I2018" s="55"/>
      <c r="J2018" s="58">
        <v>24.64</v>
      </c>
      <c r="K2018" s="57">
        <v>1.653125</v>
      </c>
      <c r="L2018" s="58">
        <v>27.7</v>
      </c>
      <c r="M2018" s="59">
        <v>13.24</v>
      </c>
      <c r="N2018" s="72">
        <v>366.75</v>
      </c>
      <c r="AI2018" s="39"/>
      <c r="AJ2018" s="40"/>
      <c r="AK2018" s="40"/>
      <c r="AN2018" s="3" t="s">
        <v>72</v>
      </c>
      <c r="AQ2018" s="40"/>
      <c r="AT2018" s="40"/>
      <c r="AV2018" s="40"/>
    </row>
    <row r="2019" spans="1:48" customFormat="1" ht="15" x14ac:dyDescent="0.25">
      <c r="A2019" s="53"/>
      <c r="B2019" s="52" t="s">
        <v>73</v>
      </c>
      <c r="C2019" s="235" t="s">
        <v>74</v>
      </c>
      <c r="D2019" s="235"/>
      <c r="E2019" s="235"/>
      <c r="F2019" s="54"/>
      <c r="G2019" s="55"/>
      <c r="H2019" s="55"/>
      <c r="I2019" s="55"/>
      <c r="J2019" s="58">
        <v>3.75</v>
      </c>
      <c r="K2019" s="57">
        <v>1.653125</v>
      </c>
      <c r="L2019" s="58">
        <v>4.22</v>
      </c>
      <c r="M2019" s="61">
        <v>44.7</v>
      </c>
      <c r="N2019" s="72">
        <v>188.63</v>
      </c>
      <c r="AI2019" s="39"/>
      <c r="AJ2019" s="40"/>
      <c r="AK2019" s="40"/>
      <c r="AN2019" s="3" t="s">
        <v>74</v>
      </c>
      <c r="AQ2019" s="40"/>
      <c r="AT2019" s="40"/>
      <c r="AV2019" s="40"/>
    </row>
    <row r="2020" spans="1:48" customFormat="1" ht="15" x14ac:dyDescent="0.25">
      <c r="A2020" s="53"/>
      <c r="B2020" s="52" t="s">
        <v>100</v>
      </c>
      <c r="C2020" s="235" t="s">
        <v>127</v>
      </c>
      <c r="D2020" s="235"/>
      <c r="E2020" s="235"/>
      <c r="F2020" s="54"/>
      <c r="G2020" s="55"/>
      <c r="H2020" s="55"/>
      <c r="I2020" s="55"/>
      <c r="J2020" s="58">
        <v>182.33</v>
      </c>
      <c r="K2020" s="55"/>
      <c r="L2020" s="58">
        <v>123.98</v>
      </c>
      <c r="M2020" s="59">
        <v>8.16</v>
      </c>
      <c r="N2020" s="60">
        <v>1011.68</v>
      </c>
      <c r="AI2020" s="39"/>
      <c r="AJ2020" s="40"/>
      <c r="AK2020" s="40"/>
      <c r="AN2020" s="3" t="s">
        <v>127</v>
      </c>
      <c r="AQ2020" s="40"/>
      <c r="AT2020" s="40"/>
      <c r="AV2020" s="40"/>
    </row>
    <row r="2021" spans="1:48" customFormat="1" ht="15" x14ac:dyDescent="0.25">
      <c r="A2021" s="62"/>
      <c r="B2021" s="52"/>
      <c r="C2021" s="235" t="s">
        <v>95</v>
      </c>
      <c r="D2021" s="235"/>
      <c r="E2021" s="235"/>
      <c r="F2021" s="54" t="s">
        <v>76</v>
      </c>
      <c r="G2021" s="59">
        <v>14.36</v>
      </c>
      <c r="H2021" s="57">
        <v>1.520875</v>
      </c>
      <c r="I2021" s="64">
        <v>14.8510402</v>
      </c>
      <c r="J2021" s="65"/>
      <c r="K2021" s="55"/>
      <c r="L2021" s="65"/>
      <c r="M2021" s="55"/>
      <c r="N2021" s="66"/>
      <c r="AI2021" s="39"/>
      <c r="AJ2021" s="40"/>
      <c r="AK2021" s="40"/>
      <c r="AO2021" s="3" t="s">
        <v>95</v>
      </c>
      <c r="AQ2021" s="40"/>
      <c r="AT2021" s="40"/>
      <c r="AV2021" s="40"/>
    </row>
    <row r="2022" spans="1:48" customFormat="1" ht="15" x14ac:dyDescent="0.25">
      <c r="A2022" s="62"/>
      <c r="B2022" s="52"/>
      <c r="C2022" s="235" t="s">
        <v>75</v>
      </c>
      <c r="D2022" s="235"/>
      <c r="E2022" s="235"/>
      <c r="F2022" s="54" t="s">
        <v>76</v>
      </c>
      <c r="G2022" s="59">
        <v>0.28999999999999998</v>
      </c>
      <c r="H2022" s="57">
        <v>1.653125</v>
      </c>
      <c r="I2022" s="64">
        <v>0.32599630000000002</v>
      </c>
      <c r="J2022" s="65"/>
      <c r="K2022" s="55"/>
      <c r="L2022" s="65"/>
      <c r="M2022" s="55"/>
      <c r="N2022" s="66"/>
      <c r="AI2022" s="39"/>
      <c r="AJ2022" s="40"/>
      <c r="AK2022" s="40"/>
      <c r="AO2022" s="3" t="s">
        <v>75</v>
      </c>
      <c r="AQ2022" s="40"/>
      <c r="AT2022" s="40"/>
      <c r="AV2022" s="40"/>
    </row>
    <row r="2023" spans="1:48" customFormat="1" ht="15" x14ac:dyDescent="0.25">
      <c r="A2023" s="49"/>
      <c r="B2023" s="52"/>
      <c r="C2023" s="236" t="s">
        <v>77</v>
      </c>
      <c r="D2023" s="236"/>
      <c r="E2023" s="236"/>
      <c r="F2023" s="67"/>
      <c r="G2023" s="68"/>
      <c r="H2023" s="68"/>
      <c r="I2023" s="68"/>
      <c r="J2023" s="70">
        <v>341.95</v>
      </c>
      <c r="K2023" s="68"/>
      <c r="L2023" s="70">
        <v>291.27999999999997</v>
      </c>
      <c r="M2023" s="68"/>
      <c r="N2023" s="71">
        <v>7628.32</v>
      </c>
      <c r="AI2023" s="39"/>
      <c r="AJ2023" s="40"/>
      <c r="AK2023" s="40"/>
      <c r="AP2023" s="3" t="s">
        <v>77</v>
      </c>
      <c r="AQ2023" s="40"/>
      <c r="AT2023" s="40"/>
      <c r="AV2023" s="40"/>
    </row>
    <row r="2024" spans="1:48" customFormat="1" ht="15" x14ac:dyDescent="0.25">
      <c r="A2024" s="62"/>
      <c r="B2024" s="52"/>
      <c r="C2024" s="235" t="s">
        <v>78</v>
      </c>
      <c r="D2024" s="235"/>
      <c r="E2024" s="235"/>
      <c r="F2024" s="54"/>
      <c r="G2024" s="55"/>
      <c r="H2024" s="55"/>
      <c r="I2024" s="55"/>
      <c r="J2024" s="65"/>
      <c r="K2024" s="55"/>
      <c r="L2024" s="58">
        <v>143.82</v>
      </c>
      <c r="M2024" s="55"/>
      <c r="N2024" s="60">
        <v>6438.52</v>
      </c>
      <c r="AI2024" s="39"/>
      <c r="AJ2024" s="40"/>
      <c r="AK2024" s="40"/>
      <c r="AO2024" s="3" t="s">
        <v>78</v>
      </c>
      <c r="AQ2024" s="40"/>
      <c r="AT2024" s="40"/>
      <c r="AV2024" s="40"/>
    </row>
    <row r="2025" spans="1:48" customFormat="1" ht="22.5" x14ac:dyDescent="0.25">
      <c r="A2025" s="62"/>
      <c r="B2025" s="52" t="s">
        <v>401</v>
      </c>
      <c r="C2025" s="235" t="s">
        <v>402</v>
      </c>
      <c r="D2025" s="235"/>
      <c r="E2025" s="235"/>
      <c r="F2025" s="54" t="s">
        <v>81</v>
      </c>
      <c r="G2025" s="63">
        <v>109</v>
      </c>
      <c r="H2025" s="55"/>
      <c r="I2025" s="63">
        <v>109</v>
      </c>
      <c r="J2025" s="65"/>
      <c r="K2025" s="55"/>
      <c r="L2025" s="58">
        <v>156.76</v>
      </c>
      <c r="M2025" s="55"/>
      <c r="N2025" s="60">
        <v>7017.99</v>
      </c>
      <c r="AI2025" s="39"/>
      <c r="AJ2025" s="40"/>
      <c r="AK2025" s="40"/>
      <c r="AO2025" s="3" t="s">
        <v>402</v>
      </c>
      <c r="AQ2025" s="40"/>
      <c r="AT2025" s="40"/>
      <c r="AV2025" s="40"/>
    </row>
    <row r="2026" spans="1:48" customFormat="1" ht="45" x14ac:dyDescent="0.25">
      <c r="A2026" s="62"/>
      <c r="B2026" s="52" t="s">
        <v>403</v>
      </c>
      <c r="C2026" s="235" t="s">
        <v>404</v>
      </c>
      <c r="D2026" s="235"/>
      <c r="E2026" s="235"/>
      <c r="F2026" s="54" t="s">
        <v>81</v>
      </c>
      <c r="G2026" s="63">
        <v>57</v>
      </c>
      <c r="H2026" s="59">
        <v>0.85</v>
      </c>
      <c r="I2026" s="59">
        <v>48.45</v>
      </c>
      <c r="J2026" s="65"/>
      <c r="K2026" s="55"/>
      <c r="L2026" s="58">
        <v>69.680000000000007</v>
      </c>
      <c r="M2026" s="55"/>
      <c r="N2026" s="60">
        <v>3119.46</v>
      </c>
      <c r="AI2026" s="39"/>
      <c r="AJ2026" s="40"/>
      <c r="AK2026" s="40"/>
      <c r="AO2026" s="3" t="s">
        <v>404</v>
      </c>
      <c r="AQ2026" s="40"/>
      <c r="AT2026" s="40"/>
      <c r="AV2026" s="40"/>
    </row>
    <row r="2027" spans="1:48" customFormat="1" ht="15" x14ac:dyDescent="0.25">
      <c r="A2027" s="73"/>
      <c r="B2027" s="74"/>
      <c r="C2027" s="248" t="s">
        <v>84</v>
      </c>
      <c r="D2027" s="248"/>
      <c r="E2027" s="248"/>
      <c r="F2027" s="43"/>
      <c r="G2027" s="44"/>
      <c r="H2027" s="44"/>
      <c r="I2027" s="44"/>
      <c r="J2027" s="47"/>
      <c r="K2027" s="44"/>
      <c r="L2027" s="75">
        <v>517.72</v>
      </c>
      <c r="M2027" s="68"/>
      <c r="N2027" s="76">
        <v>17765.77</v>
      </c>
      <c r="AI2027" s="39"/>
      <c r="AJ2027" s="40"/>
      <c r="AK2027" s="40"/>
      <c r="AQ2027" s="40" t="s">
        <v>84</v>
      </c>
      <c r="AT2027" s="40"/>
      <c r="AV2027" s="40"/>
    </row>
    <row r="2028" spans="1:48" customFormat="1" ht="90.75" x14ac:dyDescent="0.25">
      <c r="A2028" s="41" t="s">
        <v>800</v>
      </c>
      <c r="B2028" s="42" t="s">
        <v>801</v>
      </c>
      <c r="C2028" s="248" t="s">
        <v>802</v>
      </c>
      <c r="D2028" s="248"/>
      <c r="E2028" s="248"/>
      <c r="F2028" s="43" t="s">
        <v>204</v>
      </c>
      <c r="G2028" s="44">
        <v>68</v>
      </c>
      <c r="H2028" s="45">
        <v>1</v>
      </c>
      <c r="I2028" s="45">
        <v>68</v>
      </c>
      <c r="J2028" s="75">
        <v>24.7</v>
      </c>
      <c r="K2028" s="44"/>
      <c r="L2028" s="82">
        <v>1679.6</v>
      </c>
      <c r="M2028" s="80">
        <v>8.16</v>
      </c>
      <c r="N2028" s="76">
        <v>13705.54</v>
      </c>
      <c r="AI2028" s="39"/>
      <c r="AJ2028" s="40"/>
      <c r="AK2028" s="40" t="s">
        <v>802</v>
      </c>
      <c r="AQ2028" s="40"/>
      <c r="AT2028" s="40"/>
      <c r="AV2028" s="40"/>
    </row>
    <row r="2029" spans="1:48" customFormat="1" ht="15" x14ac:dyDescent="0.25">
      <c r="A2029" s="73"/>
      <c r="B2029" s="74"/>
      <c r="C2029" s="235" t="s">
        <v>111</v>
      </c>
      <c r="D2029" s="235"/>
      <c r="E2029" s="235"/>
      <c r="F2029" s="235"/>
      <c r="G2029" s="235"/>
      <c r="H2029" s="235"/>
      <c r="I2029" s="235"/>
      <c r="J2029" s="235"/>
      <c r="K2029" s="235"/>
      <c r="L2029" s="235"/>
      <c r="M2029" s="235"/>
      <c r="N2029" s="237"/>
      <c r="AI2029" s="39"/>
      <c r="AJ2029" s="40"/>
      <c r="AK2029" s="40"/>
      <c r="AQ2029" s="40"/>
      <c r="AR2029" s="3" t="s">
        <v>111</v>
      </c>
      <c r="AT2029" s="40"/>
      <c r="AV2029" s="40"/>
    </row>
    <row r="2030" spans="1:48" customFormat="1" ht="15" x14ac:dyDescent="0.25">
      <c r="A2030" s="73"/>
      <c r="B2030" s="74"/>
      <c r="C2030" s="248" t="s">
        <v>84</v>
      </c>
      <c r="D2030" s="248"/>
      <c r="E2030" s="248"/>
      <c r="F2030" s="43"/>
      <c r="G2030" s="44"/>
      <c r="H2030" s="44"/>
      <c r="I2030" s="44"/>
      <c r="J2030" s="47"/>
      <c r="K2030" s="44"/>
      <c r="L2030" s="82">
        <v>1679.6</v>
      </c>
      <c r="M2030" s="68"/>
      <c r="N2030" s="76">
        <v>13705.54</v>
      </c>
      <c r="AI2030" s="39"/>
      <c r="AJ2030" s="40"/>
      <c r="AK2030" s="40"/>
      <c r="AQ2030" s="40" t="s">
        <v>84</v>
      </c>
      <c r="AT2030" s="40"/>
      <c r="AV2030" s="40"/>
    </row>
    <row r="2031" spans="1:48" customFormat="1" ht="90.75" x14ac:dyDescent="0.25">
      <c r="A2031" s="41" t="s">
        <v>803</v>
      </c>
      <c r="B2031" s="42" t="s">
        <v>804</v>
      </c>
      <c r="C2031" s="248" t="s">
        <v>805</v>
      </c>
      <c r="D2031" s="248"/>
      <c r="E2031" s="248"/>
      <c r="F2031" s="43" t="s">
        <v>204</v>
      </c>
      <c r="G2031" s="44">
        <v>68</v>
      </c>
      <c r="H2031" s="45">
        <v>1</v>
      </c>
      <c r="I2031" s="45">
        <v>68</v>
      </c>
      <c r="J2031" s="75">
        <v>24.94</v>
      </c>
      <c r="K2031" s="44"/>
      <c r="L2031" s="82">
        <v>1695.92</v>
      </c>
      <c r="M2031" s="80">
        <v>8.16</v>
      </c>
      <c r="N2031" s="76">
        <v>13838.71</v>
      </c>
      <c r="AI2031" s="39"/>
      <c r="AJ2031" s="40"/>
      <c r="AK2031" s="40" t="s">
        <v>805</v>
      </c>
      <c r="AQ2031" s="40"/>
      <c r="AT2031" s="40"/>
      <c r="AV2031" s="40"/>
    </row>
    <row r="2032" spans="1:48" customFormat="1" ht="15" x14ac:dyDescent="0.25">
      <c r="A2032" s="73"/>
      <c r="B2032" s="74"/>
      <c r="C2032" s="235" t="s">
        <v>111</v>
      </c>
      <c r="D2032" s="235"/>
      <c r="E2032" s="235"/>
      <c r="F2032" s="235"/>
      <c r="G2032" s="235"/>
      <c r="H2032" s="235"/>
      <c r="I2032" s="235"/>
      <c r="J2032" s="235"/>
      <c r="K2032" s="235"/>
      <c r="L2032" s="235"/>
      <c r="M2032" s="235"/>
      <c r="N2032" s="237"/>
      <c r="AI2032" s="39"/>
      <c r="AJ2032" s="40"/>
      <c r="AK2032" s="40"/>
      <c r="AQ2032" s="40"/>
      <c r="AR2032" s="3" t="s">
        <v>111</v>
      </c>
      <c r="AT2032" s="40"/>
      <c r="AV2032" s="40"/>
    </row>
    <row r="2033" spans="1:48" customFormat="1" ht="15" x14ac:dyDescent="0.25">
      <c r="A2033" s="73"/>
      <c r="B2033" s="74"/>
      <c r="C2033" s="248" t="s">
        <v>84</v>
      </c>
      <c r="D2033" s="248"/>
      <c r="E2033" s="248"/>
      <c r="F2033" s="43"/>
      <c r="G2033" s="44"/>
      <c r="H2033" s="44"/>
      <c r="I2033" s="44"/>
      <c r="J2033" s="47"/>
      <c r="K2033" s="44"/>
      <c r="L2033" s="82">
        <v>1695.92</v>
      </c>
      <c r="M2033" s="68"/>
      <c r="N2033" s="76">
        <v>13838.71</v>
      </c>
      <c r="AI2033" s="39"/>
      <c r="AJ2033" s="40"/>
      <c r="AK2033" s="40"/>
      <c r="AQ2033" s="40" t="s">
        <v>84</v>
      </c>
      <c r="AT2033" s="40"/>
      <c r="AV2033" s="40"/>
    </row>
    <row r="2034" spans="1:48" customFormat="1" ht="15" x14ac:dyDescent="0.25">
      <c r="A2034" s="87"/>
      <c r="B2034" s="88"/>
      <c r="C2034" s="88"/>
      <c r="D2034" s="88"/>
      <c r="E2034" s="88"/>
      <c r="F2034" s="89"/>
      <c r="G2034" s="89"/>
      <c r="H2034" s="89"/>
      <c r="I2034" s="89"/>
      <c r="J2034" s="90"/>
      <c r="K2034" s="89"/>
      <c r="L2034" s="90"/>
      <c r="M2034" s="55"/>
      <c r="N2034" s="90"/>
      <c r="AI2034" s="39"/>
      <c r="AJ2034" s="40"/>
      <c r="AK2034" s="40"/>
      <c r="AQ2034" s="40"/>
      <c r="AT2034" s="40"/>
      <c r="AV2034" s="40"/>
    </row>
    <row r="2035" spans="1:48" customFormat="1" ht="15" x14ac:dyDescent="0.25">
      <c r="A2035" s="91"/>
      <c r="B2035" s="92"/>
      <c r="C2035" s="248" t="s">
        <v>806</v>
      </c>
      <c r="D2035" s="248"/>
      <c r="E2035" s="248"/>
      <c r="F2035" s="248"/>
      <c r="G2035" s="248"/>
      <c r="H2035" s="248"/>
      <c r="I2035" s="248"/>
      <c r="J2035" s="248"/>
      <c r="K2035" s="248"/>
      <c r="L2035" s="93"/>
      <c r="M2035" s="94"/>
      <c r="N2035" s="95"/>
      <c r="AI2035" s="39"/>
      <c r="AJ2035" s="40"/>
      <c r="AK2035" s="40"/>
      <c r="AQ2035" s="40"/>
      <c r="AT2035" s="40" t="s">
        <v>806</v>
      </c>
      <c r="AV2035" s="40"/>
    </row>
    <row r="2036" spans="1:48" customFormat="1" ht="15" x14ac:dyDescent="0.25">
      <c r="A2036" s="96"/>
      <c r="B2036" s="52"/>
      <c r="C2036" s="235" t="s">
        <v>255</v>
      </c>
      <c r="D2036" s="235"/>
      <c r="E2036" s="235"/>
      <c r="F2036" s="235"/>
      <c r="G2036" s="235"/>
      <c r="H2036" s="235"/>
      <c r="I2036" s="235"/>
      <c r="J2036" s="235"/>
      <c r="K2036" s="235"/>
      <c r="L2036" s="97">
        <v>17715.7</v>
      </c>
      <c r="M2036" s="98"/>
      <c r="N2036" s="99">
        <v>233637.86</v>
      </c>
      <c r="AI2036" s="39"/>
      <c r="AJ2036" s="40"/>
      <c r="AK2036" s="40"/>
      <c r="AQ2036" s="40"/>
      <c r="AT2036" s="40"/>
      <c r="AU2036" s="3" t="s">
        <v>255</v>
      </c>
      <c r="AV2036" s="40"/>
    </row>
    <row r="2037" spans="1:48" customFormat="1" ht="15" x14ac:dyDescent="0.25">
      <c r="A2037" s="96"/>
      <c r="B2037" s="52"/>
      <c r="C2037" s="235" t="s">
        <v>256</v>
      </c>
      <c r="D2037" s="235"/>
      <c r="E2037" s="235"/>
      <c r="F2037" s="235"/>
      <c r="G2037" s="235"/>
      <c r="H2037" s="235"/>
      <c r="I2037" s="235"/>
      <c r="J2037" s="235"/>
      <c r="K2037" s="235"/>
      <c r="L2037" s="100"/>
      <c r="M2037" s="98"/>
      <c r="N2037" s="101"/>
      <c r="AI2037" s="39"/>
      <c r="AJ2037" s="40"/>
      <c r="AK2037" s="40"/>
      <c r="AQ2037" s="40"/>
      <c r="AT2037" s="40"/>
      <c r="AU2037" s="3" t="s">
        <v>256</v>
      </c>
      <c r="AV2037" s="40"/>
    </row>
    <row r="2038" spans="1:48" customFormat="1" ht="15" x14ac:dyDescent="0.25">
      <c r="A2038" s="96"/>
      <c r="B2038" s="52"/>
      <c r="C2038" s="235" t="s">
        <v>257</v>
      </c>
      <c r="D2038" s="235"/>
      <c r="E2038" s="235"/>
      <c r="F2038" s="235"/>
      <c r="G2038" s="235"/>
      <c r="H2038" s="235"/>
      <c r="I2038" s="235"/>
      <c r="J2038" s="235"/>
      <c r="K2038" s="235"/>
      <c r="L2038" s="97">
        <v>2354.33</v>
      </c>
      <c r="M2038" s="98"/>
      <c r="N2038" s="99">
        <v>105403.36</v>
      </c>
      <c r="AI2038" s="39"/>
      <c r="AJ2038" s="40"/>
      <c r="AK2038" s="40"/>
      <c r="AQ2038" s="40"/>
      <c r="AT2038" s="40"/>
      <c r="AU2038" s="3" t="s">
        <v>257</v>
      </c>
      <c r="AV2038" s="40"/>
    </row>
    <row r="2039" spans="1:48" customFormat="1" ht="15" x14ac:dyDescent="0.25">
      <c r="A2039" s="96"/>
      <c r="B2039" s="52"/>
      <c r="C2039" s="235" t="s">
        <v>258</v>
      </c>
      <c r="D2039" s="235"/>
      <c r="E2039" s="235"/>
      <c r="F2039" s="235"/>
      <c r="G2039" s="235"/>
      <c r="H2039" s="235"/>
      <c r="I2039" s="235"/>
      <c r="J2039" s="235"/>
      <c r="K2039" s="235"/>
      <c r="L2039" s="102">
        <v>568.04999999999995</v>
      </c>
      <c r="M2039" s="98"/>
      <c r="N2039" s="99">
        <v>7521</v>
      </c>
      <c r="AI2039" s="39"/>
      <c r="AJ2039" s="40"/>
      <c r="AK2039" s="40"/>
      <c r="AQ2039" s="40"/>
      <c r="AT2039" s="40"/>
      <c r="AU2039" s="3" t="s">
        <v>258</v>
      </c>
      <c r="AV2039" s="40"/>
    </row>
    <row r="2040" spans="1:48" customFormat="1" ht="15" x14ac:dyDescent="0.25">
      <c r="A2040" s="96"/>
      <c r="B2040" s="52"/>
      <c r="C2040" s="235" t="s">
        <v>259</v>
      </c>
      <c r="D2040" s="235"/>
      <c r="E2040" s="235"/>
      <c r="F2040" s="235"/>
      <c r="G2040" s="235"/>
      <c r="H2040" s="235"/>
      <c r="I2040" s="235"/>
      <c r="J2040" s="235"/>
      <c r="K2040" s="235"/>
      <c r="L2040" s="102">
        <v>60.33</v>
      </c>
      <c r="M2040" s="98"/>
      <c r="N2040" s="99">
        <v>2696.76</v>
      </c>
      <c r="AI2040" s="39"/>
      <c r="AJ2040" s="40"/>
      <c r="AK2040" s="40"/>
      <c r="AQ2040" s="40"/>
      <c r="AT2040" s="40"/>
      <c r="AU2040" s="3" t="s">
        <v>259</v>
      </c>
      <c r="AV2040" s="40"/>
    </row>
    <row r="2041" spans="1:48" customFormat="1" ht="15" x14ac:dyDescent="0.25">
      <c r="A2041" s="96"/>
      <c r="B2041" s="52"/>
      <c r="C2041" s="235" t="s">
        <v>260</v>
      </c>
      <c r="D2041" s="235"/>
      <c r="E2041" s="235"/>
      <c r="F2041" s="235"/>
      <c r="G2041" s="235"/>
      <c r="H2041" s="235"/>
      <c r="I2041" s="235"/>
      <c r="J2041" s="235"/>
      <c r="K2041" s="235"/>
      <c r="L2041" s="97">
        <v>14793.32</v>
      </c>
      <c r="M2041" s="98"/>
      <c r="N2041" s="99">
        <v>120713.5</v>
      </c>
      <c r="AI2041" s="39"/>
      <c r="AJ2041" s="40"/>
      <c r="AK2041" s="40"/>
      <c r="AQ2041" s="40"/>
      <c r="AT2041" s="40"/>
      <c r="AU2041" s="3" t="s">
        <v>260</v>
      </c>
      <c r="AV2041" s="40"/>
    </row>
    <row r="2042" spans="1:48" customFormat="1" ht="15" x14ac:dyDescent="0.25">
      <c r="A2042" s="96"/>
      <c r="B2042" s="52"/>
      <c r="C2042" s="235" t="s">
        <v>261</v>
      </c>
      <c r="D2042" s="235"/>
      <c r="E2042" s="235"/>
      <c r="F2042" s="235"/>
      <c r="G2042" s="235"/>
      <c r="H2042" s="235"/>
      <c r="I2042" s="235"/>
      <c r="J2042" s="235"/>
      <c r="K2042" s="235"/>
      <c r="L2042" s="97">
        <v>21381.18</v>
      </c>
      <c r="M2042" s="98"/>
      <c r="N2042" s="99">
        <v>397736.37</v>
      </c>
      <c r="AI2042" s="39"/>
      <c r="AJ2042" s="40"/>
      <c r="AK2042" s="40"/>
      <c r="AQ2042" s="40"/>
      <c r="AT2042" s="40"/>
      <c r="AU2042" s="3" t="s">
        <v>261</v>
      </c>
      <c r="AV2042" s="40"/>
    </row>
    <row r="2043" spans="1:48" customFormat="1" ht="15" x14ac:dyDescent="0.25">
      <c r="A2043" s="96"/>
      <c r="B2043" s="52"/>
      <c r="C2043" s="235" t="s">
        <v>256</v>
      </c>
      <c r="D2043" s="235"/>
      <c r="E2043" s="235"/>
      <c r="F2043" s="235"/>
      <c r="G2043" s="235"/>
      <c r="H2043" s="235"/>
      <c r="I2043" s="235"/>
      <c r="J2043" s="235"/>
      <c r="K2043" s="235"/>
      <c r="L2043" s="100"/>
      <c r="M2043" s="98"/>
      <c r="N2043" s="101"/>
      <c r="AI2043" s="39"/>
      <c r="AJ2043" s="40"/>
      <c r="AK2043" s="40"/>
      <c r="AQ2043" s="40"/>
      <c r="AT2043" s="40"/>
      <c r="AU2043" s="3" t="s">
        <v>256</v>
      </c>
      <c r="AV2043" s="40"/>
    </row>
    <row r="2044" spans="1:48" customFormat="1" ht="15" x14ac:dyDescent="0.25">
      <c r="A2044" s="96"/>
      <c r="B2044" s="52"/>
      <c r="C2044" s="235" t="s">
        <v>352</v>
      </c>
      <c r="D2044" s="235"/>
      <c r="E2044" s="235"/>
      <c r="F2044" s="235"/>
      <c r="G2044" s="235"/>
      <c r="H2044" s="235"/>
      <c r="I2044" s="235"/>
      <c r="J2044" s="235"/>
      <c r="K2044" s="235"/>
      <c r="L2044" s="97">
        <v>2354.33</v>
      </c>
      <c r="M2044" s="98"/>
      <c r="N2044" s="99">
        <v>105403.36</v>
      </c>
      <c r="AI2044" s="39"/>
      <c r="AJ2044" s="40"/>
      <c r="AK2044" s="40"/>
      <c r="AQ2044" s="40"/>
      <c r="AT2044" s="40"/>
      <c r="AU2044" s="3" t="s">
        <v>352</v>
      </c>
      <c r="AV2044" s="40"/>
    </row>
    <row r="2045" spans="1:48" customFormat="1" ht="15" x14ac:dyDescent="0.25">
      <c r="A2045" s="96"/>
      <c r="B2045" s="52"/>
      <c r="C2045" s="235" t="s">
        <v>353</v>
      </c>
      <c r="D2045" s="235"/>
      <c r="E2045" s="235"/>
      <c r="F2045" s="235"/>
      <c r="G2045" s="235"/>
      <c r="H2045" s="235"/>
      <c r="I2045" s="235"/>
      <c r="J2045" s="235"/>
      <c r="K2045" s="235"/>
      <c r="L2045" s="102">
        <v>568.04999999999995</v>
      </c>
      <c r="M2045" s="98"/>
      <c r="N2045" s="99">
        <v>7521</v>
      </c>
      <c r="AI2045" s="39"/>
      <c r="AJ2045" s="40"/>
      <c r="AK2045" s="40"/>
      <c r="AQ2045" s="40"/>
      <c r="AT2045" s="40"/>
      <c r="AU2045" s="3" t="s">
        <v>353</v>
      </c>
      <c r="AV2045" s="40"/>
    </row>
    <row r="2046" spans="1:48" customFormat="1" ht="15" x14ac:dyDescent="0.25">
      <c r="A2046" s="96"/>
      <c r="B2046" s="52"/>
      <c r="C2046" s="235" t="s">
        <v>354</v>
      </c>
      <c r="D2046" s="235"/>
      <c r="E2046" s="235"/>
      <c r="F2046" s="235"/>
      <c r="G2046" s="235"/>
      <c r="H2046" s="235"/>
      <c r="I2046" s="235"/>
      <c r="J2046" s="235"/>
      <c r="K2046" s="235"/>
      <c r="L2046" s="102">
        <v>60.33</v>
      </c>
      <c r="M2046" s="98"/>
      <c r="N2046" s="99">
        <v>2696.76</v>
      </c>
      <c r="AI2046" s="39"/>
      <c r="AJ2046" s="40"/>
      <c r="AK2046" s="40"/>
      <c r="AQ2046" s="40"/>
      <c r="AT2046" s="40"/>
      <c r="AU2046" s="3" t="s">
        <v>354</v>
      </c>
      <c r="AV2046" s="40"/>
    </row>
    <row r="2047" spans="1:48" customFormat="1" ht="15" x14ac:dyDescent="0.25">
      <c r="A2047" s="96"/>
      <c r="B2047" s="52"/>
      <c r="C2047" s="235" t="s">
        <v>355</v>
      </c>
      <c r="D2047" s="235"/>
      <c r="E2047" s="235"/>
      <c r="F2047" s="235"/>
      <c r="G2047" s="235"/>
      <c r="H2047" s="235"/>
      <c r="I2047" s="235"/>
      <c r="J2047" s="235"/>
      <c r="K2047" s="235"/>
      <c r="L2047" s="97">
        <v>14793.32</v>
      </c>
      <c r="M2047" s="98"/>
      <c r="N2047" s="99">
        <v>120713.5</v>
      </c>
      <c r="AI2047" s="39"/>
      <c r="AJ2047" s="40"/>
      <c r="AK2047" s="40"/>
      <c r="AQ2047" s="40"/>
      <c r="AT2047" s="40"/>
      <c r="AU2047" s="3" t="s">
        <v>355</v>
      </c>
      <c r="AV2047" s="40"/>
    </row>
    <row r="2048" spans="1:48" customFormat="1" ht="15" x14ac:dyDescent="0.25">
      <c r="A2048" s="96"/>
      <c r="B2048" s="52"/>
      <c r="C2048" s="235" t="s">
        <v>356</v>
      </c>
      <c r="D2048" s="235"/>
      <c r="E2048" s="235"/>
      <c r="F2048" s="235"/>
      <c r="G2048" s="235"/>
      <c r="H2048" s="235"/>
      <c r="I2048" s="235"/>
      <c r="J2048" s="235"/>
      <c r="K2048" s="235"/>
      <c r="L2048" s="97">
        <v>2529.7600000000002</v>
      </c>
      <c r="M2048" s="98"/>
      <c r="N2048" s="99">
        <v>113253.14</v>
      </c>
      <c r="AI2048" s="39"/>
      <c r="AJ2048" s="40"/>
      <c r="AK2048" s="40"/>
      <c r="AQ2048" s="40"/>
      <c r="AT2048" s="40"/>
      <c r="AU2048" s="3" t="s">
        <v>356</v>
      </c>
      <c r="AV2048" s="40"/>
    </row>
    <row r="2049" spans="1:48" customFormat="1" ht="15" x14ac:dyDescent="0.25">
      <c r="A2049" s="96"/>
      <c r="B2049" s="52"/>
      <c r="C2049" s="235" t="s">
        <v>357</v>
      </c>
      <c r="D2049" s="235"/>
      <c r="E2049" s="235"/>
      <c r="F2049" s="235"/>
      <c r="G2049" s="235"/>
      <c r="H2049" s="235"/>
      <c r="I2049" s="235"/>
      <c r="J2049" s="235"/>
      <c r="K2049" s="235"/>
      <c r="L2049" s="97">
        <v>1135.72</v>
      </c>
      <c r="M2049" s="98"/>
      <c r="N2049" s="99">
        <v>50845.37</v>
      </c>
      <c r="AI2049" s="39"/>
      <c r="AJ2049" s="40"/>
      <c r="AK2049" s="40"/>
      <c r="AQ2049" s="40"/>
      <c r="AT2049" s="40"/>
      <c r="AU2049" s="3" t="s">
        <v>357</v>
      </c>
      <c r="AV2049" s="40"/>
    </row>
    <row r="2050" spans="1:48" customFormat="1" ht="15" x14ac:dyDescent="0.25">
      <c r="A2050" s="96"/>
      <c r="B2050" s="52"/>
      <c r="C2050" s="235" t="s">
        <v>272</v>
      </c>
      <c r="D2050" s="235"/>
      <c r="E2050" s="235"/>
      <c r="F2050" s="235"/>
      <c r="G2050" s="235"/>
      <c r="H2050" s="235"/>
      <c r="I2050" s="235"/>
      <c r="J2050" s="235"/>
      <c r="K2050" s="235"/>
      <c r="L2050" s="97">
        <v>2414.66</v>
      </c>
      <c r="M2050" s="98"/>
      <c r="N2050" s="99">
        <v>108100.12</v>
      </c>
      <c r="AI2050" s="39"/>
      <c r="AJ2050" s="40"/>
      <c r="AK2050" s="40"/>
      <c r="AQ2050" s="40"/>
      <c r="AT2050" s="40"/>
      <c r="AU2050" s="3" t="s">
        <v>272</v>
      </c>
      <c r="AV2050" s="40"/>
    </row>
    <row r="2051" spans="1:48" customFormat="1" ht="15" x14ac:dyDescent="0.25">
      <c r="A2051" s="96"/>
      <c r="B2051" s="52"/>
      <c r="C2051" s="235" t="s">
        <v>273</v>
      </c>
      <c r="D2051" s="235"/>
      <c r="E2051" s="235"/>
      <c r="F2051" s="235"/>
      <c r="G2051" s="235"/>
      <c r="H2051" s="235"/>
      <c r="I2051" s="235"/>
      <c r="J2051" s="235"/>
      <c r="K2051" s="235"/>
      <c r="L2051" s="97">
        <v>2529.7600000000002</v>
      </c>
      <c r="M2051" s="98"/>
      <c r="N2051" s="99">
        <v>113253.14</v>
      </c>
      <c r="AI2051" s="39"/>
      <c r="AJ2051" s="40"/>
      <c r="AK2051" s="40"/>
      <c r="AQ2051" s="40"/>
      <c r="AT2051" s="40"/>
      <c r="AU2051" s="3" t="s">
        <v>273</v>
      </c>
      <c r="AV2051" s="40"/>
    </row>
    <row r="2052" spans="1:48" customFormat="1" ht="15" x14ac:dyDescent="0.25">
      <c r="A2052" s="96"/>
      <c r="B2052" s="52"/>
      <c r="C2052" s="235" t="s">
        <v>274</v>
      </c>
      <c r="D2052" s="235"/>
      <c r="E2052" s="235"/>
      <c r="F2052" s="235"/>
      <c r="G2052" s="235"/>
      <c r="H2052" s="235"/>
      <c r="I2052" s="235"/>
      <c r="J2052" s="235"/>
      <c r="K2052" s="235"/>
      <c r="L2052" s="97">
        <v>1135.72</v>
      </c>
      <c r="M2052" s="98"/>
      <c r="N2052" s="99">
        <v>50845.37</v>
      </c>
      <c r="AI2052" s="39"/>
      <c r="AJ2052" s="40"/>
      <c r="AK2052" s="40"/>
      <c r="AQ2052" s="40"/>
      <c r="AT2052" s="40"/>
      <c r="AU2052" s="3" t="s">
        <v>274</v>
      </c>
      <c r="AV2052" s="40"/>
    </row>
    <row r="2053" spans="1:48" customFormat="1" ht="15" x14ac:dyDescent="0.25">
      <c r="A2053" s="96"/>
      <c r="B2053" s="104"/>
      <c r="C2053" s="252" t="s">
        <v>807</v>
      </c>
      <c r="D2053" s="252"/>
      <c r="E2053" s="252"/>
      <c r="F2053" s="252"/>
      <c r="G2053" s="252"/>
      <c r="H2053" s="252"/>
      <c r="I2053" s="252"/>
      <c r="J2053" s="252"/>
      <c r="K2053" s="252"/>
      <c r="L2053" s="105">
        <v>21381.18</v>
      </c>
      <c r="M2053" s="106"/>
      <c r="N2053" s="107">
        <v>397736.37</v>
      </c>
      <c r="AI2053" s="39"/>
      <c r="AJ2053" s="40"/>
      <c r="AK2053" s="40"/>
      <c r="AQ2053" s="40"/>
      <c r="AT2053" s="40"/>
      <c r="AV2053" s="40" t="s">
        <v>807</v>
      </c>
    </row>
    <row r="2054" spans="1:48" customFormat="1" ht="15" x14ac:dyDescent="0.25">
      <c r="A2054" s="242" t="s">
        <v>808</v>
      </c>
      <c r="B2054" s="243"/>
      <c r="C2054" s="243"/>
      <c r="D2054" s="243"/>
      <c r="E2054" s="243"/>
      <c r="F2054" s="243"/>
      <c r="G2054" s="243"/>
      <c r="H2054" s="243"/>
      <c r="I2054" s="243"/>
      <c r="J2054" s="243"/>
      <c r="K2054" s="243"/>
      <c r="L2054" s="243"/>
      <c r="M2054" s="243"/>
      <c r="N2054" s="244"/>
      <c r="AI2054" s="39" t="s">
        <v>808</v>
      </c>
      <c r="AJ2054" s="40"/>
      <c r="AK2054" s="40"/>
      <c r="AQ2054" s="40"/>
      <c r="AT2054" s="40"/>
      <c r="AV2054" s="40"/>
    </row>
    <row r="2055" spans="1:48" customFormat="1" ht="15" x14ac:dyDescent="0.25">
      <c r="A2055" s="245" t="s">
        <v>809</v>
      </c>
      <c r="B2055" s="246"/>
      <c r="C2055" s="246"/>
      <c r="D2055" s="246"/>
      <c r="E2055" s="246"/>
      <c r="F2055" s="246"/>
      <c r="G2055" s="246"/>
      <c r="H2055" s="246"/>
      <c r="I2055" s="246"/>
      <c r="J2055" s="246"/>
      <c r="K2055" s="246"/>
      <c r="L2055" s="246"/>
      <c r="M2055" s="246"/>
      <c r="N2055" s="247"/>
      <c r="AI2055" s="39"/>
      <c r="AJ2055" s="40" t="s">
        <v>809</v>
      </c>
      <c r="AK2055" s="40"/>
      <c r="AQ2055" s="40"/>
      <c r="AT2055" s="40"/>
      <c r="AV2055" s="40"/>
    </row>
    <row r="2056" spans="1:48" customFormat="1" ht="45.75" x14ac:dyDescent="0.25">
      <c r="A2056" s="41" t="s">
        <v>810</v>
      </c>
      <c r="B2056" s="42" t="s">
        <v>811</v>
      </c>
      <c r="C2056" s="248" t="s">
        <v>812</v>
      </c>
      <c r="D2056" s="248"/>
      <c r="E2056" s="248"/>
      <c r="F2056" s="43" t="s">
        <v>384</v>
      </c>
      <c r="G2056" s="44">
        <v>0.218</v>
      </c>
      <c r="H2056" s="45">
        <v>1</v>
      </c>
      <c r="I2056" s="46">
        <v>0.218</v>
      </c>
      <c r="J2056" s="47"/>
      <c r="K2056" s="44"/>
      <c r="L2056" s="47"/>
      <c r="M2056" s="44"/>
      <c r="N2056" s="48"/>
      <c r="AI2056" s="39"/>
      <c r="AJ2056" s="40"/>
      <c r="AK2056" s="40" t="s">
        <v>812</v>
      </c>
      <c r="AQ2056" s="40"/>
      <c r="AT2056" s="40"/>
      <c r="AV2056" s="40"/>
    </row>
    <row r="2057" spans="1:48" customFormat="1" ht="15" x14ac:dyDescent="0.25">
      <c r="A2057" s="49"/>
      <c r="B2057" s="50"/>
      <c r="C2057" s="235" t="s">
        <v>813</v>
      </c>
      <c r="D2057" s="235"/>
      <c r="E2057" s="235"/>
      <c r="F2057" s="235"/>
      <c r="G2057" s="235"/>
      <c r="H2057" s="235"/>
      <c r="I2057" s="235"/>
      <c r="J2057" s="235"/>
      <c r="K2057" s="235"/>
      <c r="L2057" s="235"/>
      <c r="M2057" s="235"/>
      <c r="N2057" s="237"/>
      <c r="AI2057" s="39"/>
      <c r="AJ2057" s="40"/>
      <c r="AK2057" s="40"/>
      <c r="AL2057" s="3" t="s">
        <v>813</v>
      </c>
      <c r="AQ2057" s="40"/>
      <c r="AT2057" s="40"/>
      <c r="AV2057" s="40"/>
    </row>
    <row r="2058" spans="1:48" customFormat="1" ht="23.25" x14ac:dyDescent="0.25">
      <c r="A2058" s="51"/>
      <c r="B2058" s="52" t="s">
        <v>65</v>
      </c>
      <c r="C2058" s="238" t="s">
        <v>66</v>
      </c>
      <c r="D2058" s="238"/>
      <c r="E2058" s="238"/>
      <c r="F2058" s="238"/>
      <c r="G2058" s="238"/>
      <c r="H2058" s="238"/>
      <c r="I2058" s="238"/>
      <c r="J2058" s="238"/>
      <c r="K2058" s="238"/>
      <c r="L2058" s="238"/>
      <c r="M2058" s="238"/>
      <c r="N2058" s="239"/>
      <c r="AI2058" s="39"/>
      <c r="AJ2058" s="40"/>
      <c r="AK2058" s="40"/>
      <c r="AM2058" s="3" t="s">
        <v>66</v>
      </c>
      <c r="AQ2058" s="40"/>
      <c r="AT2058" s="40"/>
      <c r="AV2058" s="40"/>
    </row>
    <row r="2059" spans="1:48" customFormat="1" ht="68.25" x14ac:dyDescent="0.25">
      <c r="A2059" s="51"/>
      <c r="B2059" s="52" t="s">
        <v>67</v>
      </c>
      <c r="C2059" s="238" t="s">
        <v>68</v>
      </c>
      <c r="D2059" s="238"/>
      <c r="E2059" s="238"/>
      <c r="F2059" s="238"/>
      <c r="G2059" s="238"/>
      <c r="H2059" s="238"/>
      <c r="I2059" s="238"/>
      <c r="J2059" s="238"/>
      <c r="K2059" s="238"/>
      <c r="L2059" s="238"/>
      <c r="M2059" s="238"/>
      <c r="N2059" s="239"/>
      <c r="AI2059" s="39"/>
      <c r="AJ2059" s="40"/>
      <c r="AK2059" s="40"/>
      <c r="AM2059" s="3" t="s">
        <v>68</v>
      </c>
      <c r="AQ2059" s="40"/>
      <c r="AT2059" s="40"/>
      <c r="AV2059" s="40"/>
    </row>
    <row r="2060" spans="1:48" customFormat="1" ht="23.25" x14ac:dyDescent="0.25">
      <c r="A2060" s="51"/>
      <c r="B2060" s="52" t="s">
        <v>69</v>
      </c>
      <c r="C2060" s="238" t="s">
        <v>70</v>
      </c>
      <c r="D2060" s="238"/>
      <c r="E2060" s="238"/>
      <c r="F2060" s="238"/>
      <c r="G2060" s="238"/>
      <c r="H2060" s="238"/>
      <c r="I2060" s="238"/>
      <c r="J2060" s="238"/>
      <c r="K2060" s="238"/>
      <c r="L2060" s="238"/>
      <c r="M2060" s="238"/>
      <c r="N2060" s="239"/>
      <c r="AI2060" s="39"/>
      <c r="AJ2060" s="40"/>
      <c r="AK2060" s="40"/>
      <c r="AM2060" s="3" t="s">
        <v>70</v>
      </c>
      <c r="AQ2060" s="40"/>
      <c r="AT2060" s="40"/>
      <c r="AV2060" s="40"/>
    </row>
    <row r="2061" spans="1:48" customFormat="1" ht="15" x14ac:dyDescent="0.25">
      <c r="A2061" s="53"/>
      <c r="B2061" s="52" t="s">
        <v>60</v>
      </c>
      <c r="C2061" s="235" t="s">
        <v>94</v>
      </c>
      <c r="D2061" s="235"/>
      <c r="E2061" s="235"/>
      <c r="F2061" s="54"/>
      <c r="G2061" s="55"/>
      <c r="H2061" s="55"/>
      <c r="I2061" s="55"/>
      <c r="J2061" s="58">
        <v>479.29</v>
      </c>
      <c r="K2061" s="57">
        <v>1.520875</v>
      </c>
      <c r="L2061" s="58">
        <v>158.91</v>
      </c>
      <c r="M2061" s="59">
        <v>44.77</v>
      </c>
      <c r="N2061" s="60">
        <v>7114.4</v>
      </c>
      <c r="AI2061" s="39"/>
      <c r="AJ2061" s="40"/>
      <c r="AK2061" s="40"/>
      <c r="AN2061" s="3" t="s">
        <v>94</v>
      </c>
      <c r="AQ2061" s="40"/>
      <c r="AT2061" s="40"/>
      <c r="AV2061" s="40"/>
    </row>
    <row r="2062" spans="1:48" customFormat="1" ht="15" x14ac:dyDescent="0.25">
      <c r="A2062" s="53"/>
      <c r="B2062" s="52" t="s">
        <v>71</v>
      </c>
      <c r="C2062" s="235" t="s">
        <v>72</v>
      </c>
      <c r="D2062" s="235"/>
      <c r="E2062" s="235"/>
      <c r="F2062" s="54"/>
      <c r="G2062" s="55"/>
      <c r="H2062" s="55"/>
      <c r="I2062" s="55"/>
      <c r="J2062" s="58">
        <v>74.8</v>
      </c>
      <c r="K2062" s="57">
        <v>1.653125</v>
      </c>
      <c r="L2062" s="58">
        <v>26.96</v>
      </c>
      <c r="M2062" s="59">
        <v>13.24</v>
      </c>
      <c r="N2062" s="72">
        <v>356.95</v>
      </c>
      <c r="AI2062" s="39"/>
      <c r="AJ2062" s="40"/>
      <c r="AK2062" s="40"/>
      <c r="AN2062" s="3" t="s">
        <v>72</v>
      </c>
      <c r="AQ2062" s="40"/>
      <c r="AT2062" s="40"/>
      <c r="AV2062" s="40"/>
    </row>
    <row r="2063" spans="1:48" customFormat="1" ht="15" x14ac:dyDescent="0.25">
      <c r="A2063" s="53"/>
      <c r="B2063" s="52" t="s">
        <v>73</v>
      </c>
      <c r="C2063" s="235" t="s">
        <v>74</v>
      </c>
      <c r="D2063" s="235"/>
      <c r="E2063" s="235"/>
      <c r="F2063" s="54"/>
      <c r="G2063" s="55"/>
      <c r="H2063" s="55"/>
      <c r="I2063" s="55"/>
      <c r="J2063" s="58">
        <v>11.37</v>
      </c>
      <c r="K2063" s="57">
        <v>1.653125</v>
      </c>
      <c r="L2063" s="58">
        <v>4.0999999999999996</v>
      </c>
      <c r="M2063" s="61">
        <v>44.7</v>
      </c>
      <c r="N2063" s="72">
        <v>183.27</v>
      </c>
      <c r="AI2063" s="39"/>
      <c r="AJ2063" s="40"/>
      <c r="AK2063" s="40"/>
      <c r="AN2063" s="3" t="s">
        <v>74</v>
      </c>
      <c r="AQ2063" s="40"/>
      <c r="AT2063" s="40"/>
      <c r="AV2063" s="40"/>
    </row>
    <row r="2064" spans="1:48" customFormat="1" ht="15" x14ac:dyDescent="0.25">
      <c r="A2064" s="53"/>
      <c r="B2064" s="52" t="s">
        <v>100</v>
      </c>
      <c r="C2064" s="235" t="s">
        <v>127</v>
      </c>
      <c r="D2064" s="235"/>
      <c r="E2064" s="235"/>
      <c r="F2064" s="54"/>
      <c r="G2064" s="55"/>
      <c r="H2064" s="55"/>
      <c r="I2064" s="55"/>
      <c r="J2064" s="56">
        <v>3302.45</v>
      </c>
      <c r="K2064" s="55"/>
      <c r="L2064" s="58">
        <v>719.93</v>
      </c>
      <c r="M2064" s="59">
        <v>8.16</v>
      </c>
      <c r="N2064" s="60">
        <v>5874.63</v>
      </c>
      <c r="AI2064" s="39"/>
      <c r="AJ2064" s="40"/>
      <c r="AK2064" s="40"/>
      <c r="AN2064" s="3" t="s">
        <v>127</v>
      </c>
      <c r="AQ2064" s="40"/>
      <c r="AT2064" s="40"/>
      <c r="AV2064" s="40"/>
    </row>
    <row r="2065" spans="1:48" customFormat="1" ht="15" x14ac:dyDescent="0.25">
      <c r="A2065" s="62"/>
      <c r="B2065" s="52"/>
      <c r="C2065" s="235" t="s">
        <v>95</v>
      </c>
      <c r="D2065" s="235"/>
      <c r="E2065" s="235"/>
      <c r="F2065" s="54" t="s">
        <v>76</v>
      </c>
      <c r="G2065" s="59">
        <v>52.21</v>
      </c>
      <c r="H2065" s="57">
        <v>1.520875</v>
      </c>
      <c r="I2065" s="64">
        <v>17.310264700000001</v>
      </c>
      <c r="J2065" s="65"/>
      <c r="K2065" s="55"/>
      <c r="L2065" s="65"/>
      <c r="M2065" s="55"/>
      <c r="N2065" s="66"/>
      <c r="AI2065" s="39"/>
      <c r="AJ2065" s="40"/>
      <c r="AK2065" s="40"/>
      <c r="AO2065" s="3" t="s">
        <v>95</v>
      </c>
      <c r="AQ2065" s="40"/>
      <c r="AT2065" s="40"/>
      <c r="AV2065" s="40"/>
    </row>
    <row r="2066" spans="1:48" customFormat="1" ht="15" x14ac:dyDescent="0.25">
      <c r="A2066" s="62"/>
      <c r="B2066" s="52"/>
      <c r="C2066" s="235" t="s">
        <v>75</v>
      </c>
      <c r="D2066" s="235"/>
      <c r="E2066" s="235"/>
      <c r="F2066" s="54" t="s">
        <v>76</v>
      </c>
      <c r="G2066" s="59">
        <v>0.87</v>
      </c>
      <c r="H2066" s="57">
        <v>1.653125</v>
      </c>
      <c r="I2066" s="64">
        <v>0.31353170000000002</v>
      </c>
      <c r="J2066" s="65"/>
      <c r="K2066" s="55"/>
      <c r="L2066" s="65"/>
      <c r="M2066" s="55"/>
      <c r="N2066" s="66"/>
      <c r="AI2066" s="39"/>
      <c r="AJ2066" s="40"/>
      <c r="AK2066" s="40"/>
      <c r="AO2066" s="3" t="s">
        <v>75</v>
      </c>
      <c r="AQ2066" s="40"/>
      <c r="AT2066" s="40"/>
      <c r="AV2066" s="40"/>
    </row>
    <row r="2067" spans="1:48" customFormat="1" ht="15" x14ac:dyDescent="0.25">
      <c r="A2067" s="49"/>
      <c r="B2067" s="52"/>
      <c r="C2067" s="236" t="s">
        <v>77</v>
      </c>
      <c r="D2067" s="236"/>
      <c r="E2067" s="236"/>
      <c r="F2067" s="67"/>
      <c r="G2067" s="68"/>
      <c r="H2067" s="68"/>
      <c r="I2067" s="68"/>
      <c r="J2067" s="69">
        <v>3856.54</v>
      </c>
      <c r="K2067" s="68"/>
      <c r="L2067" s="70">
        <v>905.8</v>
      </c>
      <c r="M2067" s="68"/>
      <c r="N2067" s="71">
        <v>13345.98</v>
      </c>
      <c r="AI2067" s="39"/>
      <c r="AJ2067" s="40"/>
      <c r="AK2067" s="40"/>
      <c r="AP2067" s="3" t="s">
        <v>77</v>
      </c>
      <c r="AQ2067" s="40"/>
      <c r="AT2067" s="40"/>
      <c r="AV2067" s="40"/>
    </row>
    <row r="2068" spans="1:48" customFormat="1" ht="15" x14ac:dyDescent="0.25">
      <c r="A2068" s="62"/>
      <c r="B2068" s="52"/>
      <c r="C2068" s="235" t="s">
        <v>78</v>
      </c>
      <c r="D2068" s="235"/>
      <c r="E2068" s="235"/>
      <c r="F2068" s="54"/>
      <c r="G2068" s="55"/>
      <c r="H2068" s="55"/>
      <c r="I2068" s="55"/>
      <c r="J2068" s="65"/>
      <c r="K2068" s="55"/>
      <c r="L2068" s="58">
        <v>163.01</v>
      </c>
      <c r="M2068" s="55"/>
      <c r="N2068" s="60">
        <v>7297.67</v>
      </c>
      <c r="AI2068" s="39"/>
      <c r="AJ2068" s="40"/>
      <c r="AK2068" s="40"/>
      <c r="AO2068" s="3" t="s">
        <v>78</v>
      </c>
      <c r="AQ2068" s="40"/>
      <c r="AT2068" s="40"/>
      <c r="AV2068" s="40"/>
    </row>
    <row r="2069" spans="1:48" customFormat="1" ht="22.5" x14ac:dyDescent="0.25">
      <c r="A2069" s="62"/>
      <c r="B2069" s="52" t="s">
        <v>401</v>
      </c>
      <c r="C2069" s="235" t="s">
        <v>402</v>
      </c>
      <c r="D2069" s="235"/>
      <c r="E2069" s="235"/>
      <c r="F2069" s="54" t="s">
        <v>81</v>
      </c>
      <c r="G2069" s="63">
        <v>109</v>
      </c>
      <c r="H2069" s="55"/>
      <c r="I2069" s="63">
        <v>109</v>
      </c>
      <c r="J2069" s="65"/>
      <c r="K2069" s="55"/>
      <c r="L2069" s="58">
        <v>177.68</v>
      </c>
      <c r="M2069" s="55"/>
      <c r="N2069" s="60">
        <v>7954.46</v>
      </c>
      <c r="AI2069" s="39"/>
      <c r="AJ2069" s="40"/>
      <c r="AK2069" s="40"/>
      <c r="AO2069" s="3" t="s">
        <v>402</v>
      </c>
      <c r="AQ2069" s="40"/>
      <c r="AT2069" s="40"/>
      <c r="AV2069" s="40"/>
    </row>
    <row r="2070" spans="1:48" customFormat="1" ht="45" x14ac:dyDescent="0.25">
      <c r="A2070" s="62"/>
      <c r="B2070" s="52" t="s">
        <v>403</v>
      </c>
      <c r="C2070" s="235" t="s">
        <v>404</v>
      </c>
      <c r="D2070" s="235"/>
      <c r="E2070" s="235"/>
      <c r="F2070" s="54" t="s">
        <v>81</v>
      </c>
      <c r="G2070" s="63">
        <v>57</v>
      </c>
      <c r="H2070" s="59">
        <v>0.85</v>
      </c>
      <c r="I2070" s="59">
        <v>48.45</v>
      </c>
      <c r="J2070" s="65"/>
      <c r="K2070" s="55"/>
      <c r="L2070" s="58">
        <v>78.98</v>
      </c>
      <c r="M2070" s="55"/>
      <c r="N2070" s="60">
        <v>3535.72</v>
      </c>
      <c r="AI2070" s="39"/>
      <c r="AJ2070" s="40"/>
      <c r="AK2070" s="40"/>
      <c r="AO2070" s="3" t="s">
        <v>404</v>
      </c>
      <c r="AQ2070" s="40"/>
      <c r="AT2070" s="40"/>
      <c r="AV2070" s="40"/>
    </row>
    <row r="2071" spans="1:48" customFormat="1" ht="15" x14ac:dyDescent="0.25">
      <c r="A2071" s="73"/>
      <c r="B2071" s="74"/>
      <c r="C2071" s="248" t="s">
        <v>84</v>
      </c>
      <c r="D2071" s="248"/>
      <c r="E2071" s="248"/>
      <c r="F2071" s="43"/>
      <c r="G2071" s="44"/>
      <c r="H2071" s="44"/>
      <c r="I2071" s="44"/>
      <c r="J2071" s="47"/>
      <c r="K2071" s="44"/>
      <c r="L2071" s="82">
        <v>1162.46</v>
      </c>
      <c r="M2071" s="68"/>
      <c r="N2071" s="76">
        <v>24836.16</v>
      </c>
      <c r="AI2071" s="39"/>
      <c r="AJ2071" s="40"/>
      <c r="AK2071" s="40"/>
      <c r="AQ2071" s="40" t="s">
        <v>84</v>
      </c>
      <c r="AT2071" s="40"/>
      <c r="AV2071" s="40"/>
    </row>
    <row r="2072" spans="1:48" customFormat="1" ht="23.25" x14ac:dyDescent="0.25">
      <c r="A2072" s="41" t="s">
        <v>814</v>
      </c>
      <c r="B2072" s="42" t="s">
        <v>366</v>
      </c>
      <c r="C2072" s="248" t="s">
        <v>367</v>
      </c>
      <c r="D2072" s="248"/>
      <c r="E2072" s="248"/>
      <c r="F2072" s="43" t="s">
        <v>135</v>
      </c>
      <c r="G2072" s="44">
        <v>-0.11118</v>
      </c>
      <c r="H2072" s="45">
        <v>1</v>
      </c>
      <c r="I2072" s="84">
        <v>-0.11118</v>
      </c>
      <c r="J2072" s="75">
        <v>519.79999999999995</v>
      </c>
      <c r="K2072" s="44"/>
      <c r="L2072" s="75">
        <v>-57.79</v>
      </c>
      <c r="M2072" s="80">
        <v>8.16</v>
      </c>
      <c r="N2072" s="81">
        <v>-471.57</v>
      </c>
      <c r="AI2072" s="39"/>
      <c r="AJ2072" s="40"/>
      <c r="AK2072" s="40" t="s">
        <v>367</v>
      </c>
      <c r="AQ2072" s="40"/>
      <c r="AT2072" s="40"/>
      <c r="AV2072" s="40"/>
    </row>
    <row r="2073" spans="1:48" customFormat="1" ht="15" x14ac:dyDescent="0.25">
      <c r="A2073" s="73"/>
      <c r="B2073" s="74"/>
      <c r="C2073" s="235" t="s">
        <v>408</v>
      </c>
      <c r="D2073" s="235"/>
      <c r="E2073" s="235"/>
      <c r="F2073" s="235"/>
      <c r="G2073" s="235"/>
      <c r="H2073" s="235"/>
      <c r="I2073" s="235"/>
      <c r="J2073" s="235"/>
      <c r="K2073" s="235"/>
      <c r="L2073" s="235"/>
      <c r="M2073" s="235"/>
      <c r="N2073" s="237"/>
      <c r="AI2073" s="39"/>
      <c r="AJ2073" s="40"/>
      <c r="AK2073" s="40"/>
      <c r="AQ2073" s="40"/>
      <c r="AR2073" s="3" t="s">
        <v>408</v>
      </c>
      <c r="AT2073" s="40"/>
      <c r="AV2073" s="40"/>
    </row>
    <row r="2074" spans="1:48" customFormat="1" ht="15" x14ac:dyDescent="0.25">
      <c r="A2074" s="73"/>
      <c r="B2074" s="74"/>
      <c r="C2074" s="248" t="s">
        <v>84</v>
      </c>
      <c r="D2074" s="248"/>
      <c r="E2074" s="248"/>
      <c r="F2074" s="43"/>
      <c r="G2074" s="44"/>
      <c r="H2074" s="44"/>
      <c r="I2074" s="44"/>
      <c r="J2074" s="47"/>
      <c r="K2074" s="44"/>
      <c r="L2074" s="75">
        <v>-57.79</v>
      </c>
      <c r="M2074" s="68"/>
      <c r="N2074" s="81">
        <v>-471.57</v>
      </c>
      <c r="AI2074" s="39"/>
      <c r="AJ2074" s="40"/>
      <c r="AK2074" s="40"/>
      <c r="AQ2074" s="40" t="s">
        <v>84</v>
      </c>
      <c r="AT2074" s="40"/>
      <c r="AV2074" s="40"/>
    </row>
    <row r="2075" spans="1:48" customFormat="1" ht="23.25" x14ac:dyDescent="0.25">
      <c r="A2075" s="41" t="s">
        <v>815</v>
      </c>
      <c r="B2075" s="42" t="s">
        <v>816</v>
      </c>
      <c r="C2075" s="248" t="s">
        <v>817</v>
      </c>
      <c r="D2075" s="248"/>
      <c r="E2075" s="248"/>
      <c r="F2075" s="43" t="s">
        <v>110</v>
      </c>
      <c r="G2075" s="44">
        <v>-4.36E-2</v>
      </c>
      <c r="H2075" s="45">
        <v>1</v>
      </c>
      <c r="I2075" s="83">
        <v>-4.36E-2</v>
      </c>
      <c r="J2075" s="82">
        <v>11200</v>
      </c>
      <c r="K2075" s="44"/>
      <c r="L2075" s="75">
        <v>-488.32</v>
      </c>
      <c r="M2075" s="80">
        <v>8.16</v>
      </c>
      <c r="N2075" s="76">
        <v>-3984.69</v>
      </c>
      <c r="AI2075" s="39"/>
      <c r="AJ2075" s="40"/>
      <c r="AK2075" s="40" t="s">
        <v>817</v>
      </c>
      <c r="AQ2075" s="40"/>
      <c r="AT2075" s="40"/>
      <c r="AV2075" s="40"/>
    </row>
    <row r="2076" spans="1:48" customFormat="1" ht="15" x14ac:dyDescent="0.25">
      <c r="A2076" s="73"/>
      <c r="B2076" s="74"/>
      <c r="C2076" s="235" t="s">
        <v>408</v>
      </c>
      <c r="D2076" s="235"/>
      <c r="E2076" s="235"/>
      <c r="F2076" s="235"/>
      <c r="G2076" s="235"/>
      <c r="H2076" s="235"/>
      <c r="I2076" s="235"/>
      <c r="J2076" s="235"/>
      <c r="K2076" s="235"/>
      <c r="L2076" s="235"/>
      <c r="M2076" s="235"/>
      <c r="N2076" s="237"/>
      <c r="AI2076" s="39"/>
      <c r="AJ2076" s="40"/>
      <c r="AK2076" s="40"/>
      <c r="AQ2076" s="40"/>
      <c r="AR2076" s="3" t="s">
        <v>408</v>
      </c>
      <c r="AT2076" s="40"/>
      <c r="AV2076" s="40"/>
    </row>
    <row r="2077" spans="1:48" customFormat="1" ht="15" x14ac:dyDescent="0.25">
      <c r="A2077" s="73"/>
      <c r="B2077" s="74"/>
      <c r="C2077" s="248" t="s">
        <v>84</v>
      </c>
      <c r="D2077" s="248"/>
      <c r="E2077" s="248"/>
      <c r="F2077" s="43"/>
      <c r="G2077" s="44"/>
      <c r="H2077" s="44"/>
      <c r="I2077" s="44"/>
      <c r="J2077" s="47"/>
      <c r="K2077" s="44"/>
      <c r="L2077" s="75">
        <v>-488.32</v>
      </c>
      <c r="M2077" s="68"/>
      <c r="N2077" s="76">
        <v>-3984.69</v>
      </c>
      <c r="AI2077" s="39"/>
      <c r="AJ2077" s="40"/>
      <c r="AK2077" s="40"/>
      <c r="AQ2077" s="40" t="s">
        <v>84</v>
      </c>
      <c r="AT2077" s="40"/>
      <c r="AV2077" s="40"/>
    </row>
    <row r="2078" spans="1:48" customFormat="1" ht="34.5" x14ac:dyDescent="0.25">
      <c r="A2078" s="41" t="s">
        <v>818</v>
      </c>
      <c r="B2078" s="42" t="s">
        <v>819</v>
      </c>
      <c r="C2078" s="248" t="s">
        <v>820</v>
      </c>
      <c r="D2078" s="248"/>
      <c r="E2078" s="248"/>
      <c r="F2078" s="43" t="s">
        <v>450</v>
      </c>
      <c r="G2078" s="44">
        <v>-1.4605999999999999</v>
      </c>
      <c r="H2078" s="45">
        <v>1</v>
      </c>
      <c r="I2078" s="83">
        <v>-1.4605999999999999</v>
      </c>
      <c r="J2078" s="75">
        <v>74.58</v>
      </c>
      <c r="K2078" s="44"/>
      <c r="L2078" s="75">
        <v>-108.93</v>
      </c>
      <c r="M2078" s="80">
        <v>8.16</v>
      </c>
      <c r="N2078" s="81">
        <v>-888.87</v>
      </c>
      <c r="AI2078" s="39"/>
      <c r="AJ2078" s="40"/>
      <c r="AK2078" s="40" t="s">
        <v>820</v>
      </c>
      <c r="AQ2078" s="40"/>
      <c r="AT2078" s="40"/>
      <c r="AV2078" s="40"/>
    </row>
    <row r="2079" spans="1:48" customFormat="1" ht="15" x14ac:dyDescent="0.25">
      <c r="A2079" s="73"/>
      <c r="B2079" s="74"/>
      <c r="C2079" s="235" t="s">
        <v>408</v>
      </c>
      <c r="D2079" s="235"/>
      <c r="E2079" s="235"/>
      <c r="F2079" s="235"/>
      <c r="G2079" s="235"/>
      <c r="H2079" s="235"/>
      <c r="I2079" s="235"/>
      <c r="J2079" s="235"/>
      <c r="K2079" s="235"/>
      <c r="L2079" s="235"/>
      <c r="M2079" s="235"/>
      <c r="N2079" s="237"/>
      <c r="AI2079" s="39"/>
      <c r="AJ2079" s="40"/>
      <c r="AK2079" s="40"/>
      <c r="AQ2079" s="40"/>
      <c r="AR2079" s="3" t="s">
        <v>408</v>
      </c>
      <c r="AT2079" s="40"/>
      <c r="AV2079" s="40"/>
    </row>
    <row r="2080" spans="1:48" customFormat="1" ht="15" x14ac:dyDescent="0.25">
      <c r="A2080" s="73"/>
      <c r="B2080" s="74"/>
      <c r="C2080" s="248" t="s">
        <v>84</v>
      </c>
      <c r="D2080" s="248"/>
      <c r="E2080" s="248"/>
      <c r="F2080" s="43"/>
      <c r="G2080" s="44"/>
      <c r="H2080" s="44"/>
      <c r="I2080" s="44"/>
      <c r="J2080" s="47"/>
      <c r="K2080" s="44"/>
      <c r="L2080" s="75">
        <v>-108.93</v>
      </c>
      <c r="M2080" s="68"/>
      <c r="N2080" s="81">
        <v>-888.87</v>
      </c>
      <c r="AI2080" s="39"/>
      <c r="AJ2080" s="40"/>
      <c r="AK2080" s="40"/>
      <c r="AQ2080" s="40" t="s">
        <v>84</v>
      </c>
      <c r="AT2080" s="40"/>
      <c r="AV2080" s="40"/>
    </row>
    <row r="2081" spans="1:48" customFormat="1" ht="23.25" x14ac:dyDescent="0.25">
      <c r="A2081" s="41" t="s">
        <v>821</v>
      </c>
      <c r="B2081" s="42" t="s">
        <v>557</v>
      </c>
      <c r="C2081" s="248" t="s">
        <v>558</v>
      </c>
      <c r="D2081" s="248"/>
      <c r="E2081" s="248"/>
      <c r="F2081" s="43" t="s">
        <v>110</v>
      </c>
      <c r="G2081" s="44">
        <v>8.6599999999999996E-2</v>
      </c>
      <c r="H2081" s="45">
        <v>1</v>
      </c>
      <c r="I2081" s="83">
        <v>8.6599999999999996E-2</v>
      </c>
      <c r="J2081" s="82">
        <v>10898.65</v>
      </c>
      <c r="K2081" s="44"/>
      <c r="L2081" s="75">
        <v>943.82</v>
      </c>
      <c r="M2081" s="80">
        <v>8.16</v>
      </c>
      <c r="N2081" s="76">
        <v>7701.57</v>
      </c>
      <c r="AI2081" s="39"/>
      <c r="AJ2081" s="40"/>
      <c r="AK2081" s="40" t="s">
        <v>558</v>
      </c>
      <c r="AQ2081" s="40"/>
      <c r="AT2081" s="40"/>
      <c r="AV2081" s="40"/>
    </row>
    <row r="2082" spans="1:48" customFormat="1" ht="15" x14ac:dyDescent="0.25">
      <c r="A2082" s="73"/>
      <c r="B2082" s="74"/>
      <c r="C2082" s="235" t="s">
        <v>408</v>
      </c>
      <c r="D2082" s="235"/>
      <c r="E2082" s="235"/>
      <c r="F2082" s="235"/>
      <c r="G2082" s="235"/>
      <c r="H2082" s="235"/>
      <c r="I2082" s="235"/>
      <c r="J2082" s="235"/>
      <c r="K2082" s="235"/>
      <c r="L2082" s="235"/>
      <c r="M2082" s="235"/>
      <c r="N2082" s="237"/>
      <c r="AI2082" s="39"/>
      <c r="AJ2082" s="40"/>
      <c r="AK2082" s="40"/>
      <c r="AQ2082" s="40"/>
      <c r="AR2082" s="3" t="s">
        <v>408</v>
      </c>
      <c r="AT2082" s="40"/>
      <c r="AV2082" s="40"/>
    </row>
    <row r="2083" spans="1:48" customFormat="1" ht="15" x14ac:dyDescent="0.25">
      <c r="A2083" s="49"/>
      <c r="B2083" s="50"/>
      <c r="C2083" s="235" t="s">
        <v>822</v>
      </c>
      <c r="D2083" s="235"/>
      <c r="E2083" s="235"/>
      <c r="F2083" s="235"/>
      <c r="G2083" s="235"/>
      <c r="H2083" s="235"/>
      <c r="I2083" s="235"/>
      <c r="J2083" s="235"/>
      <c r="K2083" s="235"/>
      <c r="L2083" s="235"/>
      <c r="M2083" s="235"/>
      <c r="N2083" s="237"/>
      <c r="AI2083" s="39"/>
      <c r="AJ2083" s="40"/>
      <c r="AK2083" s="40"/>
      <c r="AL2083" s="3" t="s">
        <v>822</v>
      </c>
      <c r="AQ2083" s="40"/>
      <c r="AT2083" s="40"/>
      <c r="AV2083" s="40"/>
    </row>
    <row r="2084" spans="1:48" customFormat="1" ht="15" x14ac:dyDescent="0.25">
      <c r="A2084" s="73"/>
      <c r="B2084" s="74"/>
      <c r="C2084" s="248" t="s">
        <v>84</v>
      </c>
      <c r="D2084" s="248"/>
      <c r="E2084" s="248"/>
      <c r="F2084" s="43"/>
      <c r="G2084" s="44"/>
      <c r="H2084" s="44"/>
      <c r="I2084" s="44"/>
      <c r="J2084" s="47"/>
      <c r="K2084" s="44"/>
      <c r="L2084" s="75">
        <v>943.82</v>
      </c>
      <c r="M2084" s="68"/>
      <c r="N2084" s="76">
        <v>7701.57</v>
      </c>
      <c r="AI2084" s="39"/>
      <c r="AJ2084" s="40"/>
      <c r="AK2084" s="40"/>
      <c r="AQ2084" s="40" t="s">
        <v>84</v>
      </c>
      <c r="AT2084" s="40"/>
      <c r="AV2084" s="40"/>
    </row>
    <row r="2085" spans="1:48" customFormat="1" ht="34.5" x14ac:dyDescent="0.25">
      <c r="A2085" s="41" t="s">
        <v>823</v>
      </c>
      <c r="B2085" s="42" t="s">
        <v>824</v>
      </c>
      <c r="C2085" s="248" t="s">
        <v>825</v>
      </c>
      <c r="D2085" s="248"/>
      <c r="E2085" s="248"/>
      <c r="F2085" s="43" t="s">
        <v>135</v>
      </c>
      <c r="G2085" s="44">
        <v>0.5</v>
      </c>
      <c r="H2085" s="45">
        <v>1</v>
      </c>
      <c r="I2085" s="79">
        <v>0.5</v>
      </c>
      <c r="J2085" s="82">
        <v>1588.5</v>
      </c>
      <c r="K2085" s="44"/>
      <c r="L2085" s="75">
        <v>794.25</v>
      </c>
      <c r="M2085" s="80">
        <v>8.16</v>
      </c>
      <c r="N2085" s="76">
        <v>6481.08</v>
      </c>
      <c r="AI2085" s="39"/>
      <c r="AJ2085" s="40"/>
      <c r="AK2085" s="40" t="s">
        <v>825</v>
      </c>
      <c r="AQ2085" s="40"/>
      <c r="AT2085" s="40"/>
      <c r="AV2085" s="40"/>
    </row>
    <row r="2086" spans="1:48" customFormat="1" ht="15" x14ac:dyDescent="0.25">
      <c r="A2086" s="73"/>
      <c r="B2086" s="74"/>
      <c r="C2086" s="235" t="s">
        <v>111</v>
      </c>
      <c r="D2086" s="235"/>
      <c r="E2086" s="235"/>
      <c r="F2086" s="235"/>
      <c r="G2086" s="235"/>
      <c r="H2086" s="235"/>
      <c r="I2086" s="235"/>
      <c r="J2086" s="235"/>
      <c r="K2086" s="235"/>
      <c r="L2086" s="235"/>
      <c r="M2086" s="235"/>
      <c r="N2086" s="237"/>
      <c r="AI2086" s="39"/>
      <c r="AJ2086" s="40"/>
      <c r="AK2086" s="40"/>
      <c r="AQ2086" s="40"/>
      <c r="AR2086" s="3" t="s">
        <v>111</v>
      </c>
      <c r="AT2086" s="40"/>
      <c r="AV2086" s="40"/>
    </row>
    <row r="2087" spans="1:48" customFormat="1" ht="15" x14ac:dyDescent="0.25">
      <c r="A2087" s="73"/>
      <c r="B2087" s="74"/>
      <c r="C2087" s="248" t="s">
        <v>84</v>
      </c>
      <c r="D2087" s="248"/>
      <c r="E2087" s="248"/>
      <c r="F2087" s="43"/>
      <c r="G2087" s="44"/>
      <c r="H2087" s="44"/>
      <c r="I2087" s="44"/>
      <c r="J2087" s="47"/>
      <c r="K2087" s="44"/>
      <c r="L2087" s="75">
        <v>794.25</v>
      </c>
      <c r="M2087" s="68"/>
      <c r="N2087" s="76">
        <v>6481.08</v>
      </c>
      <c r="AI2087" s="39"/>
      <c r="AJ2087" s="40"/>
      <c r="AK2087" s="40"/>
      <c r="AQ2087" s="40" t="s">
        <v>84</v>
      </c>
      <c r="AT2087" s="40"/>
      <c r="AV2087" s="40"/>
    </row>
    <row r="2088" spans="1:48" customFormat="1" ht="79.5" x14ac:dyDescent="0.25">
      <c r="A2088" s="41" t="s">
        <v>826</v>
      </c>
      <c r="B2088" s="42" t="s">
        <v>827</v>
      </c>
      <c r="C2088" s="248" t="s">
        <v>828</v>
      </c>
      <c r="D2088" s="248"/>
      <c r="E2088" s="248"/>
      <c r="F2088" s="43" t="s">
        <v>204</v>
      </c>
      <c r="G2088" s="44">
        <v>41.201999999999998</v>
      </c>
      <c r="H2088" s="45">
        <v>1</v>
      </c>
      <c r="I2088" s="46">
        <v>41.201999999999998</v>
      </c>
      <c r="J2088" s="75">
        <v>38.42</v>
      </c>
      <c r="K2088" s="44"/>
      <c r="L2088" s="82">
        <v>1582.98</v>
      </c>
      <c r="M2088" s="80">
        <v>8.16</v>
      </c>
      <c r="N2088" s="76">
        <v>12917.12</v>
      </c>
      <c r="AI2088" s="39"/>
      <c r="AJ2088" s="40"/>
      <c r="AK2088" s="40" t="s">
        <v>828</v>
      </c>
      <c r="AQ2088" s="40"/>
      <c r="AT2088" s="40"/>
      <c r="AV2088" s="40"/>
    </row>
    <row r="2089" spans="1:48" customFormat="1" ht="15" x14ac:dyDescent="0.25">
      <c r="A2089" s="73"/>
      <c r="B2089" s="74"/>
      <c r="C2089" s="235" t="s">
        <v>111</v>
      </c>
      <c r="D2089" s="235"/>
      <c r="E2089" s="235"/>
      <c r="F2089" s="235"/>
      <c r="G2089" s="235"/>
      <c r="H2089" s="235"/>
      <c r="I2089" s="235"/>
      <c r="J2089" s="235"/>
      <c r="K2089" s="235"/>
      <c r="L2089" s="235"/>
      <c r="M2089" s="235"/>
      <c r="N2089" s="237"/>
      <c r="AI2089" s="39"/>
      <c r="AJ2089" s="40"/>
      <c r="AK2089" s="40"/>
      <c r="AQ2089" s="40"/>
      <c r="AR2089" s="3" t="s">
        <v>111</v>
      </c>
      <c r="AT2089" s="40"/>
      <c r="AV2089" s="40"/>
    </row>
    <row r="2090" spans="1:48" customFormat="1" ht="15" x14ac:dyDescent="0.25">
      <c r="A2090" s="73"/>
      <c r="B2090" s="74"/>
      <c r="C2090" s="248" t="s">
        <v>84</v>
      </c>
      <c r="D2090" s="248"/>
      <c r="E2090" s="248"/>
      <c r="F2090" s="43"/>
      <c r="G2090" s="44"/>
      <c r="H2090" s="44"/>
      <c r="I2090" s="44"/>
      <c r="J2090" s="47"/>
      <c r="K2090" s="44"/>
      <c r="L2090" s="82">
        <v>1582.98</v>
      </c>
      <c r="M2090" s="68"/>
      <c r="N2090" s="76">
        <v>12917.12</v>
      </c>
      <c r="AI2090" s="39"/>
      <c r="AJ2090" s="40"/>
      <c r="AK2090" s="40"/>
      <c r="AQ2090" s="40" t="s">
        <v>84</v>
      </c>
      <c r="AT2090" s="40"/>
      <c r="AV2090" s="40"/>
    </row>
    <row r="2091" spans="1:48" customFormat="1" ht="79.5" x14ac:dyDescent="0.25">
      <c r="A2091" s="41" t="s">
        <v>829</v>
      </c>
      <c r="B2091" s="42" t="s">
        <v>448</v>
      </c>
      <c r="C2091" s="248" t="s">
        <v>449</v>
      </c>
      <c r="D2091" s="248"/>
      <c r="E2091" s="248"/>
      <c r="F2091" s="43" t="s">
        <v>450</v>
      </c>
      <c r="G2091" s="44">
        <v>4.2510000000000003</v>
      </c>
      <c r="H2091" s="45">
        <v>1</v>
      </c>
      <c r="I2091" s="46">
        <v>4.2510000000000003</v>
      </c>
      <c r="J2091" s="75">
        <v>24.69</v>
      </c>
      <c r="K2091" s="44"/>
      <c r="L2091" s="75">
        <v>104.96</v>
      </c>
      <c r="M2091" s="80">
        <v>8.16</v>
      </c>
      <c r="N2091" s="81">
        <v>856.47</v>
      </c>
      <c r="AI2091" s="39"/>
      <c r="AJ2091" s="40"/>
      <c r="AK2091" s="40" t="s">
        <v>449</v>
      </c>
      <c r="AQ2091" s="40"/>
      <c r="AT2091" s="40"/>
      <c r="AV2091" s="40"/>
    </row>
    <row r="2092" spans="1:48" customFormat="1" ht="15" x14ac:dyDescent="0.25">
      <c r="A2092" s="73"/>
      <c r="B2092" s="74"/>
      <c r="C2092" s="235" t="s">
        <v>111</v>
      </c>
      <c r="D2092" s="235"/>
      <c r="E2092" s="235"/>
      <c r="F2092" s="235"/>
      <c r="G2092" s="235"/>
      <c r="H2092" s="235"/>
      <c r="I2092" s="235"/>
      <c r="J2092" s="235"/>
      <c r="K2092" s="235"/>
      <c r="L2092" s="235"/>
      <c r="M2092" s="235"/>
      <c r="N2092" s="237"/>
      <c r="AI2092" s="39"/>
      <c r="AJ2092" s="40"/>
      <c r="AK2092" s="40"/>
      <c r="AQ2092" s="40"/>
      <c r="AR2092" s="3" t="s">
        <v>111</v>
      </c>
      <c r="AT2092" s="40"/>
      <c r="AV2092" s="40"/>
    </row>
    <row r="2093" spans="1:48" customFormat="1" ht="15" x14ac:dyDescent="0.25">
      <c r="A2093" s="73"/>
      <c r="B2093" s="74"/>
      <c r="C2093" s="248" t="s">
        <v>84</v>
      </c>
      <c r="D2093" s="248"/>
      <c r="E2093" s="248"/>
      <c r="F2093" s="43"/>
      <c r="G2093" s="44"/>
      <c r="H2093" s="44"/>
      <c r="I2093" s="44"/>
      <c r="J2093" s="47"/>
      <c r="K2093" s="44"/>
      <c r="L2093" s="75">
        <v>104.96</v>
      </c>
      <c r="M2093" s="68"/>
      <c r="N2093" s="81">
        <v>856.47</v>
      </c>
      <c r="AI2093" s="39"/>
      <c r="AJ2093" s="40"/>
      <c r="AK2093" s="40"/>
      <c r="AQ2093" s="40" t="s">
        <v>84</v>
      </c>
      <c r="AT2093" s="40"/>
      <c r="AV2093" s="40"/>
    </row>
    <row r="2094" spans="1:48" customFormat="1" ht="15" x14ac:dyDescent="0.25">
      <c r="A2094" s="245" t="s">
        <v>830</v>
      </c>
      <c r="B2094" s="246"/>
      <c r="C2094" s="246"/>
      <c r="D2094" s="246"/>
      <c r="E2094" s="246"/>
      <c r="F2094" s="246"/>
      <c r="G2094" s="246"/>
      <c r="H2094" s="246"/>
      <c r="I2094" s="246"/>
      <c r="J2094" s="246"/>
      <c r="K2094" s="246"/>
      <c r="L2094" s="246"/>
      <c r="M2094" s="246"/>
      <c r="N2094" s="247"/>
      <c r="AI2094" s="39"/>
      <c r="AJ2094" s="40" t="s">
        <v>830</v>
      </c>
      <c r="AK2094" s="40"/>
      <c r="AQ2094" s="40"/>
      <c r="AT2094" s="40"/>
      <c r="AV2094" s="40"/>
    </row>
    <row r="2095" spans="1:48" customFormat="1" ht="34.5" x14ac:dyDescent="0.25">
      <c r="A2095" s="41" t="s">
        <v>831</v>
      </c>
      <c r="B2095" s="42" t="s">
        <v>398</v>
      </c>
      <c r="C2095" s="248" t="s">
        <v>832</v>
      </c>
      <c r="D2095" s="248"/>
      <c r="E2095" s="248"/>
      <c r="F2095" s="43" t="s">
        <v>212</v>
      </c>
      <c r="G2095" s="44">
        <v>0.10199999999999999</v>
      </c>
      <c r="H2095" s="45">
        <v>1</v>
      </c>
      <c r="I2095" s="46">
        <v>0.10199999999999999</v>
      </c>
      <c r="J2095" s="47"/>
      <c r="K2095" s="44"/>
      <c r="L2095" s="47"/>
      <c r="M2095" s="44"/>
      <c r="N2095" s="48"/>
      <c r="AI2095" s="39"/>
      <c r="AJ2095" s="40"/>
      <c r="AK2095" s="40" t="s">
        <v>832</v>
      </c>
      <c r="AQ2095" s="40"/>
      <c r="AT2095" s="40"/>
      <c r="AV2095" s="40"/>
    </row>
    <row r="2096" spans="1:48" customFormat="1" ht="15" x14ac:dyDescent="0.25">
      <c r="A2096" s="49"/>
      <c r="B2096" s="50"/>
      <c r="C2096" s="235" t="s">
        <v>833</v>
      </c>
      <c r="D2096" s="235"/>
      <c r="E2096" s="235"/>
      <c r="F2096" s="235"/>
      <c r="G2096" s="235"/>
      <c r="H2096" s="235"/>
      <c r="I2096" s="235"/>
      <c r="J2096" s="235"/>
      <c r="K2096" s="235"/>
      <c r="L2096" s="235"/>
      <c r="M2096" s="235"/>
      <c r="N2096" s="237"/>
      <c r="AI2096" s="39"/>
      <c r="AJ2096" s="40"/>
      <c r="AK2096" s="40"/>
      <c r="AL2096" s="3" t="s">
        <v>833</v>
      </c>
      <c r="AQ2096" s="40"/>
      <c r="AT2096" s="40"/>
      <c r="AV2096" s="40"/>
    </row>
    <row r="2097" spans="1:48" customFormat="1" ht="23.25" x14ac:dyDescent="0.25">
      <c r="A2097" s="51"/>
      <c r="B2097" s="52" t="s">
        <v>65</v>
      </c>
      <c r="C2097" s="238" t="s">
        <v>66</v>
      </c>
      <c r="D2097" s="238"/>
      <c r="E2097" s="238"/>
      <c r="F2097" s="238"/>
      <c r="G2097" s="238"/>
      <c r="H2097" s="238"/>
      <c r="I2097" s="238"/>
      <c r="J2097" s="238"/>
      <c r="K2097" s="238"/>
      <c r="L2097" s="238"/>
      <c r="M2097" s="238"/>
      <c r="N2097" s="239"/>
      <c r="AI2097" s="39"/>
      <c r="AJ2097" s="40"/>
      <c r="AK2097" s="40"/>
      <c r="AM2097" s="3" t="s">
        <v>66</v>
      </c>
      <c r="AQ2097" s="40"/>
      <c r="AT2097" s="40"/>
      <c r="AV2097" s="40"/>
    </row>
    <row r="2098" spans="1:48" customFormat="1" ht="68.25" x14ac:dyDescent="0.25">
      <c r="A2098" s="51"/>
      <c r="B2098" s="52" t="s">
        <v>67</v>
      </c>
      <c r="C2098" s="238" t="s">
        <v>68</v>
      </c>
      <c r="D2098" s="238"/>
      <c r="E2098" s="238"/>
      <c r="F2098" s="238"/>
      <c r="G2098" s="238"/>
      <c r="H2098" s="238"/>
      <c r="I2098" s="238"/>
      <c r="J2098" s="238"/>
      <c r="K2098" s="238"/>
      <c r="L2098" s="238"/>
      <c r="M2098" s="238"/>
      <c r="N2098" s="239"/>
      <c r="AI2098" s="39"/>
      <c r="AJ2098" s="40"/>
      <c r="AK2098" s="40"/>
      <c r="AM2098" s="3" t="s">
        <v>68</v>
      </c>
      <c r="AQ2098" s="40"/>
      <c r="AT2098" s="40"/>
      <c r="AV2098" s="40"/>
    </row>
    <row r="2099" spans="1:48" customFormat="1" ht="23.25" x14ac:dyDescent="0.25">
      <c r="A2099" s="51"/>
      <c r="B2099" s="52" t="s">
        <v>69</v>
      </c>
      <c r="C2099" s="238" t="s">
        <v>70</v>
      </c>
      <c r="D2099" s="238"/>
      <c r="E2099" s="238"/>
      <c r="F2099" s="238"/>
      <c r="G2099" s="238"/>
      <c r="H2099" s="238"/>
      <c r="I2099" s="238"/>
      <c r="J2099" s="238"/>
      <c r="K2099" s="238"/>
      <c r="L2099" s="238"/>
      <c r="M2099" s="238"/>
      <c r="N2099" s="239"/>
      <c r="AI2099" s="39"/>
      <c r="AJ2099" s="40"/>
      <c r="AK2099" s="40"/>
      <c r="AM2099" s="3" t="s">
        <v>70</v>
      </c>
      <c r="AQ2099" s="40"/>
      <c r="AT2099" s="40"/>
      <c r="AV2099" s="40"/>
    </row>
    <row r="2100" spans="1:48" customFormat="1" ht="15" x14ac:dyDescent="0.25">
      <c r="A2100" s="53"/>
      <c r="B2100" s="52" t="s">
        <v>60</v>
      </c>
      <c r="C2100" s="235" t="s">
        <v>94</v>
      </c>
      <c r="D2100" s="235"/>
      <c r="E2100" s="235"/>
      <c r="F2100" s="54"/>
      <c r="G2100" s="55"/>
      <c r="H2100" s="55"/>
      <c r="I2100" s="55"/>
      <c r="J2100" s="58">
        <v>829.12</v>
      </c>
      <c r="K2100" s="57">
        <v>1.520875</v>
      </c>
      <c r="L2100" s="58">
        <v>128.62</v>
      </c>
      <c r="M2100" s="59">
        <v>44.77</v>
      </c>
      <c r="N2100" s="60">
        <v>5758.32</v>
      </c>
      <c r="AI2100" s="39"/>
      <c r="AJ2100" s="40"/>
      <c r="AK2100" s="40"/>
      <c r="AN2100" s="3" t="s">
        <v>94</v>
      </c>
      <c r="AQ2100" s="40"/>
      <c r="AT2100" s="40"/>
      <c r="AV2100" s="40"/>
    </row>
    <row r="2101" spans="1:48" customFormat="1" ht="15" x14ac:dyDescent="0.25">
      <c r="A2101" s="53"/>
      <c r="B2101" s="52" t="s">
        <v>71</v>
      </c>
      <c r="C2101" s="235" t="s">
        <v>72</v>
      </c>
      <c r="D2101" s="235"/>
      <c r="E2101" s="235"/>
      <c r="F2101" s="54"/>
      <c r="G2101" s="55"/>
      <c r="H2101" s="55"/>
      <c r="I2101" s="55"/>
      <c r="J2101" s="58">
        <v>21.88</v>
      </c>
      <c r="K2101" s="57">
        <v>1.653125</v>
      </c>
      <c r="L2101" s="58">
        <v>3.69</v>
      </c>
      <c r="M2101" s="59">
        <v>13.24</v>
      </c>
      <c r="N2101" s="72">
        <v>48.86</v>
      </c>
      <c r="AI2101" s="39"/>
      <c r="AJ2101" s="40"/>
      <c r="AK2101" s="40"/>
      <c r="AN2101" s="3" t="s">
        <v>72</v>
      </c>
      <c r="AQ2101" s="40"/>
      <c r="AT2101" s="40"/>
      <c r="AV2101" s="40"/>
    </row>
    <row r="2102" spans="1:48" customFormat="1" ht="15" x14ac:dyDescent="0.25">
      <c r="A2102" s="53"/>
      <c r="B2102" s="52" t="s">
        <v>73</v>
      </c>
      <c r="C2102" s="235" t="s">
        <v>74</v>
      </c>
      <c r="D2102" s="235"/>
      <c r="E2102" s="235"/>
      <c r="F2102" s="54"/>
      <c r="G2102" s="55"/>
      <c r="H2102" s="55"/>
      <c r="I2102" s="55"/>
      <c r="J2102" s="58">
        <v>3.51</v>
      </c>
      <c r="K2102" s="57">
        <v>1.653125</v>
      </c>
      <c r="L2102" s="58">
        <v>0.59</v>
      </c>
      <c r="M2102" s="61">
        <v>44.7</v>
      </c>
      <c r="N2102" s="72">
        <v>26.37</v>
      </c>
      <c r="AI2102" s="39"/>
      <c r="AJ2102" s="40"/>
      <c r="AK2102" s="40"/>
      <c r="AN2102" s="3" t="s">
        <v>74</v>
      </c>
      <c r="AQ2102" s="40"/>
      <c r="AT2102" s="40"/>
      <c r="AV2102" s="40"/>
    </row>
    <row r="2103" spans="1:48" customFormat="1" ht="15" x14ac:dyDescent="0.25">
      <c r="A2103" s="53"/>
      <c r="B2103" s="52" t="s">
        <v>100</v>
      </c>
      <c r="C2103" s="235" t="s">
        <v>127</v>
      </c>
      <c r="D2103" s="235"/>
      <c r="E2103" s="235"/>
      <c r="F2103" s="54"/>
      <c r="G2103" s="55"/>
      <c r="H2103" s="55"/>
      <c r="I2103" s="55"/>
      <c r="J2103" s="56">
        <v>6516.18</v>
      </c>
      <c r="K2103" s="55"/>
      <c r="L2103" s="58">
        <v>664.65</v>
      </c>
      <c r="M2103" s="59">
        <v>8.16</v>
      </c>
      <c r="N2103" s="60">
        <v>5423.54</v>
      </c>
      <c r="AI2103" s="39"/>
      <c r="AJ2103" s="40"/>
      <c r="AK2103" s="40"/>
      <c r="AN2103" s="3" t="s">
        <v>127</v>
      </c>
      <c r="AQ2103" s="40"/>
      <c r="AT2103" s="40"/>
      <c r="AV2103" s="40"/>
    </row>
    <row r="2104" spans="1:48" customFormat="1" ht="15" x14ac:dyDescent="0.25">
      <c r="A2104" s="62"/>
      <c r="B2104" s="52"/>
      <c r="C2104" s="235" t="s">
        <v>95</v>
      </c>
      <c r="D2104" s="235"/>
      <c r="E2104" s="235"/>
      <c r="F2104" s="54" t="s">
        <v>76</v>
      </c>
      <c r="G2104" s="61">
        <v>97.2</v>
      </c>
      <c r="H2104" s="57">
        <v>1.520875</v>
      </c>
      <c r="I2104" s="64">
        <v>15.0785631</v>
      </c>
      <c r="J2104" s="65"/>
      <c r="K2104" s="55"/>
      <c r="L2104" s="65"/>
      <c r="M2104" s="55"/>
      <c r="N2104" s="66"/>
      <c r="AI2104" s="39"/>
      <c r="AJ2104" s="40"/>
      <c r="AK2104" s="40"/>
      <c r="AO2104" s="3" t="s">
        <v>95</v>
      </c>
      <c r="AQ2104" s="40"/>
      <c r="AT2104" s="40"/>
      <c r="AV2104" s="40"/>
    </row>
    <row r="2105" spans="1:48" customFormat="1" ht="15" x14ac:dyDescent="0.25">
      <c r="A2105" s="62"/>
      <c r="B2105" s="52"/>
      <c r="C2105" s="235" t="s">
        <v>75</v>
      </c>
      <c r="D2105" s="235"/>
      <c r="E2105" s="235"/>
      <c r="F2105" s="54" t="s">
        <v>76</v>
      </c>
      <c r="G2105" s="59">
        <v>0.27</v>
      </c>
      <c r="H2105" s="57">
        <v>1.653125</v>
      </c>
      <c r="I2105" s="64">
        <v>4.5527100000000001E-2</v>
      </c>
      <c r="J2105" s="65"/>
      <c r="K2105" s="55"/>
      <c r="L2105" s="65"/>
      <c r="M2105" s="55"/>
      <c r="N2105" s="66"/>
      <c r="AI2105" s="39"/>
      <c r="AJ2105" s="40"/>
      <c r="AK2105" s="40"/>
      <c r="AO2105" s="3" t="s">
        <v>75</v>
      </c>
      <c r="AQ2105" s="40"/>
      <c r="AT2105" s="40"/>
      <c r="AV2105" s="40"/>
    </row>
    <row r="2106" spans="1:48" customFormat="1" ht="15" x14ac:dyDescent="0.25">
      <c r="A2106" s="49"/>
      <c r="B2106" s="52"/>
      <c r="C2106" s="236" t="s">
        <v>77</v>
      </c>
      <c r="D2106" s="236"/>
      <c r="E2106" s="236"/>
      <c r="F2106" s="67"/>
      <c r="G2106" s="68"/>
      <c r="H2106" s="68"/>
      <c r="I2106" s="68"/>
      <c r="J2106" s="69">
        <v>7367.18</v>
      </c>
      <c r="K2106" s="68"/>
      <c r="L2106" s="70">
        <v>796.96</v>
      </c>
      <c r="M2106" s="68"/>
      <c r="N2106" s="71">
        <v>11230.72</v>
      </c>
      <c r="AI2106" s="39"/>
      <c r="AJ2106" s="40"/>
      <c r="AK2106" s="40"/>
      <c r="AP2106" s="3" t="s">
        <v>77</v>
      </c>
      <c r="AQ2106" s="40"/>
      <c r="AT2106" s="40"/>
      <c r="AV2106" s="40"/>
    </row>
    <row r="2107" spans="1:48" customFormat="1" ht="15" x14ac:dyDescent="0.25">
      <c r="A2107" s="62"/>
      <c r="B2107" s="52"/>
      <c r="C2107" s="235" t="s">
        <v>78</v>
      </c>
      <c r="D2107" s="235"/>
      <c r="E2107" s="235"/>
      <c r="F2107" s="54"/>
      <c r="G2107" s="55"/>
      <c r="H2107" s="55"/>
      <c r="I2107" s="55"/>
      <c r="J2107" s="65"/>
      <c r="K2107" s="55"/>
      <c r="L2107" s="58">
        <v>129.21</v>
      </c>
      <c r="M2107" s="55"/>
      <c r="N2107" s="60">
        <v>5784.69</v>
      </c>
      <c r="AI2107" s="39"/>
      <c r="AJ2107" s="40"/>
      <c r="AK2107" s="40"/>
      <c r="AO2107" s="3" t="s">
        <v>78</v>
      </c>
      <c r="AQ2107" s="40"/>
      <c r="AT2107" s="40"/>
      <c r="AV2107" s="40"/>
    </row>
    <row r="2108" spans="1:48" customFormat="1" ht="22.5" x14ac:dyDescent="0.25">
      <c r="A2108" s="62"/>
      <c r="B2108" s="52" t="s">
        <v>401</v>
      </c>
      <c r="C2108" s="235" t="s">
        <v>402</v>
      </c>
      <c r="D2108" s="235"/>
      <c r="E2108" s="235"/>
      <c r="F2108" s="54" t="s">
        <v>81</v>
      </c>
      <c r="G2108" s="63">
        <v>109</v>
      </c>
      <c r="H2108" s="55"/>
      <c r="I2108" s="63">
        <v>109</v>
      </c>
      <c r="J2108" s="65"/>
      <c r="K2108" s="55"/>
      <c r="L2108" s="58">
        <v>140.84</v>
      </c>
      <c r="M2108" s="55"/>
      <c r="N2108" s="60">
        <v>6305.31</v>
      </c>
      <c r="AI2108" s="39"/>
      <c r="AJ2108" s="40"/>
      <c r="AK2108" s="40"/>
      <c r="AO2108" s="3" t="s">
        <v>402</v>
      </c>
      <c r="AQ2108" s="40"/>
      <c r="AT2108" s="40"/>
      <c r="AV2108" s="40"/>
    </row>
    <row r="2109" spans="1:48" customFormat="1" ht="45" x14ac:dyDescent="0.25">
      <c r="A2109" s="62"/>
      <c r="B2109" s="52" t="s">
        <v>403</v>
      </c>
      <c r="C2109" s="235" t="s">
        <v>404</v>
      </c>
      <c r="D2109" s="235"/>
      <c r="E2109" s="235"/>
      <c r="F2109" s="54" t="s">
        <v>81</v>
      </c>
      <c r="G2109" s="63">
        <v>57</v>
      </c>
      <c r="H2109" s="59">
        <v>0.85</v>
      </c>
      <c r="I2109" s="59">
        <v>48.45</v>
      </c>
      <c r="J2109" s="65"/>
      <c r="K2109" s="55"/>
      <c r="L2109" s="58">
        <v>62.6</v>
      </c>
      <c r="M2109" s="55"/>
      <c r="N2109" s="60">
        <v>2802.68</v>
      </c>
      <c r="AI2109" s="39"/>
      <c r="AJ2109" s="40"/>
      <c r="AK2109" s="40"/>
      <c r="AO2109" s="3" t="s">
        <v>404</v>
      </c>
      <c r="AQ2109" s="40"/>
      <c r="AT2109" s="40"/>
      <c r="AV2109" s="40"/>
    </row>
    <row r="2110" spans="1:48" customFormat="1" ht="15" x14ac:dyDescent="0.25">
      <c r="A2110" s="73"/>
      <c r="B2110" s="74"/>
      <c r="C2110" s="248" t="s">
        <v>84</v>
      </c>
      <c r="D2110" s="248"/>
      <c r="E2110" s="248"/>
      <c r="F2110" s="43"/>
      <c r="G2110" s="44"/>
      <c r="H2110" s="44"/>
      <c r="I2110" s="44"/>
      <c r="J2110" s="47"/>
      <c r="K2110" s="44"/>
      <c r="L2110" s="82">
        <v>1000.4</v>
      </c>
      <c r="M2110" s="68"/>
      <c r="N2110" s="76">
        <v>20338.71</v>
      </c>
      <c r="AI2110" s="39"/>
      <c r="AJ2110" s="40"/>
      <c r="AK2110" s="40"/>
      <c r="AQ2110" s="40" t="s">
        <v>84</v>
      </c>
      <c r="AT2110" s="40"/>
      <c r="AV2110" s="40"/>
    </row>
    <row r="2111" spans="1:48" customFormat="1" ht="23.25" x14ac:dyDescent="0.25">
      <c r="A2111" s="41" t="s">
        <v>834</v>
      </c>
      <c r="B2111" s="42" t="s">
        <v>835</v>
      </c>
      <c r="C2111" s="248" t="s">
        <v>836</v>
      </c>
      <c r="D2111" s="248"/>
      <c r="E2111" s="248"/>
      <c r="F2111" s="43" t="s">
        <v>110</v>
      </c>
      <c r="G2111" s="44">
        <v>-4.08E-4</v>
      </c>
      <c r="H2111" s="45">
        <v>1</v>
      </c>
      <c r="I2111" s="86">
        <v>-4.08E-4</v>
      </c>
      <c r="J2111" s="82">
        <v>8475</v>
      </c>
      <c r="K2111" s="44"/>
      <c r="L2111" s="75">
        <v>-3.46</v>
      </c>
      <c r="M2111" s="80">
        <v>8.16</v>
      </c>
      <c r="N2111" s="81">
        <v>-28.23</v>
      </c>
      <c r="AI2111" s="39"/>
      <c r="AJ2111" s="40"/>
      <c r="AK2111" s="40" t="s">
        <v>836</v>
      </c>
      <c r="AQ2111" s="40"/>
      <c r="AT2111" s="40"/>
      <c r="AV2111" s="40"/>
    </row>
    <row r="2112" spans="1:48" customFormat="1" ht="15" x14ac:dyDescent="0.25">
      <c r="A2112" s="73"/>
      <c r="B2112" s="74"/>
      <c r="C2112" s="235" t="s">
        <v>408</v>
      </c>
      <c r="D2112" s="235"/>
      <c r="E2112" s="235"/>
      <c r="F2112" s="235"/>
      <c r="G2112" s="235"/>
      <c r="H2112" s="235"/>
      <c r="I2112" s="235"/>
      <c r="J2112" s="235"/>
      <c r="K2112" s="235"/>
      <c r="L2112" s="235"/>
      <c r="M2112" s="235"/>
      <c r="N2112" s="237"/>
      <c r="AI2112" s="39"/>
      <c r="AJ2112" s="40"/>
      <c r="AK2112" s="40"/>
      <c r="AQ2112" s="40"/>
      <c r="AR2112" s="3" t="s">
        <v>408</v>
      </c>
      <c r="AT2112" s="40"/>
      <c r="AV2112" s="40"/>
    </row>
    <row r="2113" spans="1:48" customFormat="1" ht="15" x14ac:dyDescent="0.25">
      <c r="A2113" s="73"/>
      <c r="B2113" s="74"/>
      <c r="C2113" s="248" t="s">
        <v>84</v>
      </c>
      <c r="D2113" s="248"/>
      <c r="E2113" s="248"/>
      <c r="F2113" s="43"/>
      <c r="G2113" s="44"/>
      <c r="H2113" s="44"/>
      <c r="I2113" s="44"/>
      <c r="J2113" s="47"/>
      <c r="K2113" s="44"/>
      <c r="L2113" s="75">
        <v>-3.46</v>
      </c>
      <c r="M2113" s="68"/>
      <c r="N2113" s="81">
        <v>-28.23</v>
      </c>
      <c r="AI2113" s="39"/>
      <c r="AJ2113" s="40"/>
      <c r="AK2113" s="40"/>
      <c r="AQ2113" s="40" t="s">
        <v>84</v>
      </c>
      <c r="AT2113" s="40"/>
      <c r="AV2113" s="40"/>
    </row>
    <row r="2114" spans="1:48" customFormat="1" ht="23.25" x14ac:dyDescent="0.25">
      <c r="A2114" s="41" t="s">
        <v>837</v>
      </c>
      <c r="B2114" s="42" t="s">
        <v>406</v>
      </c>
      <c r="C2114" s="248" t="s">
        <v>407</v>
      </c>
      <c r="D2114" s="248"/>
      <c r="E2114" s="248"/>
      <c r="F2114" s="43" t="s">
        <v>110</v>
      </c>
      <c r="G2114" s="44">
        <v>-5.8139999999999997E-2</v>
      </c>
      <c r="H2114" s="45">
        <v>1</v>
      </c>
      <c r="I2114" s="84">
        <v>-5.8139999999999997E-2</v>
      </c>
      <c r="J2114" s="82">
        <v>11200</v>
      </c>
      <c r="K2114" s="44"/>
      <c r="L2114" s="75">
        <v>-651.16999999999996</v>
      </c>
      <c r="M2114" s="80">
        <v>8.16</v>
      </c>
      <c r="N2114" s="76">
        <v>-5313.55</v>
      </c>
      <c r="AI2114" s="39"/>
      <c r="AJ2114" s="40"/>
      <c r="AK2114" s="40" t="s">
        <v>407</v>
      </c>
      <c r="AQ2114" s="40"/>
      <c r="AT2114" s="40"/>
      <c r="AV2114" s="40"/>
    </row>
    <row r="2115" spans="1:48" customFormat="1" ht="15" x14ac:dyDescent="0.25">
      <c r="A2115" s="73"/>
      <c r="B2115" s="74"/>
      <c r="C2115" s="235" t="s">
        <v>408</v>
      </c>
      <c r="D2115" s="235"/>
      <c r="E2115" s="235"/>
      <c r="F2115" s="235"/>
      <c r="G2115" s="235"/>
      <c r="H2115" s="235"/>
      <c r="I2115" s="235"/>
      <c r="J2115" s="235"/>
      <c r="K2115" s="235"/>
      <c r="L2115" s="235"/>
      <c r="M2115" s="235"/>
      <c r="N2115" s="237"/>
      <c r="AI2115" s="39"/>
      <c r="AJ2115" s="40"/>
      <c r="AK2115" s="40"/>
      <c r="AQ2115" s="40"/>
      <c r="AR2115" s="3" t="s">
        <v>408</v>
      </c>
      <c r="AT2115" s="40"/>
      <c r="AV2115" s="40"/>
    </row>
    <row r="2116" spans="1:48" customFormat="1" ht="15" x14ac:dyDescent="0.25">
      <c r="A2116" s="73"/>
      <c r="B2116" s="74"/>
      <c r="C2116" s="248" t="s">
        <v>84</v>
      </c>
      <c r="D2116" s="248"/>
      <c r="E2116" s="248"/>
      <c r="F2116" s="43"/>
      <c r="G2116" s="44"/>
      <c r="H2116" s="44"/>
      <c r="I2116" s="44"/>
      <c r="J2116" s="47"/>
      <c r="K2116" s="44"/>
      <c r="L2116" s="75">
        <v>-651.16999999999996</v>
      </c>
      <c r="M2116" s="68"/>
      <c r="N2116" s="76">
        <v>-5313.55</v>
      </c>
      <c r="AI2116" s="39"/>
      <c r="AJ2116" s="40"/>
      <c r="AK2116" s="40"/>
      <c r="AQ2116" s="40" t="s">
        <v>84</v>
      </c>
      <c r="AT2116" s="40"/>
      <c r="AV2116" s="40"/>
    </row>
    <row r="2117" spans="1:48" customFormat="1" ht="23.25" x14ac:dyDescent="0.25">
      <c r="A2117" s="41" t="s">
        <v>838</v>
      </c>
      <c r="B2117" s="42" t="s">
        <v>557</v>
      </c>
      <c r="C2117" s="248" t="s">
        <v>558</v>
      </c>
      <c r="D2117" s="248"/>
      <c r="E2117" s="248"/>
      <c r="F2117" s="43" t="s">
        <v>110</v>
      </c>
      <c r="G2117" s="44">
        <v>5.0200000000000002E-2</v>
      </c>
      <c r="H2117" s="45">
        <v>1</v>
      </c>
      <c r="I2117" s="83">
        <v>5.0200000000000002E-2</v>
      </c>
      <c r="J2117" s="82">
        <v>10898.65</v>
      </c>
      <c r="K2117" s="44"/>
      <c r="L2117" s="75">
        <v>547.11</v>
      </c>
      <c r="M2117" s="80">
        <v>8.16</v>
      </c>
      <c r="N2117" s="76">
        <v>4464.42</v>
      </c>
      <c r="AI2117" s="39"/>
      <c r="AJ2117" s="40"/>
      <c r="AK2117" s="40" t="s">
        <v>558</v>
      </c>
      <c r="AQ2117" s="40"/>
      <c r="AT2117" s="40"/>
      <c r="AV2117" s="40"/>
    </row>
    <row r="2118" spans="1:48" customFormat="1" ht="15" x14ac:dyDescent="0.25">
      <c r="A2118" s="73"/>
      <c r="B2118" s="74"/>
      <c r="C2118" s="235" t="s">
        <v>408</v>
      </c>
      <c r="D2118" s="235"/>
      <c r="E2118" s="235"/>
      <c r="F2118" s="235"/>
      <c r="G2118" s="235"/>
      <c r="H2118" s="235"/>
      <c r="I2118" s="235"/>
      <c r="J2118" s="235"/>
      <c r="K2118" s="235"/>
      <c r="L2118" s="235"/>
      <c r="M2118" s="235"/>
      <c r="N2118" s="237"/>
      <c r="AI2118" s="39"/>
      <c r="AJ2118" s="40"/>
      <c r="AK2118" s="40"/>
      <c r="AQ2118" s="40"/>
      <c r="AR2118" s="3" t="s">
        <v>408</v>
      </c>
      <c r="AT2118" s="40"/>
      <c r="AV2118" s="40"/>
    </row>
    <row r="2119" spans="1:48" customFormat="1" ht="15" x14ac:dyDescent="0.25">
      <c r="A2119" s="49"/>
      <c r="B2119" s="50"/>
      <c r="C2119" s="235" t="s">
        <v>839</v>
      </c>
      <c r="D2119" s="235"/>
      <c r="E2119" s="235"/>
      <c r="F2119" s="235"/>
      <c r="G2119" s="235"/>
      <c r="H2119" s="235"/>
      <c r="I2119" s="235"/>
      <c r="J2119" s="235"/>
      <c r="K2119" s="235"/>
      <c r="L2119" s="235"/>
      <c r="M2119" s="235"/>
      <c r="N2119" s="237"/>
      <c r="AI2119" s="39"/>
      <c r="AJ2119" s="40"/>
      <c r="AK2119" s="40"/>
      <c r="AL2119" s="3" t="s">
        <v>839</v>
      </c>
      <c r="AQ2119" s="40"/>
      <c r="AT2119" s="40"/>
      <c r="AV2119" s="40"/>
    </row>
    <row r="2120" spans="1:48" customFormat="1" ht="15" x14ac:dyDescent="0.25">
      <c r="A2120" s="73"/>
      <c r="B2120" s="74"/>
      <c r="C2120" s="248" t="s">
        <v>84</v>
      </c>
      <c r="D2120" s="248"/>
      <c r="E2120" s="248"/>
      <c r="F2120" s="43"/>
      <c r="G2120" s="44"/>
      <c r="H2120" s="44"/>
      <c r="I2120" s="44"/>
      <c r="J2120" s="47"/>
      <c r="K2120" s="44"/>
      <c r="L2120" s="75">
        <v>547.11</v>
      </c>
      <c r="M2120" s="68"/>
      <c r="N2120" s="76">
        <v>4464.42</v>
      </c>
      <c r="AI2120" s="39"/>
      <c r="AJ2120" s="40"/>
      <c r="AK2120" s="40"/>
      <c r="AQ2120" s="40" t="s">
        <v>84</v>
      </c>
      <c r="AT2120" s="40"/>
      <c r="AV2120" s="40"/>
    </row>
    <row r="2121" spans="1:48" customFormat="1" ht="57" x14ac:dyDescent="0.25">
      <c r="A2121" s="41" t="s">
        <v>840</v>
      </c>
      <c r="B2121" s="42" t="s">
        <v>581</v>
      </c>
      <c r="C2121" s="248" t="s">
        <v>841</v>
      </c>
      <c r="D2121" s="248"/>
      <c r="E2121" s="248"/>
      <c r="F2121" s="43" t="s">
        <v>235</v>
      </c>
      <c r="G2121" s="44">
        <v>288</v>
      </c>
      <c r="H2121" s="45">
        <v>1</v>
      </c>
      <c r="I2121" s="45">
        <v>288</v>
      </c>
      <c r="J2121" s="75">
        <v>2.4300000000000002</v>
      </c>
      <c r="K2121" s="44"/>
      <c r="L2121" s="75">
        <v>699.84</v>
      </c>
      <c r="M2121" s="80">
        <v>8.16</v>
      </c>
      <c r="N2121" s="76">
        <v>5710.69</v>
      </c>
      <c r="AI2121" s="39"/>
      <c r="AJ2121" s="40"/>
      <c r="AK2121" s="40" t="s">
        <v>841</v>
      </c>
      <c r="AQ2121" s="40"/>
      <c r="AT2121" s="40"/>
      <c r="AV2121" s="40"/>
    </row>
    <row r="2122" spans="1:48" customFormat="1" ht="15" x14ac:dyDescent="0.25">
      <c r="A2122" s="73"/>
      <c r="B2122" s="74"/>
      <c r="C2122" s="235" t="s">
        <v>111</v>
      </c>
      <c r="D2122" s="235"/>
      <c r="E2122" s="235"/>
      <c r="F2122" s="235"/>
      <c r="G2122" s="235"/>
      <c r="H2122" s="235"/>
      <c r="I2122" s="235"/>
      <c r="J2122" s="235"/>
      <c r="K2122" s="235"/>
      <c r="L2122" s="235"/>
      <c r="M2122" s="235"/>
      <c r="N2122" s="237"/>
      <c r="AI2122" s="39"/>
      <c r="AJ2122" s="40"/>
      <c r="AK2122" s="40"/>
      <c r="AQ2122" s="40"/>
      <c r="AR2122" s="3" t="s">
        <v>111</v>
      </c>
      <c r="AT2122" s="40"/>
      <c r="AV2122" s="40"/>
    </row>
    <row r="2123" spans="1:48" customFormat="1" ht="15" x14ac:dyDescent="0.25">
      <c r="A2123" s="49"/>
      <c r="B2123" s="50"/>
      <c r="C2123" s="235" t="s">
        <v>350</v>
      </c>
      <c r="D2123" s="235"/>
      <c r="E2123" s="235"/>
      <c r="F2123" s="235"/>
      <c r="G2123" s="235"/>
      <c r="H2123" s="235"/>
      <c r="I2123" s="235"/>
      <c r="J2123" s="235"/>
      <c r="K2123" s="235"/>
      <c r="L2123" s="235"/>
      <c r="M2123" s="235"/>
      <c r="N2123" s="237"/>
      <c r="AI2123" s="39"/>
      <c r="AJ2123" s="40"/>
      <c r="AK2123" s="40"/>
      <c r="AQ2123" s="40"/>
      <c r="AS2123" s="3" t="s">
        <v>350</v>
      </c>
      <c r="AT2123" s="40"/>
      <c r="AV2123" s="40"/>
    </row>
    <row r="2124" spans="1:48" customFormat="1" ht="15" x14ac:dyDescent="0.25">
      <c r="A2124" s="73"/>
      <c r="B2124" s="74"/>
      <c r="C2124" s="248" t="s">
        <v>84</v>
      </c>
      <c r="D2124" s="248"/>
      <c r="E2124" s="248"/>
      <c r="F2124" s="43"/>
      <c r="G2124" s="44"/>
      <c r="H2124" s="44"/>
      <c r="I2124" s="44"/>
      <c r="J2124" s="47"/>
      <c r="K2124" s="44"/>
      <c r="L2124" s="75">
        <v>699.84</v>
      </c>
      <c r="M2124" s="68"/>
      <c r="N2124" s="76">
        <v>5710.69</v>
      </c>
      <c r="AI2124" s="39"/>
      <c r="AJ2124" s="40"/>
      <c r="AK2124" s="40"/>
      <c r="AQ2124" s="40" t="s">
        <v>84</v>
      </c>
      <c r="AT2124" s="40"/>
      <c r="AV2124" s="40"/>
    </row>
    <row r="2125" spans="1:48" customFormat="1" ht="34.5" x14ac:dyDescent="0.25">
      <c r="A2125" s="41" t="s">
        <v>842</v>
      </c>
      <c r="B2125" s="42" t="s">
        <v>581</v>
      </c>
      <c r="C2125" s="248" t="s">
        <v>394</v>
      </c>
      <c r="D2125" s="248"/>
      <c r="E2125" s="248"/>
      <c r="F2125" s="43" t="s">
        <v>235</v>
      </c>
      <c r="G2125" s="44">
        <v>45</v>
      </c>
      <c r="H2125" s="45">
        <v>1</v>
      </c>
      <c r="I2125" s="45">
        <v>45</v>
      </c>
      <c r="J2125" s="75">
        <v>8.4499999999999993</v>
      </c>
      <c r="K2125" s="44"/>
      <c r="L2125" s="75">
        <v>380.25</v>
      </c>
      <c r="M2125" s="80">
        <v>8.16</v>
      </c>
      <c r="N2125" s="76">
        <v>3102.84</v>
      </c>
      <c r="AI2125" s="39"/>
      <c r="AJ2125" s="40"/>
      <c r="AK2125" s="40" t="s">
        <v>394</v>
      </c>
      <c r="AQ2125" s="40"/>
      <c r="AT2125" s="40"/>
      <c r="AV2125" s="40"/>
    </row>
    <row r="2126" spans="1:48" customFormat="1" ht="15" x14ac:dyDescent="0.25">
      <c r="A2126" s="73"/>
      <c r="B2126" s="74"/>
      <c r="C2126" s="235" t="s">
        <v>111</v>
      </c>
      <c r="D2126" s="235"/>
      <c r="E2126" s="235"/>
      <c r="F2126" s="235"/>
      <c r="G2126" s="235"/>
      <c r="H2126" s="235"/>
      <c r="I2126" s="235"/>
      <c r="J2126" s="235"/>
      <c r="K2126" s="235"/>
      <c r="L2126" s="235"/>
      <c r="M2126" s="235"/>
      <c r="N2126" s="237"/>
      <c r="AI2126" s="39"/>
      <c r="AJ2126" s="40"/>
      <c r="AK2126" s="40"/>
      <c r="AQ2126" s="40"/>
      <c r="AR2126" s="3" t="s">
        <v>111</v>
      </c>
      <c r="AT2126" s="40"/>
      <c r="AV2126" s="40"/>
    </row>
    <row r="2127" spans="1:48" customFormat="1" ht="15" x14ac:dyDescent="0.25">
      <c r="A2127" s="49"/>
      <c r="B2127" s="50"/>
      <c r="C2127" s="235" t="s">
        <v>843</v>
      </c>
      <c r="D2127" s="235"/>
      <c r="E2127" s="235"/>
      <c r="F2127" s="235"/>
      <c r="G2127" s="235"/>
      <c r="H2127" s="235"/>
      <c r="I2127" s="235"/>
      <c r="J2127" s="235"/>
      <c r="K2127" s="235"/>
      <c r="L2127" s="235"/>
      <c r="M2127" s="235"/>
      <c r="N2127" s="237"/>
      <c r="AI2127" s="39"/>
      <c r="AJ2127" s="40"/>
      <c r="AK2127" s="40"/>
      <c r="AQ2127" s="40"/>
      <c r="AS2127" s="3" t="s">
        <v>843</v>
      </c>
      <c r="AT2127" s="40"/>
      <c r="AV2127" s="40"/>
    </row>
    <row r="2128" spans="1:48" customFormat="1" ht="15" x14ac:dyDescent="0.25">
      <c r="A2128" s="73"/>
      <c r="B2128" s="74"/>
      <c r="C2128" s="248" t="s">
        <v>84</v>
      </c>
      <c r="D2128" s="248"/>
      <c r="E2128" s="248"/>
      <c r="F2128" s="43"/>
      <c r="G2128" s="44"/>
      <c r="H2128" s="44"/>
      <c r="I2128" s="44"/>
      <c r="J2128" s="47"/>
      <c r="K2128" s="44"/>
      <c r="L2128" s="75">
        <v>380.25</v>
      </c>
      <c r="M2128" s="68"/>
      <c r="N2128" s="76">
        <v>3102.84</v>
      </c>
      <c r="AI2128" s="39"/>
      <c r="AJ2128" s="40"/>
      <c r="AK2128" s="40"/>
      <c r="AQ2128" s="40" t="s">
        <v>84</v>
      </c>
      <c r="AT2128" s="40"/>
      <c r="AV2128" s="40"/>
    </row>
    <row r="2129" spans="1:48" customFormat="1" ht="15" x14ac:dyDescent="0.25">
      <c r="A2129" s="87"/>
      <c r="B2129" s="88"/>
      <c r="C2129" s="88"/>
      <c r="D2129" s="88"/>
      <c r="E2129" s="88"/>
      <c r="F2129" s="89"/>
      <c r="G2129" s="89"/>
      <c r="H2129" s="89"/>
      <c r="I2129" s="89"/>
      <c r="J2129" s="90"/>
      <c r="K2129" s="89"/>
      <c r="L2129" s="90"/>
      <c r="M2129" s="55"/>
      <c r="N2129" s="90"/>
      <c r="AI2129" s="39"/>
      <c r="AJ2129" s="40"/>
      <c r="AK2129" s="40"/>
      <c r="AQ2129" s="40"/>
      <c r="AT2129" s="40"/>
      <c r="AV2129" s="40"/>
    </row>
    <row r="2130" spans="1:48" customFormat="1" ht="15" x14ac:dyDescent="0.25">
      <c r="A2130" s="91"/>
      <c r="B2130" s="92"/>
      <c r="C2130" s="248" t="s">
        <v>844</v>
      </c>
      <c r="D2130" s="248"/>
      <c r="E2130" s="248"/>
      <c r="F2130" s="248"/>
      <c r="G2130" s="248"/>
      <c r="H2130" s="248"/>
      <c r="I2130" s="248"/>
      <c r="J2130" s="248"/>
      <c r="K2130" s="248"/>
      <c r="L2130" s="93"/>
      <c r="M2130" s="94"/>
      <c r="N2130" s="95"/>
      <c r="AI2130" s="39"/>
      <c r="AJ2130" s="40"/>
      <c r="AK2130" s="40"/>
      <c r="AQ2130" s="40"/>
      <c r="AT2130" s="40" t="s">
        <v>844</v>
      </c>
      <c r="AV2130" s="40"/>
    </row>
    <row r="2131" spans="1:48" customFormat="1" ht="15" x14ac:dyDescent="0.25">
      <c r="A2131" s="96"/>
      <c r="B2131" s="52"/>
      <c r="C2131" s="235" t="s">
        <v>255</v>
      </c>
      <c r="D2131" s="235"/>
      <c r="E2131" s="235"/>
      <c r="F2131" s="235"/>
      <c r="G2131" s="235"/>
      <c r="H2131" s="235"/>
      <c r="I2131" s="235"/>
      <c r="J2131" s="235"/>
      <c r="K2131" s="235"/>
      <c r="L2131" s="97">
        <v>5446.3</v>
      </c>
      <c r="M2131" s="98"/>
      <c r="N2131" s="99">
        <v>55123.98</v>
      </c>
      <c r="AI2131" s="39"/>
      <c r="AJ2131" s="40"/>
      <c r="AK2131" s="40"/>
      <c r="AQ2131" s="40"/>
      <c r="AT2131" s="40"/>
      <c r="AU2131" s="3" t="s">
        <v>255</v>
      </c>
      <c r="AV2131" s="40"/>
    </row>
    <row r="2132" spans="1:48" customFormat="1" ht="15" x14ac:dyDescent="0.25">
      <c r="A2132" s="96"/>
      <c r="B2132" s="52"/>
      <c r="C2132" s="235" t="s">
        <v>256</v>
      </c>
      <c r="D2132" s="235"/>
      <c r="E2132" s="235"/>
      <c r="F2132" s="235"/>
      <c r="G2132" s="235"/>
      <c r="H2132" s="235"/>
      <c r="I2132" s="235"/>
      <c r="J2132" s="235"/>
      <c r="K2132" s="235"/>
      <c r="L2132" s="100"/>
      <c r="M2132" s="98"/>
      <c r="N2132" s="101"/>
      <c r="AI2132" s="39"/>
      <c r="AJ2132" s="40"/>
      <c r="AK2132" s="40"/>
      <c r="AQ2132" s="40"/>
      <c r="AT2132" s="40"/>
      <c r="AU2132" s="3" t="s">
        <v>256</v>
      </c>
      <c r="AV2132" s="40"/>
    </row>
    <row r="2133" spans="1:48" customFormat="1" ht="15" x14ac:dyDescent="0.25">
      <c r="A2133" s="96"/>
      <c r="B2133" s="52"/>
      <c r="C2133" s="235" t="s">
        <v>257</v>
      </c>
      <c r="D2133" s="235"/>
      <c r="E2133" s="235"/>
      <c r="F2133" s="235"/>
      <c r="G2133" s="235"/>
      <c r="H2133" s="235"/>
      <c r="I2133" s="235"/>
      <c r="J2133" s="235"/>
      <c r="K2133" s="235"/>
      <c r="L2133" s="102">
        <v>287.52999999999997</v>
      </c>
      <c r="M2133" s="98"/>
      <c r="N2133" s="99">
        <v>12872.72</v>
      </c>
      <c r="AI2133" s="39"/>
      <c r="AJ2133" s="40"/>
      <c r="AK2133" s="40"/>
      <c r="AQ2133" s="40"/>
      <c r="AT2133" s="40"/>
      <c r="AU2133" s="3" t="s">
        <v>257</v>
      </c>
      <c r="AV2133" s="40"/>
    </row>
    <row r="2134" spans="1:48" customFormat="1" ht="15" x14ac:dyDescent="0.25">
      <c r="A2134" s="96"/>
      <c r="B2134" s="52"/>
      <c r="C2134" s="235" t="s">
        <v>258</v>
      </c>
      <c r="D2134" s="235"/>
      <c r="E2134" s="235"/>
      <c r="F2134" s="235"/>
      <c r="G2134" s="235"/>
      <c r="H2134" s="235"/>
      <c r="I2134" s="235"/>
      <c r="J2134" s="235"/>
      <c r="K2134" s="235"/>
      <c r="L2134" s="102">
        <v>30.65</v>
      </c>
      <c r="M2134" s="98"/>
      <c r="N2134" s="103">
        <v>405.81</v>
      </c>
      <c r="AI2134" s="39"/>
      <c r="AJ2134" s="40"/>
      <c r="AK2134" s="40"/>
      <c r="AQ2134" s="40"/>
      <c r="AT2134" s="40"/>
      <c r="AU2134" s="3" t="s">
        <v>258</v>
      </c>
      <c r="AV2134" s="40"/>
    </row>
    <row r="2135" spans="1:48" customFormat="1" ht="15" x14ac:dyDescent="0.25">
      <c r="A2135" s="96"/>
      <c r="B2135" s="52"/>
      <c r="C2135" s="235" t="s">
        <v>259</v>
      </c>
      <c r="D2135" s="235"/>
      <c r="E2135" s="235"/>
      <c r="F2135" s="235"/>
      <c r="G2135" s="235"/>
      <c r="H2135" s="235"/>
      <c r="I2135" s="235"/>
      <c r="J2135" s="235"/>
      <c r="K2135" s="235"/>
      <c r="L2135" s="102">
        <v>4.6900000000000004</v>
      </c>
      <c r="M2135" s="98"/>
      <c r="N2135" s="103">
        <v>209.64</v>
      </c>
      <c r="AI2135" s="39"/>
      <c r="AJ2135" s="40"/>
      <c r="AK2135" s="40"/>
      <c r="AQ2135" s="40"/>
      <c r="AT2135" s="40"/>
      <c r="AU2135" s="3" t="s">
        <v>259</v>
      </c>
      <c r="AV2135" s="40"/>
    </row>
    <row r="2136" spans="1:48" customFormat="1" ht="15" x14ac:dyDescent="0.25">
      <c r="A2136" s="96"/>
      <c r="B2136" s="52"/>
      <c r="C2136" s="235" t="s">
        <v>260</v>
      </c>
      <c r="D2136" s="235"/>
      <c r="E2136" s="235"/>
      <c r="F2136" s="235"/>
      <c r="G2136" s="235"/>
      <c r="H2136" s="235"/>
      <c r="I2136" s="235"/>
      <c r="J2136" s="235"/>
      <c r="K2136" s="235"/>
      <c r="L2136" s="97">
        <v>5128.12</v>
      </c>
      <c r="M2136" s="98"/>
      <c r="N2136" s="99">
        <v>41845.449999999997</v>
      </c>
      <c r="AI2136" s="39"/>
      <c r="AJ2136" s="40"/>
      <c r="AK2136" s="40"/>
      <c r="AQ2136" s="40"/>
      <c r="AT2136" s="40"/>
      <c r="AU2136" s="3" t="s">
        <v>260</v>
      </c>
      <c r="AV2136" s="40"/>
    </row>
    <row r="2137" spans="1:48" customFormat="1" ht="15" x14ac:dyDescent="0.25">
      <c r="A2137" s="96"/>
      <c r="B2137" s="52"/>
      <c r="C2137" s="235" t="s">
        <v>261</v>
      </c>
      <c r="D2137" s="235"/>
      <c r="E2137" s="235"/>
      <c r="F2137" s="235"/>
      <c r="G2137" s="235"/>
      <c r="H2137" s="235"/>
      <c r="I2137" s="235"/>
      <c r="J2137" s="235"/>
      <c r="K2137" s="235"/>
      <c r="L2137" s="97">
        <v>5906.4</v>
      </c>
      <c r="M2137" s="98"/>
      <c r="N2137" s="99">
        <v>75722.149999999994</v>
      </c>
      <c r="AI2137" s="39"/>
      <c r="AJ2137" s="40"/>
      <c r="AK2137" s="40"/>
      <c r="AQ2137" s="40"/>
      <c r="AT2137" s="40"/>
      <c r="AU2137" s="3" t="s">
        <v>261</v>
      </c>
      <c r="AV2137" s="40"/>
    </row>
    <row r="2138" spans="1:48" customFormat="1" ht="15" x14ac:dyDescent="0.25">
      <c r="A2138" s="96"/>
      <c r="B2138" s="52"/>
      <c r="C2138" s="235" t="s">
        <v>256</v>
      </c>
      <c r="D2138" s="235"/>
      <c r="E2138" s="235"/>
      <c r="F2138" s="235"/>
      <c r="G2138" s="235"/>
      <c r="H2138" s="235"/>
      <c r="I2138" s="235"/>
      <c r="J2138" s="235"/>
      <c r="K2138" s="235"/>
      <c r="L2138" s="100"/>
      <c r="M2138" s="98"/>
      <c r="N2138" s="101"/>
      <c r="AI2138" s="39"/>
      <c r="AJ2138" s="40"/>
      <c r="AK2138" s="40"/>
      <c r="AQ2138" s="40"/>
      <c r="AT2138" s="40"/>
      <c r="AU2138" s="3" t="s">
        <v>256</v>
      </c>
      <c r="AV2138" s="40"/>
    </row>
    <row r="2139" spans="1:48" customFormat="1" ht="15" x14ac:dyDescent="0.25">
      <c r="A2139" s="96"/>
      <c r="B2139" s="52"/>
      <c r="C2139" s="235" t="s">
        <v>352</v>
      </c>
      <c r="D2139" s="235"/>
      <c r="E2139" s="235"/>
      <c r="F2139" s="235"/>
      <c r="G2139" s="235"/>
      <c r="H2139" s="235"/>
      <c r="I2139" s="235"/>
      <c r="J2139" s="235"/>
      <c r="K2139" s="235"/>
      <c r="L2139" s="102">
        <v>287.52999999999997</v>
      </c>
      <c r="M2139" s="98"/>
      <c r="N2139" s="99">
        <v>12872.72</v>
      </c>
      <c r="AI2139" s="39"/>
      <c r="AJ2139" s="40"/>
      <c r="AK2139" s="40"/>
      <c r="AQ2139" s="40"/>
      <c r="AT2139" s="40"/>
      <c r="AU2139" s="3" t="s">
        <v>352</v>
      </c>
      <c r="AV2139" s="40"/>
    </row>
    <row r="2140" spans="1:48" customFormat="1" ht="15" x14ac:dyDescent="0.25">
      <c r="A2140" s="96"/>
      <c r="B2140" s="52"/>
      <c r="C2140" s="235" t="s">
        <v>353</v>
      </c>
      <c r="D2140" s="235"/>
      <c r="E2140" s="235"/>
      <c r="F2140" s="235"/>
      <c r="G2140" s="235"/>
      <c r="H2140" s="235"/>
      <c r="I2140" s="235"/>
      <c r="J2140" s="235"/>
      <c r="K2140" s="235"/>
      <c r="L2140" s="102">
        <v>30.65</v>
      </c>
      <c r="M2140" s="98"/>
      <c r="N2140" s="103">
        <v>405.81</v>
      </c>
      <c r="AI2140" s="39"/>
      <c r="AJ2140" s="40"/>
      <c r="AK2140" s="40"/>
      <c r="AQ2140" s="40"/>
      <c r="AT2140" s="40"/>
      <c r="AU2140" s="3" t="s">
        <v>353</v>
      </c>
      <c r="AV2140" s="40"/>
    </row>
    <row r="2141" spans="1:48" customFormat="1" ht="15" x14ac:dyDescent="0.25">
      <c r="A2141" s="96"/>
      <c r="B2141" s="52"/>
      <c r="C2141" s="235" t="s">
        <v>354</v>
      </c>
      <c r="D2141" s="235"/>
      <c r="E2141" s="235"/>
      <c r="F2141" s="235"/>
      <c r="G2141" s="235"/>
      <c r="H2141" s="235"/>
      <c r="I2141" s="235"/>
      <c r="J2141" s="235"/>
      <c r="K2141" s="235"/>
      <c r="L2141" s="102">
        <v>4.6900000000000004</v>
      </c>
      <c r="M2141" s="98"/>
      <c r="N2141" s="103">
        <v>209.64</v>
      </c>
      <c r="AI2141" s="39"/>
      <c r="AJ2141" s="40"/>
      <c r="AK2141" s="40"/>
      <c r="AQ2141" s="40"/>
      <c r="AT2141" s="40"/>
      <c r="AU2141" s="3" t="s">
        <v>354</v>
      </c>
      <c r="AV2141" s="40"/>
    </row>
    <row r="2142" spans="1:48" customFormat="1" ht="15" x14ac:dyDescent="0.25">
      <c r="A2142" s="96"/>
      <c r="B2142" s="52"/>
      <c r="C2142" s="235" t="s">
        <v>355</v>
      </c>
      <c r="D2142" s="235"/>
      <c r="E2142" s="235"/>
      <c r="F2142" s="235"/>
      <c r="G2142" s="235"/>
      <c r="H2142" s="235"/>
      <c r="I2142" s="235"/>
      <c r="J2142" s="235"/>
      <c r="K2142" s="235"/>
      <c r="L2142" s="97">
        <v>5128.12</v>
      </c>
      <c r="M2142" s="98"/>
      <c r="N2142" s="99">
        <v>41845.449999999997</v>
      </c>
      <c r="AI2142" s="39"/>
      <c r="AJ2142" s="40"/>
      <c r="AK2142" s="40"/>
      <c r="AQ2142" s="40"/>
      <c r="AT2142" s="40"/>
      <c r="AU2142" s="3" t="s">
        <v>355</v>
      </c>
      <c r="AV2142" s="40"/>
    </row>
    <row r="2143" spans="1:48" customFormat="1" ht="15" x14ac:dyDescent="0.25">
      <c r="A2143" s="96"/>
      <c r="B2143" s="52"/>
      <c r="C2143" s="235" t="s">
        <v>356</v>
      </c>
      <c r="D2143" s="235"/>
      <c r="E2143" s="235"/>
      <c r="F2143" s="235"/>
      <c r="G2143" s="235"/>
      <c r="H2143" s="235"/>
      <c r="I2143" s="235"/>
      <c r="J2143" s="235"/>
      <c r="K2143" s="235"/>
      <c r="L2143" s="102">
        <v>318.52</v>
      </c>
      <c r="M2143" s="98"/>
      <c r="N2143" s="99">
        <v>14259.77</v>
      </c>
      <c r="AI2143" s="39"/>
      <c r="AJ2143" s="40"/>
      <c r="AK2143" s="40"/>
      <c r="AQ2143" s="40"/>
      <c r="AT2143" s="40"/>
      <c r="AU2143" s="3" t="s">
        <v>356</v>
      </c>
      <c r="AV2143" s="40"/>
    </row>
    <row r="2144" spans="1:48" customFormat="1" ht="15" x14ac:dyDescent="0.25">
      <c r="A2144" s="96"/>
      <c r="B2144" s="52"/>
      <c r="C2144" s="235" t="s">
        <v>357</v>
      </c>
      <c r="D2144" s="235"/>
      <c r="E2144" s="235"/>
      <c r="F2144" s="235"/>
      <c r="G2144" s="235"/>
      <c r="H2144" s="235"/>
      <c r="I2144" s="235"/>
      <c r="J2144" s="235"/>
      <c r="K2144" s="235"/>
      <c r="L2144" s="102">
        <v>141.58000000000001</v>
      </c>
      <c r="M2144" s="98"/>
      <c r="N2144" s="99">
        <v>6338.4</v>
      </c>
      <c r="AI2144" s="39"/>
      <c r="AJ2144" s="40"/>
      <c r="AK2144" s="40"/>
      <c r="AQ2144" s="40"/>
      <c r="AT2144" s="40"/>
      <c r="AU2144" s="3" t="s">
        <v>357</v>
      </c>
      <c r="AV2144" s="40"/>
    </row>
    <row r="2145" spans="1:50" customFormat="1" ht="15" x14ac:dyDescent="0.25">
      <c r="A2145" s="96"/>
      <c r="B2145" s="52"/>
      <c r="C2145" s="235" t="s">
        <v>272</v>
      </c>
      <c r="D2145" s="235"/>
      <c r="E2145" s="235"/>
      <c r="F2145" s="235"/>
      <c r="G2145" s="235"/>
      <c r="H2145" s="235"/>
      <c r="I2145" s="235"/>
      <c r="J2145" s="235"/>
      <c r="K2145" s="235"/>
      <c r="L2145" s="102">
        <v>292.22000000000003</v>
      </c>
      <c r="M2145" s="98"/>
      <c r="N2145" s="99">
        <v>13082.36</v>
      </c>
      <c r="AI2145" s="39"/>
      <c r="AJ2145" s="40"/>
      <c r="AK2145" s="40"/>
      <c r="AQ2145" s="40"/>
      <c r="AT2145" s="40"/>
      <c r="AU2145" s="3" t="s">
        <v>272</v>
      </c>
      <c r="AV2145" s="40"/>
    </row>
    <row r="2146" spans="1:50" customFormat="1" ht="15" x14ac:dyDescent="0.25">
      <c r="A2146" s="96"/>
      <c r="B2146" s="52"/>
      <c r="C2146" s="235" t="s">
        <v>273</v>
      </c>
      <c r="D2146" s="235"/>
      <c r="E2146" s="235"/>
      <c r="F2146" s="235"/>
      <c r="G2146" s="235"/>
      <c r="H2146" s="235"/>
      <c r="I2146" s="235"/>
      <c r="J2146" s="235"/>
      <c r="K2146" s="235"/>
      <c r="L2146" s="102">
        <v>318.52</v>
      </c>
      <c r="M2146" s="98"/>
      <c r="N2146" s="99">
        <v>14259.77</v>
      </c>
      <c r="AI2146" s="39"/>
      <c r="AJ2146" s="40"/>
      <c r="AK2146" s="40"/>
      <c r="AQ2146" s="40"/>
      <c r="AT2146" s="40"/>
      <c r="AU2146" s="3" t="s">
        <v>273</v>
      </c>
      <c r="AV2146" s="40"/>
    </row>
    <row r="2147" spans="1:50" customFormat="1" ht="15" x14ac:dyDescent="0.25">
      <c r="A2147" s="96"/>
      <c r="B2147" s="52"/>
      <c r="C2147" s="235" t="s">
        <v>274</v>
      </c>
      <c r="D2147" s="235"/>
      <c r="E2147" s="235"/>
      <c r="F2147" s="235"/>
      <c r="G2147" s="235"/>
      <c r="H2147" s="235"/>
      <c r="I2147" s="235"/>
      <c r="J2147" s="235"/>
      <c r="K2147" s="235"/>
      <c r="L2147" s="102">
        <v>141.58000000000001</v>
      </c>
      <c r="M2147" s="98"/>
      <c r="N2147" s="99">
        <v>6338.4</v>
      </c>
      <c r="AI2147" s="39"/>
      <c r="AJ2147" s="40"/>
      <c r="AK2147" s="40"/>
      <c r="AQ2147" s="40"/>
      <c r="AT2147" s="40"/>
      <c r="AU2147" s="3" t="s">
        <v>274</v>
      </c>
      <c r="AV2147" s="40"/>
    </row>
    <row r="2148" spans="1:50" customFormat="1" ht="15" x14ac:dyDescent="0.25">
      <c r="A2148" s="96"/>
      <c r="B2148" s="104"/>
      <c r="C2148" s="252" t="s">
        <v>845</v>
      </c>
      <c r="D2148" s="252"/>
      <c r="E2148" s="252"/>
      <c r="F2148" s="252"/>
      <c r="G2148" s="252"/>
      <c r="H2148" s="252"/>
      <c r="I2148" s="252"/>
      <c r="J2148" s="252"/>
      <c r="K2148" s="252"/>
      <c r="L2148" s="105">
        <v>5906.4</v>
      </c>
      <c r="M2148" s="106"/>
      <c r="N2148" s="107">
        <v>75722.149999999994</v>
      </c>
      <c r="AI2148" s="39"/>
      <c r="AJ2148" s="40"/>
      <c r="AK2148" s="40"/>
      <c r="AQ2148" s="40"/>
      <c r="AT2148" s="40"/>
      <c r="AV2148" s="40" t="s">
        <v>845</v>
      </c>
    </row>
    <row r="2149" spans="1:50" customFormat="1" ht="11.25" hidden="1" customHeight="1" x14ac:dyDescent="0.25">
      <c r="B2149" s="110"/>
      <c r="C2149" s="110"/>
      <c r="D2149" s="110"/>
      <c r="E2149" s="110"/>
      <c r="F2149" s="110"/>
      <c r="G2149" s="110"/>
      <c r="H2149" s="110"/>
      <c r="I2149" s="110"/>
      <c r="J2149" s="110"/>
      <c r="K2149" s="110"/>
      <c r="L2149" s="111"/>
      <c r="M2149" s="111"/>
      <c r="N2149" s="111"/>
    </row>
    <row r="2150" spans="1:50" customFormat="1" ht="15" x14ac:dyDescent="0.25">
      <c r="A2150" s="91"/>
      <c r="B2150" s="92"/>
      <c r="C2150" s="248" t="s">
        <v>846</v>
      </c>
      <c r="D2150" s="248"/>
      <c r="E2150" s="248"/>
      <c r="F2150" s="248"/>
      <c r="G2150" s="248"/>
      <c r="H2150" s="248"/>
      <c r="I2150" s="248"/>
      <c r="J2150" s="248"/>
      <c r="K2150" s="248"/>
      <c r="L2150" s="93"/>
      <c r="M2150" s="94"/>
      <c r="N2150" s="95"/>
      <c r="AW2150" s="40" t="s">
        <v>846</v>
      </c>
    </row>
    <row r="2151" spans="1:50" s="134" customFormat="1" ht="16.5" x14ac:dyDescent="0.3">
      <c r="A2151" s="128"/>
      <c r="B2151" s="129"/>
      <c r="C2151" s="253" t="s">
        <v>255</v>
      </c>
      <c r="D2151" s="253"/>
      <c r="E2151" s="253"/>
      <c r="F2151" s="253"/>
      <c r="G2151" s="253"/>
      <c r="H2151" s="253"/>
      <c r="I2151" s="253"/>
      <c r="J2151" s="253"/>
      <c r="K2151" s="253"/>
      <c r="L2151" s="130">
        <v>397365.89</v>
      </c>
      <c r="M2151" s="131"/>
      <c r="N2151" s="132">
        <v>4371954.8099999996</v>
      </c>
      <c r="O2151" s="133"/>
      <c r="P2151" s="133"/>
      <c r="Q2151" s="133"/>
      <c r="AW2151" s="127"/>
      <c r="AX2151" s="127" t="s">
        <v>255</v>
      </c>
    </row>
    <row r="2152" spans="1:50" s="134" customFormat="1" ht="16.5" x14ac:dyDescent="0.3">
      <c r="A2152" s="128"/>
      <c r="B2152" s="129"/>
      <c r="C2152" s="253" t="s">
        <v>256</v>
      </c>
      <c r="D2152" s="253"/>
      <c r="E2152" s="253"/>
      <c r="F2152" s="253"/>
      <c r="G2152" s="253"/>
      <c r="H2152" s="253"/>
      <c r="I2152" s="253"/>
      <c r="J2152" s="253"/>
      <c r="K2152" s="253"/>
      <c r="L2152" s="135"/>
      <c r="M2152" s="131"/>
      <c r="N2152" s="136"/>
      <c r="O2152" s="133"/>
      <c r="P2152" s="133"/>
      <c r="Q2152" s="133"/>
      <c r="AW2152" s="127"/>
      <c r="AX2152" s="127" t="s">
        <v>256</v>
      </c>
    </row>
    <row r="2153" spans="1:50" s="134" customFormat="1" ht="16.5" x14ac:dyDescent="0.3">
      <c r="A2153" s="128"/>
      <c r="B2153" s="129"/>
      <c r="C2153" s="253" t="s">
        <v>257</v>
      </c>
      <c r="D2153" s="253"/>
      <c r="E2153" s="253"/>
      <c r="F2153" s="253"/>
      <c r="G2153" s="253"/>
      <c r="H2153" s="253"/>
      <c r="I2153" s="253"/>
      <c r="J2153" s="253"/>
      <c r="K2153" s="253"/>
      <c r="L2153" s="130">
        <v>24614.48</v>
      </c>
      <c r="M2153" s="131"/>
      <c r="N2153" s="132">
        <v>1101990.26</v>
      </c>
      <c r="O2153" s="133"/>
      <c r="P2153" s="133"/>
      <c r="Q2153" s="133"/>
      <c r="AW2153" s="127"/>
      <c r="AX2153" s="127" t="s">
        <v>257</v>
      </c>
    </row>
    <row r="2154" spans="1:50" s="134" customFormat="1" ht="16.5" x14ac:dyDescent="0.3">
      <c r="A2154" s="128"/>
      <c r="B2154" s="129"/>
      <c r="C2154" s="253" t="s">
        <v>258</v>
      </c>
      <c r="D2154" s="253"/>
      <c r="E2154" s="253"/>
      <c r="F2154" s="253"/>
      <c r="G2154" s="253"/>
      <c r="H2154" s="253"/>
      <c r="I2154" s="253"/>
      <c r="J2154" s="253"/>
      <c r="K2154" s="253"/>
      <c r="L2154" s="130">
        <v>44283.98</v>
      </c>
      <c r="M2154" s="131"/>
      <c r="N2154" s="132">
        <v>589670.31000000006</v>
      </c>
      <c r="O2154" s="133"/>
      <c r="P2154" s="133"/>
      <c r="Q2154" s="133"/>
      <c r="AW2154" s="127"/>
      <c r="AX2154" s="127" t="s">
        <v>258</v>
      </c>
    </row>
    <row r="2155" spans="1:50" s="134" customFormat="1" ht="16.5" x14ac:dyDescent="0.3">
      <c r="A2155" s="128"/>
      <c r="B2155" s="129"/>
      <c r="C2155" s="253" t="s">
        <v>259</v>
      </c>
      <c r="D2155" s="253"/>
      <c r="E2155" s="253"/>
      <c r="F2155" s="253"/>
      <c r="G2155" s="253"/>
      <c r="H2155" s="253"/>
      <c r="I2155" s="253"/>
      <c r="J2155" s="253"/>
      <c r="K2155" s="253"/>
      <c r="L2155" s="130">
        <v>4198.47</v>
      </c>
      <c r="M2155" s="131"/>
      <c r="N2155" s="132">
        <v>187671.65</v>
      </c>
      <c r="O2155" s="133"/>
      <c r="P2155" s="133"/>
      <c r="Q2155" s="133"/>
      <c r="AW2155" s="127"/>
      <c r="AX2155" s="127" t="s">
        <v>259</v>
      </c>
    </row>
    <row r="2156" spans="1:50" s="134" customFormat="1" ht="16.5" x14ac:dyDescent="0.3">
      <c r="A2156" s="128"/>
      <c r="B2156" s="129"/>
      <c r="C2156" s="253" t="s">
        <v>260</v>
      </c>
      <c r="D2156" s="253"/>
      <c r="E2156" s="253"/>
      <c r="F2156" s="253"/>
      <c r="G2156" s="253"/>
      <c r="H2156" s="253"/>
      <c r="I2156" s="253"/>
      <c r="J2156" s="253"/>
      <c r="K2156" s="253"/>
      <c r="L2156" s="130">
        <v>328467.43</v>
      </c>
      <c r="M2156" s="131"/>
      <c r="N2156" s="132">
        <v>2680294.2400000002</v>
      </c>
      <c r="O2156" s="133"/>
      <c r="P2156" s="133"/>
      <c r="Q2156" s="133"/>
      <c r="AW2156" s="127"/>
      <c r="AX2156" s="127" t="s">
        <v>260</v>
      </c>
    </row>
    <row r="2157" spans="1:50" customFormat="1" ht="16.5" x14ac:dyDescent="0.3">
      <c r="A2157" s="96"/>
      <c r="B2157" s="52"/>
      <c r="C2157" s="235" t="s">
        <v>261</v>
      </c>
      <c r="D2157" s="235"/>
      <c r="E2157" s="235"/>
      <c r="F2157" s="235"/>
      <c r="G2157" s="235"/>
      <c r="H2157" s="235"/>
      <c r="I2157" s="235"/>
      <c r="J2157" s="235"/>
      <c r="K2157" s="235"/>
      <c r="L2157" s="97">
        <v>418264.31</v>
      </c>
      <c r="M2157" s="98"/>
      <c r="N2157" s="99">
        <v>5557223.8799999999</v>
      </c>
      <c r="O2157" s="112"/>
      <c r="P2157" s="112"/>
      <c r="Q2157" s="112"/>
      <c r="AW2157" s="40"/>
      <c r="AX2157" s="3" t="s">
        <v>261</v>
      </c>
    </row>
    <row r="2158" spans="1:50" customFormat="1" ht="16.5" x14ac:dyDescent="0.3">
      <c r="A2158" s="96"/>
      <c r="B2158" s="52"/>
      <c r="C2158" s="235" t="s">
        <v>262</v>
      </c>
      <c r="D2158" s="235"/>
      <c r="E2158" s="235"/>
      <c r="F2158" s="235"/>
      <c r="G2158" s="235"/>
      <c r="H2158" s="235"/>
      <c r="I2158" s="235"/>
      <c r="J2158" s="235"/>
      <c r="K2158" s="235"/>
      <c r="L2158" s="97">
        <v>416172.96</v>
      </c>
      <c r="M2158" s="98"/>
      <c r="N2158" s="137">
        <v>5510212.0499999998</v>
      </c>
      <c r="O2158" s="112"/>
      <c r="P2158" s="112"/>
      <c r="Q2158" s="112"/>
      <c r="AW2158" s="40"/>
      <c r="AX2158" s="3" t="s">
        <v>262</v>
      </c>
    </row>
    <row r="2159" spans="1:50" customFormat="1" ht="16.5" x14ac:dyDescent="0.3">
      <c r="A2159" s="96"/>
      <c r="B2159" s="52"/>
      <c r="C2159" s="235" t="s">
        <v>263</v>
      </c>
      <c r="D2159" s="235"/>
      <c r="E2159" s="235"/>
      <c r="F2159" s="235"/>
      <c r="G2159" s="235"/>
      <c r="H2159" s="235"/>
      <c r="I2159" s="235"/>
      <c r="J2159" s="235"/>
      <c r="K2159" s="235"/>
      <c r="L2159" s="100"/>
      <c r="M2159" s="98"/>
      <c r="N2159" s="101"/>
      <c r="O2159" s="112"/>
      <c r="P2159" s="112"/>
      <c r="Q2159" s="112"/>
      <c r="AW2159" s="40"/>
      <c r="AX2159" s="3" t="s">
        <v>263</v>
      </c>
    </row>
    <row r="2160" spans="1:50" customFormat="1" ht="16.5" x14ac:dyDescent="0.3">
      <c r="A2160" s="96"/>
      <c r="B2160" s="52"/>
      <c r="C2160" s="235" t="s">
        <v>264</v>
      </c>
      <c r="D2160" s="235"/>
      <c r="E2160" s="235"/>
      <c r="F2160" s="235"/>
      <c r="G2160" s="235"/>
      <c r="H2160" s="235"/>
      <c r="I2160" s="235"/>
      <c r="J2160" s="235"/>
      <c r="K2160" s="235"/>
      <c r="L2160" s="97">
        <v>18683.150000000001</v>
      </c>
      <c r="M2160" s="98"/>
      <c r="N2160" s="99">
        <v>836444.62</v>
      </c>
      <c r="O2160" s="112"/>
      <c r="P2160" s="112"/>
      <c r="Q2160" s="112"/>
      <c r="AW2160" s="40"/>
      <c r="AX2160" s="3" t="s">
        <v>264</v>
      </c>
    </row>
    <row r="2161" spans="1:50" customFormat="1" ht="16.5" x14ac:dyDescent="0.3">
      <c r="A2161" s="96"/>
      <c r="B2161" s="52"/>
      <c r="C2161" s="235" t="s">
        <v>265</v>
      </c>
      <c r="D2161" s="235"/>
      <c r="E2161" s="235"/>
      <c r="F2161" s="235"/>
      <c r="G2161" s="235"/>
      <c r="H2161" s="235"/>
      <c r="I2161" s="235"/>
      <c r="J2161" s="235"/>
      <c r="K2161" s="235"/>
      <c r="L2161" s="97">
        <v>36438.44</v>
      </c>
      <c r="M2161" s="98"/>
      <c r="N2161" s="99">
        <v>482444.98</v>
      </c>
      <c r="O2161" s="112"/>
      <c r="P2161" s="112"/>
      <c r="Q2161" s="112"/>
      <c r="AW2161" s="40"/>
      <c r="AX2161" s="3" t="s">
        <v>265</v>
      </c>
    </row>
    <row r="2162" spans="1:50" customFormat="1" ht="16.5" x14ac:dyDescent="0.3">
      <c r="A2162" s="96"/>
      <c r="B2162" s="52"/>
      <c r="C2162" s="235" t="s">
        <v>266</v>
      </c>
      <c r="D2162" s="235"/>
      <c r="E2162" s="235"/>
      <c r="F2162" s="235"/>
      <c r="G2162" s="235"/>
      <c r="H2162" s="235"/>
      <c r="I2162" s="235"/>
      <c r="J2162" s="235"/>
      <c r="K2162" s="235"/>
      <c r="L2162" s="97">
        <v>3562.05</v>
      </c>
      <c r="M2162" s="98"/>
      <c r="N2162" s="99">
        <v>159223.67000000001</v>
      </c>
      <c r="O2162" s="112"/>
      <c r="P2162" s="112"/>
      <c r="Q2162" s="112"/>
      <c r="AW2162" s="40"/>
      <c r="AX2162" s="3" t="s">
        <v>266</v>
      </c>
    </row>
    <row r="2163" spans="1:50" customFormat="1" ht="16.5" x14ac:dyDescent="0.3">
      <c r="A2163" s="96"/>
      <c r="B2163" s="52"/>
      <c r="C2163" s="235" t="s">
        <v>267</v>
      </c>
      <c r="D2163" s="235"/>
      <c r="E2163" s="235"/>
      <c r="F2163" s="235"/>
      <c r="G2163" s="235"/>
      <c r="H2163" s="235"/>
      <c r="I2163" s="235"/>
      <c r="J2163" s="235"/>
      <c r="K2163" s="235"/>
      <c r="L2163" s="97">
        <v>327029.58</v>
      </c>
      <c r="M2163" s="98"/>
      <c r="N2163" s="121">
        <v>2668561.38</v>
      </c>
      <c r="O2163" s="112"/>
      <c r="P2163" s="112"/>
      <c r="Q2163" s="112"/>
      <c r="AW2163" s="40"/>
      <c r="AX2163" s="3" t="s">
        <v>267</v>
      </c>
    </row>
    <row r="2164" spans="1:50" customFormat="1" ht="16.5" x14ac:dyDescent="0.3">
      <c r="A2164" s="96"/>
      <c r="B2164" s="52"/>
      <c r="C2164" s="235" t="s">
        <v>268</v>
      </c>
      <c r="D2164" s="235"/>
      <c r="E2164" s="235"/>
      <c r="F2164" s="235"/>
      <c r="G2164" s="235"/>
      <c r="H2164" s="235"/>
      <c r="I2164" s="235"/>
      <c r="J2164" s="235"/>
      <c r="K2164" s="235"/>
      <c r="L2164" s="97">
        <v>22150.95</v>
      </c>
      <c r="M2164" s="98"/>
      <c r="N2164" s="99">
        <v>991448.5</v>
      </c>
      <c r="O2164" s="112"/>
      <c r="P2164" s="112"/>
      <c r="Q2164" s="112"/>
      <c r="AW2164" s="40"/>
      <c r="AX2164" s="3" t="s">
        <v>268</v>
      </c>
    </row>
    <row r="2165" spans="1:50" customFormat="1" ht="16.5" x14ac:dyDescent="0.3">
      <c r="A2165" s="96"/>
      <c r="B2165" s="52"/>
      <c r="C2165" s="235" t="s">
        <v>269</v>
      </c>
      <c r="D2165" s="235"/>
      <c r="E2165" s="235"/>
      <c r="F2165" s="235"/>
      <c r="G2165" s="235"/>
      <c r="H2165" s="235"/>
      <c r="I2165" s="235"/>
      <c r="J2165" s="235"/>
      <c r="K2165" s="235"/>
      <c r="L2165" s="97">
        <v>11870.84</v>
      </c>
      <c r="M2165" s="98"/>
      <c r="N2165" s="99">
        <v>531312.56999999995</v>
      </c>
      <c r="O2165" s="112"/>
      <c r="P2165" s="112"/>
      <c r="Q2165" s="112"/>
      <c r="AW2165" s="40"/>
      <c r="AX2165" s="3" t="s">
        <v>269</v>
      </c>
    </row>
    <row r="2166" spans="1:50" customFormat="1" ht="16.5" x14ac:dyDescent="0.3">
      <c r="A2166" s="96"/>
      <c r="B2166" s="52"/>
      <c r="C2166" s="235" t="s">
        <v>270</v>
      </c>
      <c r="D2166" s="235"/>
      <c r="E2166" s="235"/>
      <c r="F2166" s="235"/>
      <c r="G2166" s="235"/>
      <c r="H2166" s="235"/>
      <c r="I2166" s="235"/>
      <c r="J2166" s="235"/>
      <c r="K2166" s="235"/>
      <c r="L2166" s="97">
        <v>1356.43</v>
      </c>
      <c r="M2166" s="98"/>
      <c r="N2166" s="137">
        <v>21309.51</v>
      </c>
      <c r="O2166" s="112"/>
      <c r="P2166" s="112"/>
      <c r="Q2166" s="112"/>
      <c r="AW2166" s="40"/>
      <c r="AX2166" s="3" t="s">
        <v>270</v>
      </c>
    </row>
    <row r="2167" spans="1:50" customFormat="1" ht="16.5" x14ac:dyDescent="0.3">
      <c r="A2167" s="96"/>
      <c r="B2167" s="52"/>
      <c r="C2167" s="235" t="s">
        <v>271</v>
      </c>
      <c r="D2167" s="235"/>
      <c r="E2167" s="235"/>
      <c r="F2167" s="235"/>
      <c r="G2167" s="235"/>
      <c r="H2167" s="235"/>
      <c r="I2167" s="235"/>
      <c r="J2167" s="235"/>
      <c r="K2167" s="235"/>
      <c r="L2167" s="102">
        <v>734.92</v>
      </c>
      <c r="M2167" s="98"/>
      <c r="N2167" s="137">
        <v>25702.32</v>
      </c>
      <c r="O2167" s="112"/>
      <c r="P2167" s="112"/>
      <c r="Q2167" s="112"/>
      <c r="AW2167" s="40"/>
      <c r="AX2167" s="3" t="s">
        <v>271</v>
      </c>
    </row>
    <row r="2168" spans="1:50" customFormat="1" ht="16.5" x14ac:dyDescent="0.3">
      <c r="A2168" s="96"/>
      <c r="B2168" s="52"/>
      <c r="C2168" s="235" t="s">
        <v>263</v>
      </c>
      <c r="D2168" s="235"/>
      <c r="E2168" s="235"/>
      <c r="F2168" s="235"/>
      <c r="G2168" s="235"/>
      <c r="H2168" s="235"/>
      <c r="I2168" s="235"/>
      <c r="J2168" s="235"/>
      <c r="K2168" s="235"/>
      <c r="L2168" s="100"/>
      <c r="M2168" s="98"/>
      <c r="N2168" s="101"/>
      <c r="O2168" s="112"/>
      <c r="P2168" s="112"/>
      <c r="Q2168" s="112"/>
      <c r="AW2168" s="40"/>
      <c r="AX2168" s="3" t="s">
        <v>263</v>
      </c>
    </row>
    <row r="2169" spans="1:50" customFormat="1" ht="16.5" x14ac:dyDescent="0.3">
      <c r="A2169" s="96"/>
      <c r="B2169" s="52"/>
      <c r="C2169" s="235" t="s">
        <v>264</v>
      </c>
      <c r="D2169" s="235"/>
      <c r="E2169" s="235"/>
      <c r="F2169" s="235"/>
      <c r="G2169" s="235"/>
      <c r="H2169" s="235"/>
      <c r="I2169" s="235"/>
      <c r="J2169" s="235"/>
      <c r="K2169" s="235"/>
      <c r="L2169" s="102">
        <v>239.26</v>
      </c>
      <c r="M2169" s="98"/>
      <c r="N2169" s="99">
        <v>10711.67</v>
      </c>
      <c r="O2169" s="112"/>
      <c r="P2169" s="112"/>
      <c r="Q2169" s="112"/>
      <c r="AW2169" s="40"/>
      <c r="AX2169" s="3" t="s">
        <v>264</v>
      </c>
    </row>
    <row r="2170" spans="1:50" customFormat="1" ht="16.5" x14ac:dyDescent="0.3">
      <c r="A2170" s="96"/>
      <c r="B2170" s="52"/>
      <c r="C2170" s="235" t="s">
        <v>265</v>
      </c>
      <c r="D2170" s="235"/>
      <c r="E2170" s="235"/>
      <c r="F2170" s="235"/>
      <c r="G2170" s="235"/>
      <c r="H2170" s="235"/>
      <c r="I2170" s="235"/>
      <c r="J2170" s="235"/>
      <c r="K2170" s="235"/>
      <c r="L2170" s="102">
        <v>178.24</v>
      </c>
      <c r="M2170" s="98"/>
      <c r="N2170" s="99">
        <v>2359.9</v>
      </c>
      <c r="O2170" s="112"/>
      <c r="P2170" s="112"/>
      <c r="Q2170" s="112"/>
      <c r="AW2170" s="40"/>
      <c r="AX2170" s="3" t="s">
        <v>265</v>
      </c>
    </row>
    <row r="2171" spans="1:50" customFormat="1" ht="16.5" x14ac:dyDescent="0.3">
      <c r="A2171" s="96"/>
      <c r="B2171" s="52"/>
      <c r="C2171" s="235" t="s">
        <v>266</v>
      </c>
      <c r="D2171" s="235"/>
      <c r="E2171" s="235"/>
      <c r="F2171" s="235"/>
      <c r="G2171" s="235"/>
      <c r="H2171" s="235"/>
      <c r="I2171" s="235"/>
      <c r="J2171" s="235"/>
      <c r="K2171" s="235"/>
      <c r="L2171" s="102">
        <v>17.09</v>
      </c>
      <c r="M2171" s="98"/>
      <c r="N2171" s="103">
        <v>763.93</v>
      </c>
      <c r="O2171" s="112"/>
      <c r="P2171" s="112"/>
      <c r="Q2171" s="112"/>
      <c r="AW2171" s="40"/>
      <c r="AX2171" s="3" t="s">
        <v>266</v>
      </c>
    </row>
    <row r="2172" spans="1:50" customFormat="1" ht="16.5" x14ac:dyDescent="0.3">
      <c r="A2172" s="96"/>
      <c r="B2172" s="52"/>
      <c r="C2172" s="235" t="s">
        <v>267</v>
      </c>
      <c r="D2172" s="235"/>
      <c r="E2172" s="235"/>
      <c r="F2172" s="235"/>
      <c r="G2172" s="235"/>
      <c r="H2172" s="235"/>
      <c r="I2172" s="235"/>
      <c r="J2172" s="235"/>
      <c r="K2172" s="235"/>
      <c r="L2172" s="102">
        <v>43.12</v>
      </c>
      <c r="M2172" s="98"/>
      <c r="N2172" s="122">
        <v>351.86</v>
      </c>
      <c r="O2172" s="112"/>
      <c r="P2172" s="112"/>
      <c r="Q2172" s="112"/>
      <c r="AW2172" s="40"/>
      <c r="AX2172" s="3" t="s">
        <v>267</v>
      </c>
    </row>
    <row r="2173" spans="1:50" customFormat="1" ht="16.5" x14ac:dyDescent="0.3">
      <c r="A2173" s="96"/>
      <c r="B2173" s="52"/>
      <c r="C2173" s="235" t="s">
        <v>268</v>
      </c>
      <c r="D2173" s="235"/>
      <c r="E2173" s="235"/>
      <c r="F2173" s="235"/>
      <c r="G2173" s="235"/>
      <c r="H2173" s="235"/>
      <c r="I2173" s="235"/>
      <c r="J2173" s="235"/>
      <c r="K2173" s="235"/>
      <c r="L2173" s="102">
        <v>187.14</v>
      </c>
      <c r="M2173" s="98"/>
      <c r="N2173" s="99">
        <v>8377.19</v>
      </c>
      <c r="O2173" s="112"/>
      <c r="P2173" s="112"/>
      <c r="Q2173" s="112"/>
      <c r="AW2173" s="40"/>
      <c r="AX2173" s="3" t="s">
        <v>268</v>
      </c>
    </row>
    <row r="2174" spans="1:50" customFormat="1" ht="16.5" x14ac:dyDescent="0.3">
      <c r="A2174" s="96"/>
      <c r="B2174" s="52"/>
      <c r="C2174" s="235" t="s">
        <v>269</v>
      </c>
      <c r="D2174" s="235"/>
      <c r="E2174" s="235"/>
      <c r="F2174" s="235"/>
      <c r="G2174" s="235"/>
      <c r="H2174" s="235"/>
      <c r="I2174" s="235"/>
      <c r="J2174" s="235"/>
      <c r="K2174" s="235"/>
      <c r="L2174" s="102">
        <v>87.16</v>
      </c>
      <c r="M2174" s="98"/>
      <c r="N2174" s="99">
        <v>3901.7</v>
      </c>
      <c r="O2174" s="112"/>
      <c r="P2174" s="112"/>
      <c r="Q2174" s="112"/>
      <c r="AW2174" s="40"/>
      <c r="AX2174" s="3" t="s">
        <v>269</v>
      </c>
    </row>
    <row r="2175" spans="1:50" customFormat="1" ht="16.5" x14ac:dyDescent="0.3">
      <c r="A2175" s="96"/>
      <c r="B2175" s="52"/>
      <c r="C2175" s="235" t="s">
        <v>358</v>
      </c>
      <c r="D2175" s="235"/>
      <c r="E2175" s="235"/>
      <c r="F2175" s="235"/>
      <c r="G2175" s="235"/>
      <c r="H2175" s="235"/>
      <c r="I2175" s="235"/>
      <c r="J2175" s="235"/>
      <c r="K2175" s="235"/>
      <c r="L2175" s="97">
        <v>21918.06</v>
      </c>
      <c r="M2175" s="98"/>
      <c r="N2175" s="137">
        <v>731170.22</v>
      </c>
      <c r="O2175" s="112"/>
      <c r="P2175" s="112"/>
      <c r="Q2175" s="112"/>
      <c r="AW2175" s="40"/>
      <c r="AX2175" s="3" t="s">
        <v>358</v>
      </c>
    </row>
    <row r="2176" spans="1:50" customFormat="1" ht="16.5" x14ac:dyDescent="0.3">
      <c r="A2176" s="96"/>
      <c r="B2176" s="52"/>
      <c r="C2176" s="235" t="s">
        <v>256</v>
      </c>
      <c r="D2176" s="235"/>
      <c r="E2176" s="235"/>
      <c r="F2176" s="235"/>
      <c r="G2176" s="235"/>
      <c r="H2176" s="235"/>
      <c r="I2176" s="235"/>
      <c r="J2176" s="235"/>
      <c r="K2176" s="235"/>
      <c r="L2176" s="100"/>
      <c r="M2176" s="98"/>
      <c r="N2176" s="101"/>
      <c r="O2176" s="112"/>
      <c r="P2176" s="112"/>
      <c r="Q2176" s="112"/>
      <c r="AW2176" s="40"/>
      <c r="AX2176" s="3" t="s">
        <v>256</v>
      </c>
    </row>
    <row r="2177" spans="1:53" customFormat="1" ht="16.5" x14ac:dyDescent="0.3">
      <c r="A2177" s="96"/>
      <c r="B2177" s="52"/>
      <c r="C2177" s="235" t="s">
        <v>352</v>
      </c>
      <c r="D2177" s="235"/>
      <c r="E2177" s="235"/>
      <c r="F2177" s="235"/>
      <c r="G2177" s="235"/>
      <c r="H2177" s="235"/>
      <c r="I2177" s="235"/>
      <c r="J2177" s="235"/>
      <c r="K2177" s="235"/>
      <c r="L2177" s="97">
        <v>5692.07</v>
      </c>
      <c r="M2177" s="98"/>
      <c r="N2177" s="99">
        <v>254833.97</v>
      </c>
      <c r="O2177" s="112"/>
      <c r="P2177" s="112"/>
      <c r="Q2177" s="112"/>
      <c r="AW2177" s="40"/>
      <c r="AX2177" s="3" t="s">
        <v>352</v>
      </c>
    </row>
    <row r="2178" spans="1:53" customFormat="1" ht="16.5" x14ac:dyDescent="0.3">
      <c r="A2178" s="96"/>
      <c r="B2178" s="52"/>
      <c r="C2178" s="235" t="s">
        <v>353</v>
      </c>
      <c r="D2178" s="235"/>
      <c r="E2178" s="235"/>
      <c r="F2178" s="235"/>
      <c r="G2178" s="235"/>
      <c r="H2178" s="235"/>
      <c r="I2178" s="235"/>
      <c r="J2178" s="235"/>
      <c r="K2178" s="235"/>
      <c r="L2178" s="97">
        <v>6310.87</v>
      </c>
      <c r="M2178" s="98"/>
      <c r="N2178" s="99">
        <v>83555.92</v>
      </c>
      <c r="O2178" s="112"/>
      <c r="P2178" s="112"/>
      <c r="Q2178" s="112"/>
      <c r="AW2178" s="40"/>
      <c r="AX2178" s="3" t="s">
        <v>353</v>
      </c>
    </row>
    <row r="2179" spans="1:53" customFormat="1" ht="16.5" x14ac:dyDescent="0.3">
      <c r="A2179" s="96"/>
      <c r="B2179" s="52"/>
      <c r="C2179" s="235" t="s">
        <v>354</v>
      </c>
      <c r="D2179" s="235"/>
      <c r="E2179" s="235"/>
      <c r="F2179" s="235"/>
      <c r="G2179" s="235"/>
      <c r="H2179" s="235"/>
      <c r="I2179" s="235"/>
      <c r="J2179" s="235"/>
      <c r="K2179" s="235"/>
      <c r="L2179" s="102">
        <v>619.33000000000004</v>
      </c>
      <c r="M2179" s="98"/>
      <c r="N2179" s="99">
        <v>27684.05</v>
      </c>
      <c r="O2179" s="112"/>
      <c r="P2179" s="112"/>
      <c r="Q2179" s="112"/>
      <c r="AW2179" s="40"/>
      <c r="AX2179" s="3" t="s">
        <v>354</v>
      </c>
    </row>
    <row r="2180" spans="1:53" customFormat="1" ht="16.5" x14ac:dyDescent="0.3">
      <c r="A2180" s="96"/>
      <c r="B2180" s="52"/>
      <c r="C2180" s="235" t="s">
        <v>355</v>
      </c>
      <c r="D2180" s="235"/>
      <c r="E2180" s="235"/>
      <c r="F2180" s="235"/>
      <c r="G2180" s="235"/>
      <c r="H2180" s="235"/>
      <c r="I2180" s="235"/>
      <c r="J2180" s="235"/>
      <c r="K2180" s="235"/>
      <c r="L2180" s="97">
        <v>1394.73</v>
      </c>
      <c r="M2180" s="98"/>
      <c r="N2180" s="121">
        <v>11381</v>
      </c>
      <c r="O2180" s="112"/>
      <c r="P2180" s="112"/>
      <c r="Q2180" s="112"/>
      <c r="R2180" s="123">
        <f>N2163+N2172+N2180</f>
        <v>2680294.2399999998</v>
      </c>
      <c r="S2180" s="123">
        <f>R2180*1.2</f>
        <v>3216353.0879999995</v>
      </c>
      <c r="AW2180" s="40"/>
      <c r="AX2180" s="3" t="s">
        <v>355</v>
      </c>
    </row>
    <row r="2181" spans="1:53" customFormat="1" ht="16.5" x14ac:dyDescent="0.3">
      <c r="A2181" s="96"/>
      <c r="B2181" s="52"/>
      <c r="C2181" s="235" t="s">
        <v>356</v>
      </c>
      <c r="D2181" s="235"/>
      <c r="E2181" s="235"/>
      <c r="F2181" s="235"/>
      <c r="G2181" s="235"/>
      <c r="H2181" s="235"/>
      <c r="I2181" s="235"/>
      <c r="J2181" s="235"/>
      <c r="K2181" s="235"/>
      <c r="L2181" s="97">
        <v>5680.26</v>
      </c>
      <c r="M2181" s="98"/>
      <c r="N2181" s="99">
        <v>254266.22</v>
      </c>
      <c r="O2181" s="112"/>
      <c r="P2181" s="112"/>
      <c r="Q2181" s="112"/>
      <c r="AW2181" s="40"/>
      <c r="AX2181" s="3" t="s">
        <v>356</v>
      </c>
    </row>
    <row r="2182" spans="1:53" customFormat="1" ht="16.5" x14ac:dyDescent="0.3">
      <c r="A2182" s="96"/>
      <c r="B2182" s="52"/>
      <c r="C2182" s="235" t="s">
        <v>357</v>
      </c>
      <c r="D2182" s="235"/>
      <c r="E2182" s="235"/>
      <c r="F2182" s="235"/>
      <c r="G2182" s="235"/>
      <c r="H2182" s="235"/>
      <c r="I2182" s="235"/>
      <c r="J2182" s="235"/>
      <c r="K2182" s="235"/>
      <c r="L2182" s="97">
        <v>2840.13</v>
      </c>
      <c r="M2182" s="98"/>
      <c r="N2182" s="99">
        <v>127133.11</v>
      </c>
      <c r="O2182" s="112"/>
      <c r="P2182" s="112"/>
      <c r="Q2182" s="112"/>
      <c r="AW2182" s="40"/>
      <c r="AX2182" s="3" t="s">
        <v>357</v>
      </c>
    </row>
    <row r="2183" spans="1:53" customFormat="1" ht="16.5" x14ac:dyDescent="0.3">
      <c r="A2183" s="96"/>
      <c r="B2183" s="104"/>
      <c r="C2183" s="252" t="s">
        <v>847</v>
      </c>
      <c r="D2183" s="252"/>
      <c r="E2183" s="252"/>
      <c r="F2183" s="252"/>
      <c r="G2183" s="252"/>
      <c r="H2183" s="252"/>
      <c r="I2183" s="252"/>
      <c r="J2183" s="252"/>
      <c r="K2183" s="252"/>
      <c r="L2183" s="105">
        <v>440182.37</v>
      </c>
      <c r="M2183" s="106"/>
      <c r="N2183" s="107">
        <v>6288394.0999999996</v>
      </c>
      <c r="O2183" s="112"/>
      <c r="P2183" s="112"/>
      <c r="Q2183" s="112"/>
      <c r="AW2183" s="40"/>
      <c r="AY2183" s="40" t="s">
        <v>847</v>
      </c>
    </row>
    <row r="2184" spans="1:53" customFormat="1" ht="16.5" x14ac:dyDescent="0.3">
      <c r="A2184" s="96"/>
      <c r="B2184" s="52"/>
      <c r="C2184" s="235" t="s">
        <v>272</v>
      </c>
      <c r="D2184" s="235"/>
      <c r="E2184" s="235"/>
      <c r="F2184" s="235"/>
      <c r="G2184" s="235"/>
      <c r="H2184" s="235"/>
      <c r="I2184" s="235"/>
      <c r="J2184" s="235"/>
      <c r="K2184" s="235"/>
      <c r="L2184" s="97">
        <v>28812.95</v>
      </c>
      <c r="M2184" s="98"/>
      <c r="N2184" s="99">
        <v>1289661.9099999999</v>
      </c>
      <c r="O2184" s="112"/>
      <c r="P2184" s="112"/>
      <c r="Q2184" s="112"/>
      <c r="R2184" s="123">
        <f>N2184*1.2</f>
        <v>1547594.2919999999</v>
      </c>
      <c r="S2184">
        <v>2694</v>
      </c>
      <c r="T2184" s="125">
        <f>R2184/S2184</f>
        <v>574.45964810690418</v>
      </c>
      <c r="U2184" s="123">
        <f>T2184*8*23</f>
        <v>105700.57525167037</v>
      </c>
      <c r="AW2184" s="40"/>
      <c r="AX2184" s="3" t="s">
        <v>272</v>
      </c>
      <c r="AY2184" s="40"/>
    </row>
    <row r="2185" spans="1:53" customFormat="1" ht="16.5" x14ac:dyDescent="0.3">
      <c r="A2185" s="96"/>
      <c r="B2185" s="52"/>
      <c r="C2185" s="235" t="s">
        <v>273</v>
      </c>
      <c r="D2185" s="235"/>
      <c r="E2185" s="235"/>
      <c r="F2185" s="235"/>
      <c r="G2185" s="235"/>
      <c r="H2185" s="235"/>
      <c r="I2185" s="235"/>
      <c r="J2185" s="235"/>
      <c r="K2185" s="235"/>
      <c r="L2185" s="97">
        <v>28018.35</v>
      </c>
      <c r="M2185" s="98"/>
      <c r="N2185" s="99">
        <v>1254091.9099999999</v>
      </c>
      <c r="O2185" s="112"/>
      <c r="P2185" s="112"/>
      <c r="Q2185" s="112"/>
      <c r="AW2185" s="40"/>
      <c r="AX2185" s="3" t="s">
        <v>273</v>
      </c>
      <c r="AY2185" s="40"/>
    </row>
    <row r="2186" spans="1:53" customFormat="1" ht="16.5" x14ac:dyDescent="0.3">
      <c r="A2186" s="96"/>
      <c r="B2186" s="52"/>
      <c r="C2186" s="235" t="s">
        <v>274</v>
      </c>
      <c r="D2186" s="235"/>
      <c r="E2186" s="235"/>
      <c r="F2186" s="235"/>
      <c r="G2186" s="235"/>
      <c r="H2186" s="235"/>
      <c r="I2186" s="235"/>
      <c r="J2186" s="235"/>
      <c r="K2186" s="235"/>
      <c r="L2186" s="97">
        <v>14798.13</v>
      </c>
      <c r="M2186" s="98"/>
      <c r="N2186" s="99">
        <v>662347.38</v>
      </c>
      <c r="O2186" s="112"/>
      <c r="P2186" s="112"/>
      <c r="Q2186" s="112"/>
      <c r="AW2186" s="40"/>
      <c r="AX2186" s="3" t="s">
        <v>274</v>
      </c>
      <c r="AY2186" s="40"/>
    </row>
    <row r="2187" spans="1:53" customFormat="1" ht="15" customHeight="1" x14ac:dyDescent="0.3">
      <c r="A2187" s="96"/>
      <c r="B2187" s="52"/>
      <c r="C2187" s="235" t="s">
        <v>848</v>
      </c>
      <c r="D2187" s="235"/>
      <c r="E2187" s="235"/>
      <c r="F2187" s="235"/>
      <c r="G2187" s="235"/>
      <c r="H2187" s="235"/>
      <c r="I2187" s="235"/>
      <c r="J2187" s="235"/>
      <c r="K2187" s="235"/>
      <c r="L2187" s="97">
        <v>6690.77</v>
      </c>
      <c r="M2187" s="98"/>
      <c r="N2187" s="99">
        <v>95583.59</v>
      </c>
      <c r="O2187" s="112"/>
      <c r="P2187" s="112"/>
      <c r="Q2187" s="112"/>
      <c r="AW2187" s="40"/>
      <c r="AX2187" s="3" t="s">
        <v>848</v>
      </c>
      <c r="AY2187" s="40"/>
    </row>
    <row r="2188" spans="1:53" customFormat="1" ht="16.5" x14ac:dyDescent="0.3">
      <c r="A2188" s="96"/>
      <c r="B2188" s="104"/>
      <c r="C2188" s="252" t="s">
        <v>847</v>
      </c>
      <c r="D2188" s="252"/>
      <c r="E2188" s="252"/>
      <c r="F2188" s="252"/>
      <c r="G2188" s="252"/>
      <c r="H2188" s="252"/>
      <c r="I2188" s="252"/>
      <c r="J2188" s="252"/>
      <c r="K2188" s="252"/>
      <c r="L2188" s="105">
        <v>446873.14</v>
      </c>
      <c r="M2188" s="106"/>
      <c r="N2188" s="107">
        <v>6383977.6900000004</v>
      </c>
      <c r="O2188" s="112"/>
      <c r="P2188" s="112"/>
      <c r="Q2188" s="112"/>
      <c r="AW2188" s="40"/>
      <c r="AY2188" s="40" t="s">
        <v>847</v>
      </c>
    </row>
    <row r="2189" spans="1:53" customFormat="1" ht="16.5" x14ac:dyDescent="0.3">
      <c r="A2189" s="96"/>
      <c r="B2189" s="52"/>
      <c r="C2189" s="235" t="s">
        <v>849</v>
      </c>
      <c r="D2189" s="235"/>
      <c r="E2189" s="235"/>
      <c r="F2189" s="235"/>
      <c r="G2189" s="235"/>
      <c r="H2189" s="235"/>
      <c r="I2189" s="235"/>
      <c r="J2189" s="235"/>
      <c r="K2189" s="235"/>
      <c r="L2189" s="97">
        <v>89374.63</v>
      </c>
      <c r="M2189" s="98"/>
      <c r="N2189" s="99">
        <v>1276795.54</v>
      </c>
      <c r="O2189" s="112"/>
      <c r="P2189" s="112"/>
      <c r="Q2189" s="112"/>
      <c r="AW2189" s="40"/>
      <c r="AY2189" s="40"/>
      <c r="AZ2189" s="3" t="s">
        <v>849</v>
      </c>
    </row>
    <row r="2190" spans="1:53" customFormat="1" ht="16.5" x14ac:dyDescent="0.3">
      <c r="A2190" s="96"/>
      <c r="B2190" s="104"/>
      <c r="C2190" s="252" t="s">
        <v>850</v>
      </c>
      <c r="D2190" s="252"/>
      <c r="E2190" s="252"/>
      <c r="F2190" s="252"/>
      <c r="G2190" s="252"/>
      <c r="H2190" s="252"/>
      <c r="I2190" s="252"/>
      <c r="J2190" s="252"/>
      <c r="K2190" s="252"/>
      <c r="L2190" s="105">
        <v>536247.77</v>
      </c>
      <c r="M2190" s="106"/>
      <c r="N2190" s="107">
        <v>7660773.2300000004</v>
      </c>
      <c r="O2190" s="112"/>
      <c r="P2190" s="112"/>
      <c r="Q2190" s="112"/>
      <c r="R2190" s="107">
        <v>11581473</v>
      </c>
      <c r="S2190" s="124">
        <f>R2190/N2190</f>
        <v>1.5117890390811111</v>
      </c>
      <c r="AW2190" s="40"/>
      <c r="AY2190" s="40"/>
      <c r="BA2190" s="40" t="s">
        <v>850</v>
      </c>
    </row>
    <row r="2191" spans="1:53" customFormat="1" ht="1.5" customHeight="1" x14ac:dyDescent="0.25">
      <c r="B2191" s="90"/>
      <c r="C2191" s="88"/>
      <c r="D2191" s="88"/>
      <c r="E2191" s="88"/>
      <c r="F2191" s="88"/>
      <c r="G2191" s="88"/>
      <c r="H2191" s="88"/>
      <c r="I2191" s="88"/>
      <c r="J2191" s="88"/>
      <c r="K2191" s="88"/>
      <c r="L2191" s="105"/>
      <c r="M2191" s="113"/>
      <c r="N2191" s="114"/>
    </row>
    <row r="2192" spans="1:53" customFormat="1" ht="26.25" customHeight="1" x14ac:dyDescent="0.25">
      <c r="A2192" s="115"/>
      <c r="B2192" s="116"/>
      <c r="C2192" s="116"/>
      <c r="D2192" s="116"/>
      <c r="E2192" s="116"/>
      <c r="F2192" s="116"/>
      <c r="G2192" s="116"/>
      <c r="H2192" s="116"/>
      <c r="I2192" s="116"/>
      <c r="J2192" s="116"/>
      <c r="K2192" s="116"/>
      <c r="L2192" s="116"/>
      <c r="M2192" s="116"/>
      <c r="N2192" s="107">
        <f>N2190*1.18</f>
        <v>9039712.4113999996</v>
      </c>
      <c r="R2192">
        <f>R2190/N2192</f>
        <v>1.2811771517636537</v>
      </c>
    </row>
    <row r="2193" spans="1:57" s="22" customFormat="1" ht="15" x14ac:dyDescent="0.25">
      <c r="A2193" s="5"/>
      <c r="B2193" s="117" t="s">
        <v>851</v>
      </c>
      <c r="C2193" s="256"/>
      <c r="D2193" s="256"/>
      <c r="E2193" s="256"/>
      <c r="F2193" s="256"/>
      <c r="G2193" s="256"/>
      <c r="H2193" s="257" t="s">
        <v>852</v>
      </c>
      <c r="I2193" s="257"/>
      <c r="J2193" s="257"/>
      <c r="K2193" s="257"/>
      <c r="L2193" s="257"/>
      <c r="M2193"/>
      <c r="N2193"/>
      <c r="O2193"/>
      <c r="P2193"/>
      <c r="Q2193"/>
      <c r="R2193"/>
      <c r="S2193"/>
      <c r="T2193"/>
      <c r="U2193"/>
      <c r="V2193"/>
      <c r="W2193"/>
      <c r="X2193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 t="s">
        <v>9</v>
      </c>
      <c r="BC2193" s="9" t="s">
        <v>852</v>
      </c>
      <c r="BD2193" s="9"/>
      <c r="BE2193" s="9"/>
    </row>
    <row r="2194" spans="1:57" s="118" customFormat="1" ht="16.5" customHeight="1" x14ac:dyDescent="0.25">
      <c r="A2194" s="7"/>
      <c r="B2194" s="117"/>
      <c r="C2194" s="254" t="s">
        <v>853</v>
      </c>
      <c r="D2194" s="254"/>
      <c r="E2194" s="254"/>
      <c r="F2194" s="254"/>
      <c r="G2194" s="254"/>
      <c r="H2194" s="254"/>
      <c r="I2194" s="254"/>
      <c r="J2194" s="254"/>
      <c r="K2194" s="254"/>
      <c r="L2194" s="254"/>
      <c r="Y2194" s="119"/>
      <c r="Z2194" s="119"/>
      <c r="AA2194" s="119"/>
      <c r="AB2194" s="119"/>
      <c r="AC2194" s="119"/>
      <c r="AD2194" s="119"/>
      <c r="AE2194" s="119"/>
      <c r="AF2194" s="119"/>
      <c r="AG2194" s="119"/>
      <c r="AH2194" s="119"/>
      <c r="AI2194" s="119"/>
      <c r="AJ2194" s="119"/>
      <c r="AK2194" s="119"/>
      <c r="AL2194" s="119"/>
      <c r="AM2194" s="119"/>
      <c r="AN2194" s="119"/>
      <c r="AO2194" s="119"/>
      <c r="AP2194" s="119"/>
      <c r="AQ2194" s="119"/>
      <c r="AR2194" s="119"/>
      <c r="AS2194" s="119"/>
      <c r="AT2194" s="119"/>
      <c r="AU2194" s="119"/>
      <c r="AV2194" s="119"/>
      <c r="AW2194" s="119"/>
      <c r="AX2194" s="119"/>
      <c r="AY2194" s="119"/>
      <c r="AZ2194" s="119"/>
      <c r="BA2194" s="119"/>
      <c r="BB2194" s="119"/>
      <c r="BC2194" s="119"/>
      <c r="BD2194" s="119"/>
      <c r="BE2194" s="119"/>
    </row>
    <row r="2195" spans="1:57" s="22" customFormat="1" ht="15" x14ac:dyDescent="0.25">
      <c r="A2195" s="5"/>
      <c r="B2195" s="117" t="s">
        <v>854</v>
      </c>
      <c r="C2195" s="256"/>
      <c r="D2195" s="256"/>
      <c r="E2195" s="256"/>
      <c r="F2195" s="256"/>
      <c r="G2195" s="256"/>
      <c r="H2195" s="257"/>
      <c r="I2195" s="257"/>
      <c r="J2195" s="257"/>
      <c r="K2195" s="257"/>
      <c r="L2195" s="257"/>
      <c r="M2195"/>
      <c r="N2195"/>
      <c r="O2195"/>
      <c r="P2195"/>
      <c r="Q2195"/>
      <c r="R2195"/>
      <c r="S2195"/>
      <c r="T2195"/>
      <c r="U2195"/>
      <c r="V2195"/>
      <c r="W2195"/>
      <c r="X2195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 t="s">
        <v>9</v>
      </c>
      <c r="BE2195" s="9" t="s">
        <v>9</v>
      </c>
    </row>
    <row r="2196" spans="1:57" s="118" customFormat="1" ht="16.5" customHeight="1" x14ac:dyDescent="0.25">
      <c r="A2196" s="7"/>
      <c r="C2196" s="254" t="s">
        <v>853</v>
      </c>
      <c r="D2196" s="254"/>
      <c r="E2196" s="254"/>
      <c r="F2196" s="254"/>
      <c r="G2196" s="254"/>
      <c r="H2196" s="254"/>
      <c r="I2196" s="254"/>
      <c r="J2196" s="254"/>
      <c r="K2196" s="254"/>
      <c r="L2196" s="254"/>
      <c r="Y2196" s="119"/>
      <c r="Z2196" s="119"/>
      <c r="AA2196" s="119"/>
      <c r="AB2196" s="119"/>
      <c r="AC2196" s="119"/>
      <c r="AD2196" s="119"/>
      <c r="AE2196" s="119"/>
      <c r="AF2196" s="119"/>
      <c r="AG2196" s="119"/>
      <c r="AH2196" s="119"/>
      <c r="AI2196" s="119"/>
      <c r="AJ2196" s="119"/>
      <c r="AK2196" s="119"/>
      <c r="AL2196" s="119"/>
      <c r="AM2196" s="119"/>
      <c r="AN2196" s="119"/>
      <c r="AO2196" s="119"/>
      <c r="AP2196" s="119"/>
      <c r="AQ2196" s="119"/>
      <c r="AR2196" s="119"/>
      <c r="AS2196" s="119"/>
      <c r="AT2196" s="119"/>
      <c r="AU2196" s="119"/>
      <c r="AV2196" s="119"/>
      <c r="AW2196" s="119"/>
      <c r="AX2196" s="119"/>
      <c r="AY2196" s="119"/>
      <c r="AZ2196" s="119"/>
      <c r="BA2196" s="119"/>
      <c r="BB2196" s="119"/>
      <c r="BC2196" s="119"/>
      <c r="BD2196" s="119"/>
      <c r="BE2196" s="119"/>
    </row>
    <row r="2197" spans="1:57" customFormat="1" ht="21" customHeight="1" x14ac:dyDescent="0.25"/>
    <row r="2198" spans="1:57" s="22" customFormat="1" ht="22.5" customHeight="1" x14ac:dyDescent="0.25">
      <c r="A2198" s="238" t="s">
        <v>855</v>
      </c>
      <c r="B2198" s="238"/>
      <c r="C2198" s="238"/>
      <c r="D2198" s="238"/>
      <c r="E2198" s="238"/>
      <c r="F2198" s="238"/>
      <c r="G2198" s="238"/>
      <c r="H2198" s="238"/>
      <c r="I2198" s="238"/>
      <c r="J2198" s="238"/>
      <c r="K2198" s="238"/>
      <c r="L2198" s="238"/>
      <c r="M2198" s="238"/>
      <c r="N2198" s="238"/>
      <c r="O2198" s="110"/>
      <c r="P2198" s="110"/>
      <c r="Q2198"/>
      <c r="R2198"/>
      <c r="S2198"/>
      <c r="T2198"/>
      <c r="U2198"/>
      <c r="V2198"/>
      <c r="W2198"/>
      <c r="X2198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</row>
    <row r="2199" spans="1:57" s="22" customFormat="1" ht="12.75" customHeight="1" x14ac:dyDescent="0.25">
      <c r="A2199" s="238" t="s">
        <v>856</v>
      </c>
      <c r="B2199" s="238"/>
      <c r="C2199" s="238"/>
      <c r="D2199" s="238"/>
      <c r="E2199" s="238"/>
      <c r="F2199" s="238"/>
      <c r="G2199" s="238"/>
      <c r="H2199" s="238"/>
      <c r="I2199" s="238"/>
      <c r="J2199" s="238"/>
      <c r="K2199" s="238"/>
      <c r="L2199" s="238"/>
      <c r="M2199" s="238"/>
      <c r="N2199" s="238"/>
      <c r="O2199" s="110"/>
      <c r="P2199" s="110"/>
      <c r="Q2199"/>
      <c r="R2199"/>
      <c r="S2199"/>
      <c r="T2199"/>
      <c r="U2199"/>
      <c r="V2199"/>
      <c r="W2199"/>
      <c r="X219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</row>
    <row r="2200" spans="1:57" s="22" customFormat="1" ht="12.75" customHeight="1" x14ac:dyDescent="0.25">
      <c r="A2200" s="238" t="s">
        <v>857</v>
      </c>
      <c r="B2200" s="238"/>
      <c r="C2200" s="238"/>
      <c r="D2200" s="238"/>
      <c r="E2200" s="238"/>
      <c r="F2200" s="238"/>
      <c r="G2200" s="238"/>
      <c r="H2200" s="238"/>
      <c r="I2200" s="238"/>
      <c r="J2200" s="238"/>
      <c r="K2200" s="238"/>
      <c r="L2200" s="238"/>
      <c r="M2200" s="238"/>
      <c r="N2200" s="238"/>
      <c r="O2200" s="110"/>
      <c r="P2200" s="110"/>
      <c r="Q2200"/>
      <c r="R2200"/>
      <c r="S2200"/>
      <c r="T2200"/>
      <c r="U2200"/>
      <c r="V2200"/>
      <c r="W2200"/>
      <c r="X2200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</row>
    <row r="2201" spans="1:57" s="22" customFormat="1" ht="20.25" customHeight="1" x14ac:dyDescent="0.25">
      <c r="A2201" s="50"/>
      <c r="B2201" s="50"/>
      <c r="C2201" s="50"/>
      <c r="D2201" s="50"/>
      <c r="E2201" s="50"/>
      <c r="F2201" s="50"/>
      <c r="G2201" s="50"/>
      <c r="H2201" s="50"/>
      <c r="I2201" s="50"/>
      <c r="J2201" s="50"/>
      <c r="K2201" s="50"/>
      <c r="L2201" s="50"/>
      <c r="M2201" s="50"/>
      <c r="N2201" s="50"/>
      <c r="O2201" s="110"/>
      <c r="P2201" s="110"/>
      <c r="Q2201"/>
      <c r="R2201"/>
      <c r="S2201"/>
      <c r="T2201"/>
      <c r="U2201"/>
      <c r="V2201"/>
      <c r="W2201"/>
      <c r="X2201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</row>
    <row r="2202" spans="1:57" customFormat="1" ht="15" x14ac:dyDescent="0.25">
      <c r="B2202" s="120"/>
      <c r="D2202" s="120"/>
      <c r="F2202" s="120"/>
    </row>
  </sheetData>
  <mergeCells count="2176">
    <mergeCell ref="C2196:L2196"/>
    <mergeCell ref="A2198:N2198"/>
    <mergeCell ref="A2199:N2199"/>
    <mergeCell ref="A2200:N2200"/>
    <mergeCell ref="D26:K26"/>
    <mergeCell ref="C2193:G2193"/>
    <mergeCell ref="H2193:L2193"/>
    <mergeCell ref="C2194:L2194"/>
    <mergeCell ref="C2195:G2195"/>
    <mergeCell ref="H2195:L2195"/>
    <mergeCell ref="C2186:K2186"/>
    <mergeCell ref="C2187:K2187"/>
    <mergeCell ref="C2188:K2188"/>
    <mergeCell ref="C2189:K2189"/>
    <mergeCell ref="C2190:K2190"/>
    <mergeCell ref="C2181:K2181"/>
    <mergeCell ref="C2182:K2182"/>
    <mergeCell ref="C2183:K2183"/>
    <mergeCell ref="C2184:K2184"/>
    <mergeCell ref="C2185:K2185"/>
    <mergeCell ref="C2176:K2176"/>
    <mergeCell ref="C2177:K2177"/>
    <mergeCell ref="C2178:K2178"/>
    <mergeCell ref="C2179:K2179"/>
    <mergeCell ref="C2180:K2180"/>
    <mergeCell ref="C2171:K2171"/>
    <mergeCell ref="C2172:K2172"/>
    <mergeCell ref="C2173:K2173"/>
    <mergeCell ref="C2174:K2174"/>
    <mergeCell ref="C2175:K2175"/>
    <mergeCell ref="C2166:K2166"/>
    <mergeCell ref="C2167:K2167"/>
    <mergeCell ref="C2168:K2168"/>
    <mergeCell ref="C2169:K2169"/>
    <mergeCell ref="C2170:K2170"/>
    <mergeCell ref="C2161:K2161"/>
    <mergeCell ref="C2162:K2162"/>
    <mergeCell ref="C2163:K2163"/>
    <mergeCell ref="C2164:K2164"/>
    <mergeCell ref="C2165:K2165"/>
    <mergeCell ref="C2156:K2156"/>
    <mergeCell ref="C2157:K2157"/>
    <mergeCell ref="C2158:K2158"/>
    <mergeCell ref="C2159:K2159"/>
    <mergeCell ref="C2160:K2160"/>
    <mergeCell ref="C2151:K2151"/>
    <mergeCell ref="C2152:K2152"/>
    <mergeCell ref="C2153:K2153"/>
    <mergeCell ref="C2154:K2154"/>
    <mergeCell ref="C2155:K2155"/>
    <mergeCell ref="C2145:K2145"/>
    <mergeCell ref="C2146:K2146"/>
    <mergeCell ref="C2147:K2147"/>
    <mergeCell ref="C2148:K2148"/>
    <mergeCell ref="C2150:K2150"/>
    <mergeCell ref="C2140:K2140"/>
    <mergeCell ref="C2141:K2141"/>
    <mergeCell ref="C2142:K2142"/>
    <mergeCell ref="C2143:K2143"/>
    <mergeCell ref="C2144:K2144"/>
    <mergeCell ref="C2135:K2135"/>
    <mergeCell ref="C2136:K2136"/>
    <mergeCell ref="C2137:K2137"/>
    <mergeCell ref="C2138:K2138"/>
    <mergeCell ref="C2139:K2139"/>
    <mergeCell ref="C2130:K2130"/>
    <mergeCell ref="C2131:K2131"/>
    <mergeCell ref="C2132:K2132"/>
    <mergeCell ref="C2133:K2133"/>
    <mergeCell ref="C2134:K2134"/>
    <mergeCell ref="C2124:E2124"/>
    <mergeCell ref="C2125:E2125"/>
    <mergeCell ref="C2126:N2126"/>
    <mergeCell ref="C2127:N2127"/>
    <mergeCell ref="C2128:E2128"/>
    <mergeCell ref="C2119:N2119"/>
    <mergeCell ref="C2120:E2120"/>
    <mergeCell ref="C2121:E2121"/>
    <mergeCell ref="C2122:N2122"/>
    <mergeCell ref="C2123:N2123"/>
    <mergeCell ref="C2114:E2114"/>
    <mergeCell ref="C2115:N2115"/>
    <mergeCell ref="C2116:E2116"/>
    <mergeCell ref="C2117:E2117"/>
    <mergeCell ref="C2118:N2118"/>
    <mergeCell ref="C2109:E2109"/>
    <mergeCell ref="C2110:E2110"/>
    <mergeCell ref="C2111:E2111"/>
    <mergeCell ref="C2112:N2112"/>
    <mergeCell ref="C2113:E2113"/>
    <mergeCell ref="C2104:E2104"/>
    <mergeCell ref="C2105:E2105"/>
    <mergeCell ref="C2106:E2106"/>
    <mergeCell ref="C2107:E2107"/>
    <mergeCell ref="C2108:E2108"/>
    <mergeCell ref="C2099:N2099"/>
    <mergeCell ref="C2100:E2100"/>
    <mergeCell ref="C2101:E2101"/>
    <mergeCell ref="C2102:E2102"/>
    <mergeCell ref="C2103:E2103"/>
    <mergeCell ref="A2094:N2094"/>
    <mergeCell ref="C2095:E2095"/>
    <mergeCell ref="C2096:N2096"/>
    <mergeCell ref="C2097:N2097"/>
    <mergeCell ref="C2098:N2098"/>
    <mergeCell ref="C2089:N2089"/>
    <mergeCell ref="C2090:E2090"/>
    <mergeCell ref="C2091:E2091"/>
    <mergeCell ref="C2092:N2092"/>
    <mergeCell ref="C2093:E2093"/>
    <mergeCell ref="C2084:E2084"/>
    <mergeCell ref="C2085:E2085"/>
    <mergeCell ref="C2086:N2086"/>
    <mergeCell ref="C2087:E2087"/>
    <mergeCell ref="C2088:E2088"/>
    <mergeCell ref="C2079:N2079"/>
    <mergeCell ref="C2080:E2080"/>
    <mergeCell ref="C2081:E2081"/>
    <mergeCell ref="C2082:N2082"/>
    <mergeCell ref="C2083:N2083"/>
    <mergeCell ref="C2074:E2074"/>
    <mergeCell ref="C2075:E2075"/>
    <mergeCell ref="C2076:N2076"/>
    <mergeCell ref="C2077:E2077"/>
    <mergeCell ref="C2078:E2078"/>
    <mergeCell ref="C2069:E2069"/>
    <mergeCell ref="C2070:E2070"/>
    <mergeCell ref="C2071:E2071"/>
    <mergeCell ref="C2072:E2072"/>
    <mergeCell ref="C2073:N2073"/>
    <mergeCell ref="C2064:E2064"/>
    <mergeCell ref="C2065:E2065"/>
    <mergeCell ref="C2066:E2066"/>
    <mergeCell ref="C2067:E2067"/>
    <mergeCell ref="C2068:E2068"/>
    <mergeCell ref="C2059:N2059"/>
    <mergeCell ref="C2060:N2060"/>
    <mergeCell ref="C2061:E2061"/>
    <mergeCell ref="C2062:E2062"/>
    <mergeCell ref="C2063:E2063"/>
    <mergeCell ref="A2054:N2054"/>
    <mergeCell ref="A2055:N2055"/>
    <mergeCell ref="C2056:E2056"/>
    <mergeCell ref="C2057:N2057"/>
    <mergeCell ref="C2058:N2058"/>
    <mergeCell ref="C2049:K2049"/>
    <mergeCell ref="C2050:K2050"/>
    <mergeCell ref="C2051:K2051"/>
    <mergeCell ref="C2052:K2052"/>
    <mergeCell ref="C2053:K2053"/>
    <mergeCell ref="C2044:K2044"/>
    <mergeCell ref="C2045:K2045"/>
    <mergeCell ref="C2046:K2046"/>
    <mergeCell ref="C2047:K2047"/>
    <mergeCell ref="C2048:K2048"/>
    <mergeCell ref="C2039:K2039"/>
    <mergeCell ref="C2040:K2040"/>
    <mergeCell ref="C2041:K2041"/>
    <mergeCell ref="C2042:K2042"/>
    <mergeCell ref="C2043:K2043"/>
    <mergeCell ref="C2033:E2033"/>
    <mergeCell ref="C2035:K2035"/>
    <mergeCell ref="C2036:K2036"/>
    <mergeCell ref="C2037:K2037"/>
    <mergeCell ref="C2038:K2038"/>
    <mergeCell ref="C2028:E2028"/>
    <mergeCell ref="C2029:N2029"/>
    <mergeCell ref="C2030:E2030"/>
    <mergeCell ref="C2031:E2031"/>
    <mergeCell ref="C2032:N2032"/>
    <mergeCell ref="C2023:E2023"/>
    <mergeCell ref="C2024:E2024"/>
    <mergeCell ref="C2025:E2025"/>
    <mergeCell ref="C2026:E2026"/>
    <mergeCell ref="C2027:E2027"/>
    <mergeCell ref="C2018:E2018"/>
    <mergeCell ref="C2019:E2019"/>
    <mergeCell ref="C2020:E2020"/>
    <mergeCell ref="C2021:E2021"/>
    <mergeCell ref="C2022:E2022"/>
    <mergeCell ref="C2013:N2013"/>
    <mergeCell ref="C2014:N2014"/>
    <mergeCell ref="C2015:N2015"/>
    <mergeCell ref="C2016:N2016"/>
    <mergeCell ref="C2017:E2017"/>
    <mergeCell ref="C2008:E2008"/>
    <mergeCell ref="C2009:E2009"/>
    <mergeCell ref="C2010:N2010"/>
    <mergeCell ref="C2011:E2011"/>
    <mergeCell ref="C2012:E2012"/>
    <mergeCell ref="C2003:E2003"/>
    <mergeCell ref="C2004:E2004"/>
    <mergeCell ref="C2005:E2005"/>
    <mergeCell ref="C2006:E2006"/>
    <mergeCell ref="C2007:N2007"/>
    <mergeCell ref="C1998:E1998"/>
    <mergeCell ref="C1999:E1999"/>
    <mergeCell ref="C2000:E2000"/>
    <mergeCell ref="C2001:E2001"/>
    <mergeCell ref="C2002:E2002"/>
    <mergeCell ref="C1993:N1993"/>
    <mergeCell ref="C1994:N1994"/>
    <mergeCell ref="C1995:E1995"/>
    <mergeCell ref="C1996:E1996"/>
    <mergeCell ref="C1997:E1997"/>
    <mergeCell ref="C1988:N1988"/>
    <mergeCell ref="C1989:E1989"/>
    <mergeCell ref="C1990:E1990"/>
    <mergeCell ref="C1991:N1991"/>
    <mergeCell ref="C1992:N1992"/>
    <mergeCell ref="C1983:E1983"/>
    <mergeCell ref="C1984:E1984"/>
    <mergeCell ref="C1985:E1985"/>
    <mergeCell ref="C1986:E1986"/>
    <mergeCell ref="C1987:N1987"/>
    <mergeCell ref="C1978:E1978"/>
    <mergeCell ref="C1979:E1979"/>
    <mergeCell ref="C1980:E1980"/>
    <mergeCell ref="C1981:E1981"/>
    <mergeCell ref="C1982:E1982"/>
    <mergeCell ref="C1973:N1973"/>
    <mergeCell ref="C1974:N1974"/>
    <mergeCell ref="C1975:E1975"/>
    <mergeCell ref="C1976:E1976"/>
    <mergeCell ref="C1977:E1977"/>
    <mergeCell ref="C1968:N1968"/>
    <mergeCell ref="C1969:E1969"/>
    <mergeCell ref="C1970:E1970"/>
    <mergeCell ref="C1971:N1971"/>
    <mergeCell ref="C1972:N1972"/>
    <mergeCell ref="C1963:E1963"/>
    <mergeCell ref="C1964:E1964"/>
    <mergeCell ref="C1965:E1965"/>
    <mergeCell ref="C1966:E1966"/>
    <mergeCell ref="C1967:E1967"/>
    <mergeCell ref="C1958:E1958"/>
    <mergeCell ref="C1959:E1959"/>
    <mergeCell ref="C1960:E1960"/>
    <mergeCell ref="C1961:E1961"/>
    <mergeCell ref="C1962:E1962"/>
    <mergeCell ref="C1953:N1953"/>
    <mergeCell ref="C1954:N1954"/>
    <mergeCell ref="C1955:N1955"/>
    <mergeCell ref="C1956:N1956"/>
    <mergeCell ref="C1957:E1957"/>
    <mergeCell ref="C1948:E1948"/>
    <mergeCell ref="C1949:E1949"/>
    <mergeCell ref="C1950:E1950"/>
    <mergeCell ref="C1951:E1951"/>
    <mergeCell ref="C1952:N1952"/>
    <mergeCell ref="C1943:E1943"/>
    <mergeCell ref="C1944:E1944"/>
    <mergeCell ref="C1945:E1945"/>
    <mergeCell ref="C1946:E1946"/>
    <mergeCell ref="C1947:E1947"/>
    <mergeCell ref="C1938:N1938"/>
    <mergeCell ref="C1939:N1939"/>
    <mergeCell ref="C1940:E1940"/>
    <mergeCell ref="C1941:E1941"/>
    <mergeCell ref="C1942:E1942"/>
    <mergeCell ref="C1933:N1933"/>
    <mergeCell ref="C1934:E1934"/>
    <mergeCell ref="C1935:E1935"/>
    <mergeCell ref="C1936:N1936"/>
    <mergeCell ref="C1937:N1937"/>
    <mergeCell ref="C1928:E1928"/>
    <mergeCell ref="C1929:N1929"/>
    <mergeCell ref="C1930:E1930"/>
    <mergeCell ref="C1931:E1931"/>
    <mergeCell ref="C1932:N1932"/>
    <mergeCell ref="C1923:E1923"/>
    <mergeCell ref="C1924:E1924"/>
    <mergeCell ref="C1925:E1925"/>
    <mergeCell ref="C1926:E1926"/>
    <mergeCell ref="C1927:E1927"/>
    <mergeCell ref="C1918:E1918"/>
    <mergeCell ref="C1919:E1919"/>
    <mergeCell ref="C1920:E1920"/>
    <mergeCell ref="C1921:E1921"/>
    <mergeCell ref="C1922:E1922"/>
    <mergeCell ref="C1913:N1913"/>
    <mergeCell ref="C1914:N1914"/>
    <mergeCell ref="C1915:N1915"/>
    <mergeCell ref="C1916:N1916"/>
    <mergeCell ref="C1917:E1917"/>
    <mergeCell ref="C1908:E1908"/>
    <mergeCell ref="C1909:E1909"/>
    <mergeCell ref="C1910:N1910"/>
    <mergeCell ref="C1911:E1911"/>
    <mergeCell ref="C1912:E1912"/>
    <mergeCell ref="C1903:E1903"/>
    <mergeCell ref="C1904:E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893:E1893"/>
    <mergeCell ref="C1894:N1894"/>
    <mergeCell ref="C1895:N1895"/>
    <mergeCell ref="C1896:N1896"/>
    <mergeCell ref="C1897:N1897"/>
    <mergeCell ref="C1888:E1888"/>
    <mergeCell ref="C1889:E1889"/>
    <mergeCell ref="C1890:E1890"/>
    <mergeCell ref="C1891:E1891"/>
    <mergeCell ref="C1892:E1892"/>
    <mergeCell ref="C1883:E1883"/>
    <mergeCell ref="C1884:E1884"/>
    <mergeCell ref="C1885:E1885"/>
    <mergeCell ref="C1886:E1886"/>
    <mergeCell ref="C1887:E1887"/>
    <mergeCell ref="C1878:N1878"/>
    <mergeCell ref="C1879:N1879"/>
    <mergeCell ref="C1880:N1880"/>
    <mergeCell ref="C1881:N1881"/>
    <mergeCell ref="C1882:E1882"/>
    <mergeCell ref="C1873:E1873"/>
    <mergeCell ref="C1874:N1874"/>
    <mergeCell ref="C1875:N1875"/>
    <mergeCell ref="C1876:E1876"/>
    <mergeCell ref="C1877:E1877"/>
    <mergeCell ref="C1868:E1868"/>
    <mergeCell ref="C1869:E1869"/>
    <mergeCell ref="C1870:E1870"/>
    <mergeCell ref="C1871:N1871"/>
    <mergeCell ref="C1872:E1872"/>
    <mergeCell ref="C1863:E1863"/>
    <mergeCell ref="C1864:E1864"/>
    <mergeCell ref="C1865:E1865"/>
    <mergeCell ref="C1866:E1866"/>
    <mergeCell ref="C1867:E1867"/>
    <mergeCell ref="C1858:N1858"/>
    <mergeCell ref="C1859:E1859"/>
    <mergeCell ref="C1860:E1860"/>
    <mergeCell ref="C1861:E1861"/>
    <mergeCell ref="C1862:E1862"/>
    <mergeCell ref="C1853:E1853"/>
    <mergeCell ref="C1854:E1854"/>
    <mergeCell ref="C1855:N1855"/>
    <mergeCell ref="C1856:N1856"/>
    <mergeCell ref="C1857:N1857"/>
    <mergeCell ref="C1848:E1848"/>
    <mergeCell ref="C1849:E1849"/>
    <mergeCell ref="C1850:E1850"/>
    <mergeCell ref="C1851:E1851"/>
    <mergeCell ref="C1852:E1852"/>
    <mergeCell ref="C1843:E1843"/>
    <mergeCell ref="C1844:N1844"/>
    <mergeCell ref="C1845:N1845"/>
    <mergeCell ref="C1846:N1846"/>
    <mergeCell ref="C1847:E1847"/>
    <mergeCell ref="C1838:K1838"/>
    <mergeCell ref="C1839:K1839"/>
    <mergeCell ref="C1840:K1840"/>
    <mergeCell ref="C1841:K1841"/>
    <mergeCell ref="A1842:N1842"/>
    <mergeCell ref="C1833:K1833"/>
    <mergeCell ref="C1834:K1834"/>
    <mergeCell ref="C1835:K1835"/>
    <mergeCell ref="C1836:K1836"/>
    <mergeCell ref="C1837:K1837"/>
    <mergeCell ref="C1828:K1828"/>
    <mergeCell ref="C1829:K1829"/>
    <mergeCell ref="C1830:K1830"/>
    <mergeCell ref="C1831:K1831"/>
    <mergeCell ref="C1832:K1832"/>
    <mergeCell ref="C1823:K1823"/>
    <mergeCell ref="C1824:K1824"/>
    <mergeCell ref="C1825:K1825"/>
    <mergeCell ref="C1826:K1826"/>
    <mergeCell ref="C1827:K1827"/>
    <mergeCell ref="C1817:E1817"/>
    <mergeCell ref="C1818:E1818"/>
    <mergeCell ref="C1819:N1819"/>
    <mergeCell ref="C1820:N1820"/>
    <mergeCell ref="C1821:E1821"/>
    <mergeCell ref="C1812:E1812"/>
    <mergeCell ref="C1813:E1813"/>
    <mergeCell ref="C1814:E1814"/>
    <mergeCell ref="C1815:E1815"/>
    <mergeCell ref="C1816:N1816"/>
    <mergeCell ref="C1807:E1807"/>
    <mergeCell ref="C1808:E1808"/>
    <mergeCell ref="C1809:E1809"/>
    <mergeCell ref="C1810:E1810"/>
    <mergeCell ref="C1811:E1811"/>
    <mergeCell ref="C1802:N1802"/>
    <mergeCell ref="C1803:N1803"/>
    <mergeCell ref="C1804:E1804"/>
    <mergeCell ref="C1805:E1805"/>
    <mergeCell ref="C1806:E1806"/>
    <mergeCell ref="C1797:E1797"/>
    <mergeCell ref="C1798:E1798"/>
    <mergeCell ref="C1799:N1799"/>
    <mergeCell ref="C1800:N1800"/>
    <mergeCell ref="C1801:N1801"/>
    <mergeCell ref="C1792:E1792"/>
    <mergeCell ref="C1793:E1793"/>
    <mergeCell ref="C1794:E1794"/>
    <mergeCell ref="C1795:E1795"/>
    <mergeCell ref="C1796:E1796"/>
    <mergeCell ref="C1787:N1787"/>
    <mergeCell ref="C1788:N1788"/>
    <mergeCell ref="C1789:N1789"/>
    <mergeCell ref="C1790:E1790"/>
    <mergeCell ref="C1791:E1791"/>
    <mergeCell ref="C1782:E1782"/>
    <mergeCell ref="C1783:E1783"/>
    <mergeCell ref="C1784:E1784"/>
    <mergeCell ref="C1785:E1785"/>
    <mergeCell ref="C1786:E1786"/>
    <mergeCell ref="C1777:N1777"/>
    <mergeCell ref="C1778:N1778"/>
    <mergeCell ref="C1779:E1779"/>
    <mergeCell ref="C1780:E1780"/>
    <mergeCell ref="C1781:E1781"/>
    <mergeCell ref="C1772:K1772"/>
    <mergeCell ref="C1773:K1773"/>
    <mergeCell ref="A1774:N1774"/>
    <mergeCell ref="C1775:E1775"/>
    <mergeCell ref="C1776:N1776"/>
    <mergeCell ref="C1767:K1767"/>
    <mergeCell ref="C1768:K1768"/>
    <mergeCell ref="C1769:K1769"/>
    <mergeCell ref="C1770:K1770"/>
    <mergeCell ref="C1771:K1771"/>
    <mergeCell ref="C1762:K1762"/>
    <mergeCell ref="C1763:K1763"/>
    <mergeCell ref="C1764:K1764"/>
    <mergeCell ref="C1765:K1765"/>
    <mergeCell ref="C1766:K1766"/>
    <mergeCell ref="C1757:K1757"/>
    <mergeCell ref="C1758:K1758"/>
    <mergeCell ref="C1759:K1759"/>
    <mergeCell ref="C1760:K1760"/>
    <mergeCell ref="C1761:K1761"/>
    <mergeCell ref="C1752:K1752"/>
    <mergeCell ref="C1753:K1753"/>
    <mergeCell ref="C1754:K1754"/>
    <mergeCell ref="C1755:K1755"/>
    <mergeCell ref="C1756:K1756"/>
    <mergeCell ref="C1747:K1747"/>
    <mergeCell ref="C1748:K1748"/>
    <mergeCell ref="C1749:K1749"/>
    <mergeCell ref="C1750:K1750"/>
    <mergeCell ref="C1751:K1751"/>
    <mergeCell ref="C1741:E1741"/>
    <mergeCell ref="C1742:E1742"/>
    <mergeCell ref="C1743:E1743"/>
    <mergeCell ref="C1744:N1744"/>
    <mergeCell ref="C1745:E1745"/>
    <mergeCell ref="C1736:E1736"/>
    <mergeCell ref="C1737:E1737"/>
    <mergeCell ref="C1738:E1738"/>
    <mergeCell ref="C1739:E1739"/>
    <mergeCell ref="C1740:E1740"/>
    <mergeCell ref="C1731:N1731"/>
    <mergeCell ref="C1732:E1732"/>
    <mergeCell ref="C1733:E1733"/>
    <mergeCell ref="C1734:E1734"/>
    <mergeCell ref="C1735:E1735"/>
    <mergeCell ref="C1726:E1726"/>
    <mergeCell ref="C1727:E1727"/>
    <mergeCell ref="C1728:E1728"/>
    <mergeCell ref="C1729:N1729"/>
    <mergeCell ref="C1730:N1730"/>
    <mergeCell ref="C1721:E1721"/>
    <mergeCell ref="C1722:E1722"/>
    <mergeCell ref="C1723:E1723"/>
    <mergeCell ref="C1724:E1724"/>
    <mergeCell ref="C1725:E1725"/>
    <mergeCell ref="C1716:E1716"/>
    <mergeCell ref="C1717:N1717"/>
    <mergeCell ref="C1718:E1718"/>
    <mergeCell ref="C1719:E1719"/>
    <mergeCell ref="C1720:E1720"/>
    <mergeCell ref="C1711:E1711"/>
    <mergeCell ref="C1712:E1712"/>
    <mergeCell ref="C1713:E1713"/>
    <mergeCell ref="C1714:N1714"/>
    <mergeCell ref="C1715:E1715"/>
    <mergeCell ref="C1706:E1706"/>
    <mergeCell ref="C1707:E1707"/>
    <mergeCell ref="C1708:E1708"/>
    <mergeCell ref="C1709:E1709"/>
    <mergeCell ref="C1710:E1710"/>
    <mergeCell ref="C1701:N1701"/>
    <mergeCell ref="C1702:N1702"/>
    <mergeCell ref="C1703:E1703"/>
    <mergeCell ref="C1704:E1704"/>
    <mergeCell ref="C1705:E1705"/>
    <mergeCell ref="C1696:E1696"/>
    <mergeCell ref="C1697:E1697"/>
    <mergeCell ref="C1698:E1698"/>
    <mergeCell ref="C1699:E1699"/>
    <mergeCell ref="C1700:N1700"/>
    <mergeCell ref="C1691:E1691"/>
    <mergeCell ref="C1692:E1692"/>
    <mergeCell ref="C1693:E1693"/>
    <mergeCell ref="C1694:E1694"/>
    <mergeCell ref="C1695:E1695"/>
    <mergeCell ref="C1686:N1686"/>
    <mergeCell ref="C1687:N1687"/>
    <mergeCell ref="C1688:N1688"/>
    <mergeCell ref="C1689:E1689"/>
    <mergeCell ref="C1690:E1690"/>
    <mergeCell ref="C1681:E1681"/>
    <mergeCell ref="C1682:E1682"/>
    <mergeCell ref="C1683:N1683"/>
    <mergeCell ref="C1684:E1684"/>
    <mergeCell ref="C1685:E1685"/>
    <mergeCell ref="C1676:E1676"/>
    <mergeCell ref="C1677:E1677"/>
    <mergeCell ref="C1678:E1678"/>
    <mergeCell ref="C1679:E1679"/>
    <mergeCell ref="C1680:E1680"/>
    <mergeCell ref="C1671:E1671"/>
    <mergeCell ref="C1672:E1672"/>
    <mergeCell ref="C1673:E1673"/>
    <mergeCell ref="C1674:E1674"/>
    <mergeCell ref="C1675:E1675"/>
    <mergeCell ref="C1666:E1666"/>
    <mergeCell ref="C1667:N1667"/>
    <mergeCell ref="C1668:N1668"/>
    <mergeCell ref="C1669:N1669"/>
    <mergeCell ref="C1670:N1670"/>
    <mergeCell ref="C1661:E1661"/>
    <mergeCell ref="C1662:E1662"/>
    <mergeCell ref="C1663:E1663"/>
    <mergeCell ref="C1664:E1664"/>
    <mergeCell ref="C1665:E1665"/>
    <mergeCell ref="C1656:N1656"/>
    <mergeCell ref="C1657:N1657"/>
    <mergeCell ref="C1658:N1658"/>
    <mergeCell ref="C1659:E1659"/>
    <mergeCell ref="C1660:E1660"/>
    <mergeCell ref="C1651:K1651"/>
    <mergeCell ref="C1652:K1652"/>
    <mergeCell ref="C1653:K1653"/>
    <mergeCell ref="A1654:N1654"/>
    <mergeCell ref="C1655:E1655"/>
    <mergeCell ref="C1646:K1646"/>
    <mergeCell ref="C1647:K1647"/>
    <mergeCell ref="C1648:K1648"/>
    <mergeCell ref="C1649:K1649"/>
    <mergeCell ref="C1650:K1650"/>
    <mergeCell ref="C1641:K1641"/>
    <mergeCell ref="C1642:K1642"/>
    <mergeCell ref="C1643:K1643"/>
    <mergeCell ref="C1644:K1644"/>
    <mergeCell ref="C1645:K1645"/>
    <mergeCell ref="C1636:K1636"/>
    <mergeCell ref="C1637:K1637"/>
    <mergeCell ref="C1638:K1638"/>
    <mergeCell ref="C1639:K1639"/>
    <mergeCell ref="C1640:K1640"/>
    <mergeCell ref="C1630:E1630"/>
    <mergeCell ref="C1631:N1631"/>
    <mergeCell ref="C1632:N1632"/>
    <mergeCell ref="C1633:E1633"/>
    <mergeCell ref="C1635:K1635"/>
    <mergeCell ref="C1625:E1625"/>
    <mergeCell ref="C1626:E1626"/>
    <mergeCell ref="C1627:E1627"/>
    <mergeCell ref="C1628:N1628"/>
    <mergeCell ref="C1629:E1629"/>
    <mergeCell ref="C1620:E1620"/>
    <mergeCell ref="C1621:E1621"/>
    <mergeCell ref="C1622:E1622"/>
    <mergeCell ref="C1623:E1623"/>
    <mergeCell ref="C1624:E1624"/>
    <mergeCell ref="C1615:N1615"/>
    <mergeCell ref="C1616:E1616"/>
    <mergeCell ref="C1617:E1617"/>
    <mergeCell ref="C1618:E1618"/>
    <mergeCell ref="C1619:E1619"/>
    <mergeCell ref="C1610:E1610"/>
    <mergeCell ref="C1611:N1611"/>
    <mergeCell ref="C1612:N1612"/>
    <mergeCell ref="C1613:N1613"/>
    <mergeCell ref="C1614:N1614"/>
    <mergeCell ref="C1605:E1605"/>
    <mergeCell ref="C1606:E1606"/>
    <mergeCell ref="C1607:E1607"/>
    <mergeCell ref="C1608:E1608"/>
    <mergeCell ref="C1609:E1609"/>
    <mergeCell ref="C1600:N1600"/>
    <mergeCell ref="C1601:N1601"/>
    <mergeCell ref="C1602:E1602"/>
    <mergeCell ref="C1603:E1603"/>
    <mergeCell ref="C1604:E1604"/>
    <mergeCell ref="C1595:E1595"/>
    <mergeCell ref="C1596:E1596"/>
    <mergeCell ref="C1597:E1597"/>
    <mergeCell ref="C1598:N1598"/>
    <mergeCell ref="C1599:N1599"/>
    <mergeCell ref="C1590:E1590"/>
    <mergeCell ref="C1591:E1591"/>
    <mergeCell ref="C1592:E1592"/>
    <mergeCell ref="C1593:E1593"/>
    <mergeCell ref="C1594:E1594"/>
    <mergeCell ref="A1585:N1585"/>
    <mergeCell ref="C1586:E1586"/>
    <mergeCell ref="C1587:N1587"/>
    <mergeCell ref="C1588:N1588"/>
    <mergeCell ref="C1589:N1589"/>
    <mergeCell ref="C1580:K1580"/>
    <mergeCell ref="C1581:K1581"/>
    <mergeCell ref="C1582:K1582"/>
    <mergeCell ref="C1583:K1583"/>
    <mergeCell ref="C1584:K1584"/>
    <mergeCell ref="C1575:K1575"/>
    <mergeCell ref="C1576:K1576"/>
    <mergeCell ref="C1577:K1577"/>
    <mergeCell ref="C1578:K1578"/>
    <mergeCell ref="C1579:K1579"/>
    <mergeCell ref="C1570:K1570"/>
    <mergeCell ref="C1571:K1571"/>
    <mergeCell ref="C1572:K1572"/>
    <mergeCell ref="C1573:K1573"/>
    <mergeCell ref="C1574:K1574"/>
    <mergeCell ref="C1564:E1564"/>
    <mergeCell ref="C1566:K1566"/>
    <mergeCell ref="C1567:K1567"/>
    <mergeCell ref="C1568:K1568"/>
    <mergeCell ref="C1569:K1569"/>
    <mergeCell ref="C1559:N1559"/>
    <mergeCell ref="C1560:E1560"/>
    <mergeCell ref="C1561:E1561"/>
    <mergeCell ref="C1562:N1562"/>
    <mergeCell ref="C1563:N1563"/>
    <mergeCell ref="C1554:E1554"/>
    <mergeCell ref="C1555:E1555"/>
    <mergeCell ref="C1556:E1556"/>
    <mergeCell ref="C1557:E1557"/>
    <mergeCell ref="C1558:E1558"/>
    <mergeCell ref="C1549:E1549"/>
    <mergeCell ref="C1550:E1550"/>
    <mergeCell ref="C1551:E1551"/>
    <mergeCell ref="C1552:E1552"/>
    <mergeCell ref="C1553:E1553"/>
    <mergeCell ref="C1544:N1544"/>
    <mergeCell ref="C1545:N1545"/>
    <mergeCell ref="C1546:N1546"/>
    <mergeCell ref="C1547:E1547"/>
    <mergeCell ref="C1548:E1548"/>
    <mergeCell ref="C1539:N1539"/>
    <mergeCell ref="C1540:N1540"/>
    <mergeCell ref="C1541:N1541"/>
    <mergeCell ref="C1542:E1542"/>
    <mergeCell ref="C1543:E1543"/>
    <mergeCell ref="C1534:E1534"/>
    <mergeCell ref="C1535:E1535"/>
    <mergeCell ref="C1536:E1536"/>
    <mergeCell ref="C1537:E1537"/>
    <mergeCell ref="C1538:E1538"/>
    <mergeCell ref="C1529:E1529"/>
    <mergeCell ref="C1530:E1530"/>
    <mergeCell ref="C1531:E1531"/>
    <mergeCell ref="C1532:E1532"/>
    <mergeCell ref="C1533:E1533"/>
    <mergeCell ref="C1524:N1524"/>
    <mergeCell ref="C1525:N1525"/>
    <mergeCell ref="C1526:N1526"/>
    <mergeCell ref="C1527:E1527"/>
    <mergeCell ref="C1528:E1528"/>
    <mergeCell ref="C1519:K1519"/>
    <mergeCell ref="C1520:K1520"/>
    <mergeCell ref="C1521:K1521"/>
    <mergeCell ref="A1522:N1522"/>
    <mergeCell ref="C1523:E1523"/>
    <mergeCell ref="C1514:K1514"/>
    <mergeCell ref="C1515:K1515"/>
    <mergeCell ref="C1516:K1516"/>
    <mergeCell ref="C1517:K1517"/>
    <mergeCell ref="C1518:K1518"/>
    <mergeCell ref="C1509:K1509"/>
    <mergeCell ref="C1510:K1510"/>
    <mergeCell ref="C1511:K1511"/>
    <mergeCell ref="C1512:K1512"/>
    <mergeCell ref="C1513:K1513"/>
    <mergeCell ref="C1504:K1504"/>
    <mergeCell ref="C1505:K1505"/>
    <mergeCell ref="C1506:K1506"/>
    <mergeCell ref="C1507:K1507"/>
    <mergeCell ref="C1508:K1508"/>
    <mergeCell ref="C1498:E1498"/>
    <mergeCell ref="C1499:N1499"/>
    <mergeCell ref="C1500:N1500"/>
    <mergeCell ref="C1501:E1501"/>
    <mergeCell ref="C1503:K1503"/>
    <mergeCell ref="C1493:E1493"/>
    <mergeCell ref="C1494:E1494"/>
    <mergeCell ref="C1495:E1495"/>
    <mergeCell ref="C1496:E1496"/>
    <mergeCell ref="C1497:E1497"/>
    <mergeCell ref="C1488:E1488"/>
    <mergeCell ref="C1489:E1489"/>
    <mergeCell ref="C1490:E1490"/>
    <mergeCell ref="C1491:E1491"/>
    <mergeCell ref="C1492:E1492"/>
    <mergeCell ref="C1483:N1483"/>
    <mergeCell ref="C1484:N1484"/>
    <mergeCell ref="C1485:N1485"/>
    <mergeCell ref="C1486:N1486"/>
    <mergeCell ref="C1487:E1487"/>
    <mergeCell ref="C1478:N1478"/>
    <mergeCell ref="C1479:N1479"/>
    <mergeCell ref="C1480:N1480"/>
    <mergeCell ref="C1481:E1481"/>
    <mergeCell ref="C1482:E1482"/>
    <mergeCell ref="C1473:E1473"/>
    <mergeCell ref="C1474:E1474"/>
    <mergeCell ref="C1475:E1475"/>
    <mergeCell ref="C1476:E1476"/>
    <mergeCell ref="C1477:E1477"/>
    <mergeCell ref="C1468:E1468"/>
    <mergeCell ref="C1469:E1469"/>
    <mergeCell ref="C1470:E1470"/>
    <mergeCell ref="C1471:E1471"/>
    <mergeCell ref="C1472:E1472"/>
    <mergeCell ref="C1463:N1463"/>
    <mergeCell ref="C1464:N1464"/>
    <mergeCell ref="C1465:N1465"/>
    <mergeCell ref="C1466:E1466"/>
    <mergeCell ref="C1467:E1467"/>
    <mergeCell ref="C1458:K1458"/>
    <mergeCell ref="C1459:K1459"/>
    <mergeCell ref="A1460:N1460"/>
    <mergeCell ref="C1461:E1461"/>
    <mergeCell ref="C1462:N1462"/>
    <mergeCell ref="C1453:K1453"/>
    <mergeCell ref="C1454:K1454"/>
    <mergeCell ref="C1455:K1455"/>
    <mergeCell ref="C1456:K1456"/>
    <mergeCell ref="C1457:K1457"/>
    <mergeCell ref="C1448:K1448"/>
    <mergeCell ref="C1449:K1449"/>
    <mergeCell ref="C1450:K1450"/>
    <mergeCell ref="C1451:K1451"/>
    <mergeCell ref="C1452:K1452"/>
    <mergeCell ref="C1443:K1443"/>
    <mergeCell ref="C1444:K1444"/>
    <mergeCell ref="C1445:K1445"/>
    <mergeCell ref="C1446:K1446"/>
    <mergeCell ref="C1447:K1447"/>
    <mergeCell ref="C1437:N1437"/>
    <mergeCell ref="C1438:N1438"/>
    <mergeCell ref="C1439:E1439"/>
    <mergeCell ref="C1441:K1441"/>
    <mergeCell ref="C1442:K1442"/>
    <mergeCell ref="C1432:E1432"/>
    <mergeCell ref="C1433:E1433"/>
    <mergeCell ref="C1434:N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N1419"/>
    <mergeCell ref="C1420:N1420"/>
    <mergeCell ref="C1421:N1421"/>
    <mergeCell ref="C1412:E1412"/>
    <mergeCell ref="C1413:E1413"/>
    <mergeCell ref="C1414:N1414"/>
    <mergeCell ref="C1415:N1415"/>
    <mergeCell ref="C1416:N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A1397:N1397"/>
    <mergeCell ref="C1398:E1398"/>
    <mergeCell ref="C1399:N1399"/>
    <mergeCell ref="C1400:N1400"/>
    <mergeCell ref="C1401:N1401"/>
    <mergeCell ref="C1392:K1392"/>
    <mergeCell ref="C1393:K1393"/>
    <mergeCell ref="C1394:K1394"/>
    <mergeCell ref="C1395:K1395"/>
    <mergeCell ref="C1396:K1396"/>
    <mergeCell ref="C1387:K1387"/>
    <mergeCell ref="C1388:K1388"/>
    <mergeCell ref="C1389:K1389"/>
    <mergeCell ref="C1390:K1390"/>
    <mergeCell ref="C1391:K1391"/>
    <mergeCell ref="C1382:K1382"/>
    <mergeCell ref="C1383:K1383"/>
    <mergeCell ref="C1384:K1384"/>
    <mergeCell ref="C1385:K1385"/>
    <mergeCell ref="C1386:K1386"/>
    <mergeCell ref="C1376:E1376"/>
    <mergeCell ref="C1378:K1378"/>
    <mergeCell ref="C1379:K1379"/>
    <mergeCell ref="C1380:K1380"/>
    <mergeCell ref="C1381:K1381"/>
    <mergeCell ref="C1371:E1371"/>
    <mergeCell ref="C1372:E1372"/>
    <mergeCell ref="C1373:E1373"/>
    <mergeCell ref="C1374:N1374"/>
    <mergeCell ref="C1375:N1375"/>
    <mergeCell ref="C1366:E1366"/>
    <mergeCell ref="C1367:E1367"/>
    <mergeCell ref="C1368:E1368"/>
    <mergeCell ref="C1369:E1369"/>
    <mergeCell ref="C1370:E1370"/>
    <mergeCell ref="C1361:N1361"/>
    <mergeCell ref="C1362:N1362"/>
    <mergeCell ref="C1363:N1363"/>
    <mergeCell ref="C1364:N1364"/>
    <mergeCell ref="C1365:E1365"/>
    <mergeCell ref="C1356:E1356"/>
    <mergeCell ref="C1357:E1357"/>
    <mergeCell ref="C1358:E1358"/>
    <mergeCell ref="C1359:E1359"/>
    <mergeCell ref="C1360:N1360"/>
    <mergeCell ref="C1351:E1351"/>
    <mergeCell ref="C1352:E1352"/>
    <mergeCell ref="C1353:E1353"/>
    <mergeCell ref="C1354:E1354"/>
    <mergeCell ref="C1355:E1355"/>
    <mergeCell ref="C1346:N1346"/>
    <mergeCell ref="C1347:N1347"/>
    <mergeCell ref="C1348:E1348"/>
    <mergeCell ref="C1349:E1349"/>
    <mergeCell ref="C1350:E1350"/>
    <mergeCell ref="C1341:N1341"/>
    <mergeCell ref="C1342:E1342"/>
    <mergeCell ref="C1343:E1343"/>
    <mergeCell ref="C1344:N1344"/>
    <mergeCell ref="C1345:N1345"/>
    <mergeCell ref="C1336:E1336"/>
    <mergeCell ref="C1337:E1337"/>
    <mergeCell ref="C1338:E1338"/>
    <mergeCell ref="C1339:N1339"/>
    <mergeCell ref="C1340:N1340"/>
    <mergeCell ref="C1331:E1331"/>
    <mergeCell ref="C1332:E1332"/>
    <mergeCell ref="C1333:E1333"/>
    <mergeCell ref="C1334:E1334"/>
    <mergeCell ref="C1335:E1335"/>
    <mergeCell ref="C1326:N1326"/>
    <mergeCell ref="C1327:E1327"/>
    <mergeCell ref="C1328:E1328"/>
    <mergeCell ref="C1329:E1329"/>
    <mergeCell ref="C1330:E1330"/>
    <mergeCell ref="A1321:N1321"/>
    <mergeCell ref="C1322:E1322"/>
    <mergeCell ref="C1323:N1323"/>
    <mergeCell ref="C1324:N1324"/>
    <mergeCell ref="C1325:N1325"/>
    <mergeCell ref="C1316:K1316"/>
    <mergeCell ref="C1317:K1317"/>
    <mergeCell ref="C1318:K1318"/>
    <mergeCell ref="C1319:K1319"/>
    <mergeCell ref="C1320:K1320"/>
    <mergeCell ref="C1311:K1311"/>
    <mergeCell ref="C1312:K1312"/>
    <mergeCell ref="C1313:K1313"/>
    <mergeCell ref="C1314:K1314"/>
    <mergeCell ref="C1315:K1315"/>
    <mergeCell ref="C1306:K1306"/>
    <mergeCell ref="C1307:K1307"/>
    <mergeCell ref="C1308:K1308"/>
    <mergeCell ref="C1309:K1309"/>
    <mergeCell ref="C1310:K1310"/>
    <mergeCell ref="C1300:E1300"/>
    <mergeCell ref="C1301:E1301"/>
    <mergeCell ref="C1303:K1303"/>
    <mergeCell ref="C1304:K1304"/>
    <mergeCell ref="C1305:K1305"/>
    <mergeCell ref="C1295:E1295"/>
    <mergeCell ref="C1296:E1296"/>
    <mergeCell ref="C1297:E1297"/>
    <mergeCell ref="C1298:E1298"/>
    <mergeCell ref="C1299:E1299"/>
    <mergeCell ref="C1290:E1290"/>
    <mergeCell ref="C1291:N1291"/>
    <mergeCell ref="C1292:N1292"/>
    <mergeCell ref="C1293:N1293"/>
    <mergeCell ref="C1294:N1294"/>
    <mergeCell ref="C1285:E1285"/>
    <mergeCell ref="C1286:E1286"/>
    <mergeCell ref="C1287:N1287"/>
    <mergeCell ref="C1288:N1288"/>
    <mergeCell ref="C1289:E1289"/>
    <mergeCell ref="C1280:E1280"/>
    <mergeCell ref="C1281:N1281"/>
    <mergeCell ref="C1282:E1282"/>
    <mergeCell ref="C1283:E1283"/>
    <mergeCell ref="C1284:N1284"/>
    <mergeCell ref="C1275:E1275"/>
    <mergeCell ref="C1276:E1276"/>
    <mergeCell ref="C1277:E1277"/>
    <mergeCell ref="C1278:E1278"/>
    <mergeCell ref="C1279:E1279"/>
    <mergeCell ref="C1270:N1270"/>
    <mergeCell ref="C1271:N1271"/>
    <mergeCell ref="C1272:N1272"/>
    <mergeCell ref="C1273:E1273"/>
    <mergeCell ref="C1274:E1274"/>
    <mergeCell ref="C1265:E1265"/>
    <mergeCell ref="C1266:E1266"/>
    <mergeCell ref="C1267:E1267"/>
    <mergeCell ref="C1268:E1268"/>
    <mergeCell ref="C1269:N1269"/>
    <mergeCell ref="C1260:N1260"/>
    <mergeCell ref="C1261:E1261"/>
    <mergeCell ref="C1262:E1262"/>
    <mergeCell ref="C1263:E1263"/>
    <mergeCell ref="C1264:E1264"/>
    <mergeCell ref="A1255:N1255"/>
    <mergeCell ref="C1256:E1256"/>
    <mergeCell ref="C1257:N1257"/>
    <mergeCell ref="C1258:N1258"/>
    <mergeCell ref="C1259:N1259"/>
    <mergeCell ref="C1250:K1250"/>
    <mergeCell ref="C1251:K1251"/>
    <mergeCell ref="C1252:K1252"/>
    <mergeCell ref="C1253:K1253"/>
    <mergeCell ref="C1254:K1254"/>
    <mergeCell ref="C1245:K1245"/>
    <mergeCell ref="C1246:K1246"/>
    <mergeCell ref="C1247:K1247"/>
    <mergeCell ref="C1248:K1248"/>
    <mergeCell ref="C1249:K1249"/>
    <mergeCell ref="C1240:K1240"/>
    <mergeCell ref="C1241:K1241"/>
    <mergeCell ref="C1242:K1242"/>
    <mergeCell ref="C1243:K1243"/>
    <mergeCell ref="C1244:K1244"/>
    <mergeCell ref="C1234:E1234"/>
    <mergeCell ref="C1236:K1236"/>
    <mergeCell ref="C1237:K1237"/>
    <mergeCell ref="C1238:K1238"/>
    <mergeCell ref="C1239:K1239"/>
    <mergeCell ref="C1229:E1229"/>
    <mergeCell ref="C1230:E1230"/>
    <mergeCell ref="C1231:E1231"/>
    <mergeCell ref="C1232:N1232"/>
    <mergeCell ref="C1233:N1233"/>
    <mergeCell ref="C1224:E1224"/>
    <mergeCell ref="C1225:E1225"/>
    <mergeCell ref="C1226:E1226"/>
    <mergeCell ref="C1227:E1227"/>
    <mergeCell ref="C1228:E1228"/>
    <mergeCell ref="C1219:N1219"/>
    <mergeCell ref="C1220:E1220"/>
    <mergeCell ref="C1221:E1221"/>
    <mergeCell ref="C1222:E1222"/>
    <mergeCell ref="C1223:E1223"/>
    <mergeCell ref="C1214:K1214"/>
    <mergeCell ref="A1215:N1215"/>
    <mergeCell ref="C1216:E1216"/>
    <mergeCell ref="C1217:N1217"/>
    <mergeCell ref="C1218:N1218"/>
    <mergeCell ref="C1209:K1209"/>
    <mergeCell ref="C1210:K1210"/>
    <mergeCell ref="C1211:K1211"/>
    <mergeCell ref="C1212:K1212"/>
    <mergeCell ref="C1213:K1213"/>
    <mergeCell ref="C1204:K1204"/>
    <mergeCell ref="C1205:K1205"/>
    <mergeCell ref="C1206:K1206"/>
    <mergeCell ref="C1207:K1207"/>
    <mergeCell ref="C1208:K1208"/>
    <mergeCell ref="C1199:K1199"/>
    <mergeCell ref="C1200:K1200"/>
    <mergeCell ref="C1201:K1201"/>
    <mergeCell ref="C1202:K1202"/>
    <mergeCell ref="C1203:K1203"/>
    <mergeCell ref="C1193:E1193"/>
    <mergeCell ref="C1194:E1194"/>
    <mergeCell ref="C1196:K1196"/>
    <mergeCell ref="C1197:K1197"/>
    <mergeCell ref="C1198:K1198"/>
    <mergeCell ref="C1188:E1188"/>
    <mergeCell ref="C1189:E1189"/>
    <mergeCell ref="C1190:E1190"/>
    <mergeCell ref="C1191:E1191"/>
    <mergeCell ref="C1192:E1192"/>
    <mergeCell ref="C1183:N1183"/>
    <mergeCell ref="C1184:E1184"/>
    <mergeCell ref="C1185:E1185"/>
    <mergeCell ref="C1186:E1186"/>
    <mergeCell ref="C1187:E1187"/>
    <mergeCell ref="C1178:N1178"/>
    <mergeCell ref="C1179:N1179"/>
    <mergeCell ref="C1180:E1180"/>
    <mergeCell ref="C1181:E1181"/>
    <mergeCell ref="C1182:N1182"/>
    <mergeCell ref="C1173:E1173"/>
    <mergeCell ref="C1174:N1174"/>
    <mergeCell ref="C1175:N1175"/>
    <mergeCell ref="C1176:E1176"/>
    <mergeCell ref="C1177:E1177"/>
    <mergeCell ref="C1168:E1168"/>
    <mergeCell ref="C1169:E1169"/>
    <mergeCell ref="C1170:E1170"/>
    <mergeCell ref="C1171:E1171"/>
    <mergeCell ref="C1172:E1172"/>
    <mergeCell ref="C1163:N1163"/>
    <mergeCell ref="C1164:N1164"/>
    <mergeCell ref="C1165:E1165"/>
    <mergeCell ref="C1166:E1166"/>
    <mergeCell ref="C1167:E1167"/>
    <mergeCell ref="C1158:N1158"/>
    <mergeCell ref="C1159:E1159"/>
    <mergeCell ref="C1160:E1160"/>
    <mergeCell ref="C1161:N1161"/>
    <mergeCell ref="C1162:N1162"/>
    <mergeCell ref="C1153:E1153"/>
    <mergeCell ref="C1154:E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43:E1143"/>
    <mergeCell ref="C1144:N1144"/>
    <mergeCell ref="C1145:N1145"/>
    <mergeCell ref="C1146:N1146"/>
    <mergeCell ref="C1147:E1147"/>
    <mergeCell ref="C1138:E1138"/>
    <mergeCell ref="C1139:N1139"/>
    <mergeCell ref="C1140:N1140"/>
    <mergeCell ref="C1141:E1141"/>
    <mergeCell ref="A1142:N1142"/>
    <mergeCell ref="C1133:E1133"/>
    <mergeCell ref="C1134:E1134"/>
    <mergeCell ref="C1135:N1135"/>
    <mergeCell ref="C1136:N1136"/>
    <mergeCell ref="C1137:E1137"/>
    <mergeCell ref="C1128:N1128"/>
    <mergeCell ref="C1129:E1129"/>
    <mergeCell ref="C1130:E1130"/>
    <mergeCell ref="C1131:N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N1113"/>
    <mergeCell ref="C1114:N1114"/>
    <mergeCell ref="C1115:N1115"/>
    <mergeCell ref="C1116:E1116"/>
    <mergeCell ref="C1117:E1117"/>
    <mergeCell ref="C1108:K1108"/>
    <mergeCell ref="C1109:K1109"/>
    <mergeCell ref="A1110:N1110"/>
    <mergeCell ref="C1111:E1111"/>
    <mergeCell ref="C1112:N1112"/>
    <mergeCell ref="C1103:K1103"/>
    <mergeCell ref="C1104:K1104"/>
    <mergeCell ref="C1105:K1105"/>
    <mergeCell ref="C1106:K1106"/>
    <mergeCell ref="C1107:K1107"/>
    <mergeCell ref="C1098:K1098"/>
    <mergeCell ref="C1099:K1099"/>
    <mergeCell ref="C1100:K1100"/>
    <mergeCell ref="C1101:K1101"/>
    <mergeCell ref="C1102:K1102"/>
    <mergeCell ref="C1093:K1093"/>
    <mergeCell ref="C1094:K1094"/>
    <mergeCell ref="C1095:K1095"/>
    <mergeCell ref="C1096:K1096"/>
    <mergeCell ref="C1097:K1097"/>
    <mergeCell ref="C1087:E1087"/>
    <mergeCell ref="C1088:N1088"/>
    <mergeCell ref="C1089:E1089"/>
    <mergeCell ref="C1091:K1091"/>
    <mergeCell ref="C1092:K1092"/>
    <mergeCell ref="C1082:E1082"/>
    <mergeCell ref="C1083:E1083"/>
    <mergeCell ref="C1084:E1084"/>
    <mergeCell ref="C1085:N1085"/>
    <mergeCell ref="C1086:E1086"/>
    <mergeCell ref="C1077:E1077"/>
    <mergeCell ref="C1078:E1078"/>
    <mergeCell ref="C1079:E1079"/>
    <mergeCell ref="C1080:E1080"/>
    <mergeCell ref="C1081:E1081"/>
    <mergeCell ref="C1072:N1072"/>
    <mergeCell ref="C1073:N1073"/>
    <mergeCell ref="C1074:N1074"/>
    <mergeCell ref="C1075:E1075"/>
    <mergeCell ref="C1076:E1076"/>
    <mergeCell ref="C1067:E1067"/>
    <mergeCell ref="C1068:N1068"/>
    <mergeCell ref="C1069:E1069"/>
    <mergeCell ref="C1070:E1070"/>
    <mergeCell ref="C1071:N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52:E1052"/>
    <mergeCell ref="C1053:E1053"/>
    <mergeCell ref="C1054:N1054"/>
    <mergeCell ref="C1055:N1055"/>
    <mergeCell ref="C1056:N1056"/>
    <mergeCell ref="C1047:E1047"/>
    <mergeCell ref="C1048:E1048"/>
    <mergeCell ref="C1049:E1049"/>
    <mergeCell ref="C1050:E1050"/>
    <mergeCell ref="C1051:E1051"/>
    <mergeCell ref="C1042:N1042"/>
    <mergeCell ref="C1043:N1043"/>
    <mergeCell ref="C1044:N1044"/>
    <mergeCell ref="C1045:E1045"/>
    <mergeCell ref="C1046:E1046"/>
    <mergeCell ref="C1037:E1037"/>
    <mergeCell ref="C1038:E1038"/>
    <mergeCell ref="C1039:E1039"/>
    <mergeCell ref="C1040:E1040"/>
    <mergeCell ref="C1041:E1041"/>
    <mergeCell ref="C1032:N1032"/>
    <mergeCell ref="C1033:N1033"/>
    <mergeCell ref="C1034:E1034"/>
    <mergeCell ref="C1035:E1035"/>
    <mergeCell ref="C1036:E1036"/>
    <mergeCell ref="C1027:K1027"/>
    <mergeCell ref="C1028:K1028"/>
    <mergeCell ref="A1029:N1029"/>
    <mergeCell ref="C1030:E1030"/>
    <mergeCell ref="C1031:N1031"/>
    <mergeCell ref="C1022:K1022"/>
    <mergeCell ref="C1023:K1023"/>
    <mergeCell ref="C1024:K1024"/>
    <mergeCell ref="C1025:K1025"/>
    <mergeCell ref="C1026:K1026"/>
    <mergeCell ref="C1017:K1017"/>
    <mergeCell ref="C1018:K1018"/>
    <mergeCell ref="C1019:K1019"/>
    <mergeCell ref="C1020:K1020"/>
    <mergeCell ref="C1021:K1021"/>
    <mergeCell ref="C1012:K1012"/>
    <mergeCell ref="C1013:K1013"/>
    <mergeCell ref="C1014:K1014"/>
    <mergeCell ref="C1015:K1015"/>
    <mergeCell ref="C1016:K1016"/>
    <mergeCell ref="C1006:E1006"/>
    <mergeCell ref="C1007:N1007"/>
    <mergeCell ref="C1008:E1008"/>
    <mergeCell ref="C1010:K1010"/>
    <mergeCell ref="C1011:K1011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E991"/>
    <mergeCell ref="C992:N992"/>
    <mergeCell ref="C993:N993"/>
    <mergeCell ref="C994:N994"/>
    <mergeCell ref="C995:N99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N977"/>
    <mergeCell ref="C978:N978"/>
    <mergeCell ref="C979:N979"/>
    <mergeCell ref="C980:N980"/>
    <mergeCell ref="C971:K971"/>
    <mergeCell ref="C972:K972"/>
    <mergeCell ref="C973:K973"/>
    <mergeCell ref="C974:K974"/>
    <mergeCell ref="A975:N975"/>
    <mergeCell ref="C966:K966"/>
    <mergeCell ref="C967:K967"/>
    <mergeCell ref="C968:K968"/>
    <mergeCell ref="C969:K969"/>
    <mergeCell ref="C970:K970"/>
    <mergeCell ref="C961:K961"/>
    <mergeCell ref="C962:K962"/>
    <mergeCell ref="C963:K963"/>
    <mergeCell ref="C964:K964"/>
    <mergeCell ref="C965:K965"/>
    <mergeCell ref="C956:K956"/>
    <mergeCell ref="C957:K957"/>
    <mergeCell ref="C958:K958"/>
    <mergeCell ref="C959:K959"/>
    <mergeCell ref="C960:K960"/>
    <mergeCell ref="C950:E950"/>
    <mergeCell ref="C951:E951"/>
    <mergeCell ref="C952:N952"/>
    <mergeCell ref="C953:N953"/>
    <mergeCell ref="C954:E954"/>
    <mergeCell ref="C945:E945"/>
    <mergeCell ref="C946:E946"/>
    <mergeCell ref="C947:E947"/>
    <mergeCell ref="C948:E948"/>
    <mergeCell ref="C949:E949"/>
    <mergeCell ref="C940:E940"/>
    <mergeCell ref="C941:E941"/>
    <mergeCell ref="C942:E942"/>
    <mergeCell ref="C943:E943"/>
    <mergeCell ref="C944:E944"/>
    <mergeCell ref="C935:E935"/>
    <mergeCell ref="C936:E936"/>
    <mergeCell ref="C937:N937"/>
    <mergeCell ref="C938:N938"/>
    <mergeCell ref="C939:N939"/>
    <mergeCell ref="C930:E930"/>
    <mergeCell ref="C931:E931"/>
    <mergeCell ref="C932:E932"/>
    <mergeCell ref="C933:E933"/>
    <mergeCell ref="C934:N934"/>
    <mergeCell ref="C925:E925"/>
    <mergeCell ref="C926:E926"/>
    <mergeCell ref="C927:E927"/>
    <mergeCell ref="C928:E928"/>
    <mergeCell ref="C929:E929"/>
    <mergeCell ref="C920:N920"/>
    <mergeCell ref="C921:N921"/>
    <mergeCell ref="C922:E922"/>
    <mergeCell ref="C923:E923"/>
    <mergeCell ref="C924:E924"/>
    <mergeCell ref="C915:E915"/>
    <mergeCell ref="C916:E916"/>
    <mergeCell ref="C917:E917"/>
    <mergeCell ref="C918:N918"/>
    <mergeCell ref="C919:N919"/>
    <mergeCell ref="C910:E910"/>
    <mergeCell ref="C911:E911"/>
    <mergeCell ref="C912:E912"/>
    <mergeCell ref="C913:E913"/>
    <mergeCell ref="C914:E914"/>
    <mergeCell ref="C905:E905"/>
    <mergeCell ref="C906:N906"/>
    <mergeCell ref="C907:N907"/>
    <mergeCell ref="C908:N908"/>
    <mergeCell ref="C909:E909"/>
    <mergeCell ref="C900:E900"/>
    <mergeCell ref="C901:E901"/>
    <mergeCell ref="C902:E902"/>
    <mergeCell ref="C903:N903"/>
    <mergeCell ref="C904:E904"/>
    <mergeCell ref="C895:E895"/>
    <mergeCell ref="C896:E896"/>
    <mergeCell ref="C897:E897"/>
    <mergeCell ref="C898:E898"/>
    <mergeCell ref="C899:E899"/>
    <mergeCell ref="C890:N890"/>
    <mergeCell ref="C891:E891"/>
    <mergeCell ref="C892:E892"/>
    <mergeCell ref="C893:E893"/>
    <mergeCell ref="C894:E894"/>
    <mergeCell ref="C885:E885"/>
    <mergeCell ref="C886:E886"/>
    <mergeCell ref="C887:N887"/>
    <mergeCell ref="C888:N888"/>
    <mergeCell ref="C889:N889"/>
    <mergeCell ref="C880:E880"/>
    <mergeCell ref="C881:E881"/>
    <mergeCell ref="C882:E882"/>
    <mergeCell ref="C883:N883"/>
    <mergeCell ref="C884:N884"/>
    <mergeCell ref="C875:E875"/>
    <mergeCell ref="C876:E876"/>
    <mergeCell ref="C877:E877"/>
    <mergeCell ref="C878:E878"/>
    <mergeCell ref="C879:E879"/>
    <mergeCell ref="C870:N870"/>
    <mergeCell ref="C871:E871"/>
    <mergeCell ref="C872:E872"/>
    <mergeCell ref="C873:E873"/>
    <mergeCell ref="C874:E874"/>
    <mergeCell ref="A865:N865"/>
    <mergeCell ref="C866:E866"/>
    <mergeCell ref="C867:N867"/>
    <mergeCell ref="C868:N868"/>
    <mergeCell ref="C869:N869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6:K846"/>
    <mergeCell ref="C847:K847"/>
    <mergeCell ref="C848:K848"/>
    <mergeCell ref="C849:K849"/>
    <mergeCell ref="C839:E839"/>
    <mergeCell ref="C840:E840"/>
    <mergeCell ref="C841:E841"/>
    <mergeCell ref="C842:E842"/>
    <mergeCell ref="C843:N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E833"/>
    <mergeCell ref="C824:E824"/>
    <mergeCell ref="C825:E825"/>
    <mergeCell ref="C826:E826"/>
    <mergeCell ref="C827:N827"/>
    <mergeCell ref="C828:N828"/>
    <mergeCell ref="C819:E819"/>
    <mergeCell ref="C820:E820"/>
    <mergeCell ref="C821:E821"/>
    <mergeCell ref="C822:E822"/>
    <mergeCell ref="C823:E823"/>
    <mergeCell ref="C814:N814"/>
    <mergeCell ref="C815:E815"/>
    <mergeCell ref="C816:E816"/>
    <mergeCell ref="C817:E817"/>
    <mergeCell ref="C818:E818"/>
    <mergeCell ref="C809:E809"/>
    <mergeCell ref="C810:E810"/>
    <mergeCell ref="C811:N811"/>
    <mergeCell ref="C812:N812"/>
    <mergeCell ref="C813:N813"/>
    <mergeCell ref="C804:E804"/>
    <mergeCell ref="C805:E805"/>
    <mergeCell ref="C806:E806"/>
    <mergeCell ref="C807:E807"/>
    <mergeCell ref="C808:N808"/>
    <mergeCell ref="C799:E799"/>
    <mergeCell ref="C800:E800"/>
    <mergeCell ref="C801:E801"/>
    <mergeCell ref="C802:E802"/>
    <mergeCell ref="C803:E803"/>
    <mergeCell ref="C794:N794"/>
    <mergeCell ref="C795:N795"/>
    <mergeCell ref="C796:E796"/>
    <mergeCell ref="C797:E797"/>
    <mergeCell ref="C798:E798"/>
    <mergeCell ref="C789:E789"/>
    <mergeCell ref="C790:E790"/>
    <mergeCell ref="C791:E791"/>
    <mergeCell ref="C792:E792"/>
    <mergeCell ref="C793:N793"/>
    <mergeCell ref="C784:N784"/>
    <mergeCell ref="C785:E785"/>
    <mergeCell ref="C786:E786"/>
    <mergeCell ref="C787:E787"/>
    <mergeCell ref="C788:E788"/>
    <mergeCell ref="C779:E779"/>
    <mergeCell ref="A780:N780"/>
    <mergeCell ref="C781:E781"/>
    <mergeCell ref="C782:N782"/>
    <mergeCell ref="C783:N783"/>
    <mergeCell ref="C774:E774"/>
    <mergeCell ref="C775:E775"/>
    <mergeCell ref="C776:E776"/>
    <mergeCell ref="C777:E777"/>
    <mergeCell ref="C778:N778"/>
    <mergeCell ref="C769:E769"/>
    <mergeCell ref="C770:E770"/>
    <mergeCell ref="C771:E771"/>
    <mergeCell ref="C772:E772"/>
    <mergeCell ref="C773:E773"/>
    <mergeCell ref="C764:N764"/>
    <mergeCell ref="C765:N765"/>
    <mergeCell ref="C766:E766"/>
    <mergeCell ref="C767:E767"/>
    <mergeCell ref="C768:E768"/>
    <mergeCell ref="C759:N759"/>
    <mergeCell ref="C760:E760"/>
    <mergeCell ref="C761:E761"/>
    <mergeCell ref="C762:N762"/>
    <mergeCell ref="C763:N763"/>
    <mergeCell ref="C754:E754"/>
    <mergeCell ref="C755:E755"/>
    <mergeCell ref="C756:N756"/>
    <mergeCell ref="C757:E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E740"/>
    <mergeCell ref="C741:E741"/>
    <mergeCell ref="C742:N742"/>
    <mergeCell ref="C743:N743"/>
    <mergeCell ref="C734:E734"/>
    <mergeCell ref="C735:N735"/>
    <mergeCell ref="C736:E736"/>
    <mergeCell ref="C737:E737"/>
    <mergeCell ref="C738:N738"/>
    <mergeCell ref="C729:N729"/>
    <mergeCell ref="C730:E730"/>
    <mergeCell ref="C731:E731"/>
    <mergeCell ref="C732:N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N714"/>
    <mergeCell ref="C715:N715"/>
    <mergeCell ref="C716:N716"/>
    <mergeCell ref="C717:E717"/>
    <mergeCell ref="C718:E718"/>
    <mergeCell ref="C709:E709"/>
    <mergeCell ref="C710:E710"/>
    <mergeCell ref="C711:E711"/>
    <mergeCell ref="C712:E712"/>
    <mergeCell ref="C713:N713"/>
    <mergeCell ref="C704:N704"/>
    <mergeCell ref="C705:E705"/>
    <mergeCell ref="C706:E706"/>
    <mergeCell ref="C707:E707"/>
    <mergeCell ref="C708:E708"/>
    <mergeCell ref="C699:E699"/>
    <mergeCell ref="A700:N700"/>
    <mergeCell ref="C701:E701"/>
    <mergeCell ref="C702:N702"/>
    <mergeCell ref="C703:N703"/>
    <mergeCell ref="C694:E694"/>
    <mergeCell ref="C695:N695"/>
    <mergeCell ref="C696:E696"/>
    <mergeCell ref="C697:E697"/>
    <mergeCell ref="C698:N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N679"/>
    <mergeCell ref="C680:N680"/>
    <mergeCell ref="C681:N681"/>
    <mergeCell ref="C682:N682"/>
    <mergeCell ref="C683:E683"/>
    <mergeCell ref="C674:N674"/>
    <mergeCell ref="C675:N675"/>
    <mergeCell ref="C676:E676"/>
    <mergeCell ref="A677:N677"/>
    <mergeCell ref="C678:E678"/>
    <mergeCell ref="C669:E669"/>
    <mergeCell ref="C670:E670"/>
    <mergeCell ref="C671:N671"/>
    <mergeCell ref="C672:E672"/>
    <mergeCell ref="C673:E673"/>
    <mergeCell ref="C664:E664"/>
    <mergeCell ref="C665:E665"/>
    <mergeCell ref="C666:E666"/>
    <mergeCell ref="C667:E667"/>
    <mergeCell ref="C668:N668"/>
    <mergeCell ref="C659:E659"/>
    <mergeCell ref="C660:E660"/>
    <mergeCell ref="C661:E661"/>
    <mergeCell ref="C662:E662"/>
    <mergeCell ref="C663:E663"/>
    <mergeCell ref="C654:N654"/>
    <mergeCell ref="C655:N655"/>
    <mergeCell ref="C656:E656"/>
    <mergeCell ref="C657:E657"/>
    <mergeCell ref="C658:E658"/>
    <mergeCell ref="C649:N649"/>
    <mergeCell ref="C650:E650"/>
    <mergeCell ref="C651:E651"/>
    <mergeCell ref="C652:N652"/>
    <mergeCell ref="C653:N653"/>
    <mergeCell ref="C644:E644"/>
    <mergeCell ref="C645:E645"/>
    <mergeCell ref="C646:N646"/>
    <mergeCell ref="C647:E647"/>
    <mergeCell ref="C648:E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C630:N630"/>
    <mergeCell ref="C631:N631"/>
    <mergeCell ref="C632:N632"/>
    <mergeCell ref="C633:N633"/>
    <mergeCell ref="C624:E624"/>
    <mergeCell ref="C625:E625"/>
    <mergeCell ref="C626:N626"/>
    <mergeCell ref="C627:N627"/>
    <mergeCell ref="C628:E628"/>
    <mergeCell ref="C619:E619"/>
    <mergeCell ref="C620:E620"/>
    <mergeCell ref="C621:E621"/>
    <mergeCell ref="C622:E622"/>
    <mergeCell ref="C623:N623"/>
    <mergeCell ref="C614:E614"/>
    <mergeCell ref="C615:E615"/>
    <mergeCell ref="C616:E616"/>
    <mergeCell ref="C617:E617"/>
    <mergeCell ref="C618:E618"/>
    <mergeCell ref="C609:N609"/>
    <mergeCell ref="C610:N610"/>
    <mergeCell ref="C611:E611"/>
    <mergeCell ref="C612:E612"/>
    <mergeCell ref="C613:E613"/>
    <mergeCell ref="C604:K604"/>
    <mergeCell ref="A605:N605"/>
    <mergeCell ref="C606:E606"/>
    <mergeCell ref="C607:N607"/>
    <mergeCell ref="C608:N608"/>
    <mergeCell ref="C599:K599"/>
    <mergeCell ref="C600:K600"/>
    <mergeCell ref="C601:K601"/>
    <mergeCell ref="C602:K602"/>
    <mergeCell ref="C603:K603"/>
    <mergeCell ref="C594:K594"/>
    <mergeCell ref="C595:K595"/>
    <mergeCell ref="C596:K596"/>
    <mergeCell ref="C597:K597"/>
    <mergeCell ref="C598:K598"/>
    <mergeCell ref="C589:K589"/>
    <mergeCell ref="C590:K590"/>
    <mergeCell ref="C591:K591"/>
    <mergeCell ref="C592:K592"/>
    <mergeCell ref="C593:K593"/>
    <mergeCell ref="C584:K584"/>
    <mergeCell ref="C585:K585"/>
    <mergeCell ref="C586:K586"/>
    <mergeCell ref="C587:K587"/>
    <mergeCell ref="C588:K588"/>
    <mergeCell ref="C579:K579"/>
    <mergeCell ref="C580:K580"/>
    <mergeCell ref="C581:K581"/>
    <mergeCell ref="C582:K582"/>
    <mergeCell ref="C583:K583"/>
    <mergeCell ref="C573:E573"/>
    <mergeCell ref="C574:N574"/>
    <mergeCell ref="C575:N575"/>
    <mergeCell ref="C576:E576"/>
    <mergeCell ref="C578:K578"/>
    <mergeCell ref="C568:E568"/>
    <mergeCell ref="C569:E569"/>
    <mergeCell ref="C570:E570"/>
    <mergeCell ref="C571:E571"/>
    <mergeCell ref="C572:E572"/>
    <mergeCell ref="C563:N563"/>
    <mergeCell ref="C564:N564"/>
    <mergeCell ref="C565:E565"/>
    <mergeCell ref="C566:E566"/>
    <mergeCell ref="C567:E567"/>
    <mergeCell ref="C558:N558"/>
    <mergeCell ref="C559:N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E549"/>
    <mergeCell ref="C550:E550"/>
    <mergeCell ref="C551:E551"/>
    <mergeCell ref="C552:E552"/>
    <mergeCell ref="C543:E543"/>
    <mergeCell ref="C544:E544"/>
    <mergeCell ref="C545:E545"/>
    <mergeCell ref="C546:N546"/>
    <mergeCell ref="C547:N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E536"/>
    <mergeCell ref="C537:E537"/>
    <mergeCell ref="C528:E528"/>
    <mergeCell ref="C529:N529"/>
    <mergeCell ref="C530:N530"/>
    <mergeCell ref="C531:N531"/>
    <mergeCell ref="C532:N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N516"/>
    <mergeCell ref="C517:E517"/>
    <mergeCell ref="C508:E508"/>
    <mergeCell ref="C509:E509"/>
    <mergeCell ref="C510:N510"/>
    <mergeCell ref="C511:E511"/>
    <mergeCell ref="C512:E512"/>
    <mergeCell ref="C503:E503"/>
    <mergeCell ref="C504:N504"/>
    <mergeCell ref="C505:E505"/>
    <mergeCell ref="C506:E506"/>
    <mergeCell ref="C507:N507"/>
    <mergeCell ref="C498:N498"/>
    <mergeCell ref="C499:E499"/>
    <mergeCell ref="C500:E500"/>
    <mergeCell ref="C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N484"/>
    <mergeCell ref="C485:N485"/>
    <mergeCell ref="C486:E486"/>
    <mergeCell ref="C487:E487"/>
    <mergeCell ref="C478:N478"/>
    <mergeCell ref="C479:N479"/>
    <mergeCell ref="C480:E480"/>
    <mergeCell ref="C481:E481"/>
    <mergeCell ref="C482:N482"/>
    <mergeCell ref="C473:E473"/>
    <mergeCell ref="C474:E474"/>
    <mergeCell ref="C475:N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C453:N453"/>
    <mergeCell ref="C454:E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K433"/>
    <mergeCell ref="A434:N434"/>
    <mergeCell ref="C435:E435"/>
    <mergeCell ref="C436:N436"/>
    <mergeCell ref="C437:N437"/>
    <mergeCell ref="C428:K428"/>
    <mergeCell ref="C429:K429"/>
    <mergeCell ref="C430:K430"/>
    <mergeCell ref="C431:K431"/>
    <mergeCell ref="C432:K432"/>
    <mergeCell ref="C423:K423"/>
    <mergeCell ref="C424:K424"/>
    <mergeCell ref="C425:K425"/>
    <mergeCell ref="C426:K426"/>
    <mergeCell ref="C427:K427"/>
    <mergeCell ref="C418:K418"/>
    <mergeCell ref="C419:K419"/>
    <mergeCell ref="C420:K420"/>
    <mergeCell ref="C421:K421"/>
    <mergeCell ref="C422:K422"/>
    <mergeCell ref="C413:K413"/>
    <mergeCell ref="C414:K414"/>
    <mergeCell ref="C415:K415"/>
    <mergeCell ref="C416:K416"/>
    <mergeCell ref="C417:K417"/>
    <mergeCell ref="C408:K408"/>
    <mergeCell ref="C409:K409"/>
    <mergeCell ref="C410:K410"/>
    <mergeCell ref="C411:K411"/>
    <mergeCell ref="C412:K412"/>
    <mergeCell ref="C402:N402"/>
    <mergeCell ref="C403:E403"/>
    <mergeCell ref="C405:K405"/>
    <mergeCell ref="C406:K406"/>
    <mergeCell ref="C407:K407"/>
    <mergeCell ref="C397:E397"/>
    <mergeCell ref="C398:E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387:N387"/>
    <mergeCell ref="C388:N388"/>
    <mergeCell ref="C389:N389"/>
    <mergeCell ref="C390:E390"/>
    <mergeCell ref="C391:E391"/>
    <mergeCell ref="C382:N382"/>
    <mergeCell ref="C383:E383"/>
    <mergeCell ref="A384:N384"/>
    <mergeCell ref="C385:E385"/>
    <mergeCell ref="C386:N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E370"/>
    <mergeCell ref="C371:E371"/>
    <mergeCell ref="C362:E362"/>
    <mergeCell ref="C363:E363"/>
    <mergeCell ref="C364:N364"/>
    <mergeCell ref="C365:E365"/>
    <mergeCell ref="A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E342"/>
    <mergeCell ref="A343:N343"/>
    <mergeCell ref="C344:E344"/>
    <mergeCell ref="C345:N345"/>
    <mergeCell ref="C346:N346"/>
    <mergeCell ref="C337:N337"/>
    <mergeCell ref="C338:E338"/>
    <mergeCell ref="C339:E339"/>
    <mergeCell ref="C340:N340"/>
    <mergeCell ref="C341:N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7:E317"/>
    <mergeCell ref="C318:E318"/>
    <mergeCell ref="C319:E319"/>
    <mergeCell ref="C320:N320"/>
    <mergeCell ref="C321:N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E310"/>
    <mergeCell ref="C311:E311"/>
    <mergeCell ref="C302:E302"/>
    <mergeCell ref="C303:N303"/>
    <mergeCell ref="C304:N304"/>
    <mergeCell ref="C305:E305"/>
    <mergeCell ref="A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N254"/>
    <mergeCell ref="C255:N255"/>
    <mergeCell ref="C256:E256"/>
    <mergeCell ref="C247:E247"/>
    <mergeCell ref="C248:E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N236"/>
    <mergeCell ref="C227:E227"/>
    <mergeCell ref="C228:N228"/>
    <mergeCell ref="C229:N229"/>
    <mergeCell ref="C230:E230"/>
    <mergeCell ref="A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N214"/>
    <mergeCell ref="C215:N215"/>
    <mergeCell ref="C216:N216"/>
    <mergeCell ref="C207:N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N187"/>
    <mergeCell ref="C188:N188"/>
    <mergeCell ref="C189:E189"/>
    <mergeCell ref="C190:E190"/>
    <mergeCell ref="C191:N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N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A113:N113"/>
    <mergeCell ref="A114:N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N89"/>
    <mergeCell ref="C90:N90"/>
    <mergeCell ref="C91:N9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аналитика (2)</vt:lpstr>
      <vt:lpstr>аналитика</vt:lpstr>
      <vt:lpstr>!!! 02-02-03 АС3 - ЛСР</vt:lpstr>
      <vt:lpstr>'!!! 02-02-03 АС3 - ЛСР'!Заголовки_для_печати</vt:lpstr>
      <vt:lpstr>'!!! 02-02-03 АС3 -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2023-08-16T09:20:48Z</dcterms:modified>
</cp:coreProperties>
</file>