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"/>
    </mc:Choice>
  </mc:AlternateContent>
  <xr:revisionPtr revIDLastSave="0" documentId="13_ncr:1_{D0E52357-BDFF-4839-AA58-E9B98A853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1-01 ПЖ для м29 - Отчет о р" sheetId="1" r:id="rId1"/>
  </sheets>
  <definedNames>
    <definedName name="_xlnm.Print_Titles" localSheetId="0">'02-01-01 ПЖ для м29 - Отчет о р'!$14:$14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8" i="1" l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H36" i="1"/>
  <c r="G40" i="1"/>
  <c r="H43" i="1"/>
  <c r="G43" i="1"/>
  <c r="H50" i="1"/>
  <c r="G50" i="1"/>
  <c r="H57" i="1"/>
  <c r="G57" i="1"/>
  <c r="H28" i="1"/>
  <c r="G35" i="1"/>
  <c r="G42" i="1"/>
  <c r="G49" i="1"/>
  <c r="G28" i="1"/>
  <c r="G31" i="1"/>
  <c r="G38" i="1"/>
  <c r="G45" i="1"/>
  <c r="G41" i="1"/>
  <c r="G68" i="1"/>
  <c r="H30" i="1"/>
  <c r="G64" i="1"/>
  <c r="H26" i="1"/>
  <c r="H56" i="1"/>
  <c r="G67" i="1"/>
  <c r="G29" i="1"/>
  <c r="H52" i="1"/>
  <c r="H18" i="1"/>
  <c r="H48" i="1"/>
  <c r="H62" i="1"/>
  <c r="G21" i="1"/>
  <c r="G51" i="1"/>
  <c r="H65" i="1"/>
  <c r="G44" i="1"/>
  <c r="H32" i="1"/>
  <c r="G36" i="1"/>
  <c r="H39" i="1"/>
  <c r="G39" i="1"/>
  <c r="H46" i="1"/>
  <c r="G46" i="1"/>
  <c r="H53" i="1"/>
  <c r="G53" i="1"/>
  <c r="G32" i="1"/>
  <c r="H35" i="1"/>
  <c r="H42" i="1"/>
  <c r="H49" i="1"/>
  <c r="H24" i="1"/>
  <c r="H31" i="1"/>
  <c r="H38" i="1"/>
  <c r="H45" i="1"/>
  <c r="G34" i="1"/>
  <c r="H64" i="1"/>
  <c r="H23" i="1"/>
  <c r="G30" i="1"/>
  <c r="H60" i="1"/>
  <c r="G19" i="1"/>
  <c r="G33" i="1"/>
  <c r="H63" i="1"/>
  <c r="H22" i="1"/>
  <c r="H59" i="1"/>
  <c r="H66" i="1"/>
  <c r="G25" i="1"/>
  <c r="H55" i="1"/>
  <c r="G62" i="1"/>
  <c r="G48" i="1"/>
  <c r="G58" i="1"/>
  <c r="H40" i="1"/>
  <c r="H54" i="1"/>
  <c r="G61" i="1"/>
  <c r="H44" i="1"/>
  <c r="H68" i="1"/>
  <c r="H20" i="1"/>
  <c r="G24" i="1"/>
  <c r="H27" i="1"/>
  <c r="G27" i="1"/>
  <c r="H34" i="1"/>
  <c r="H41" i="1"/>
  <c r="G20" i="1"/>
  <c r="G23" i="1"/>
  <c r="H37" i="1"/>
  <c r="G37" i="1"/>
  <c r="H67" i="1"/>
  <c r="H19" i="1"/>
  <c r="G26" i="1"/>
  <c r="H33" i="1"/>
  <c r="G60" i="1"/>
  <c r="G63" i="1"/>
  <c r="G22" i="1"/>
  <c r="H29" i="1"/>
  <c r="G56" i="1"/>
  <c r="G59" i="1"/>
  <c r="G18" i="1"/>
  <c r="H25" i="1"/>
  <c r="G52" i="1"/>
  <c r="G55" i="1"/>
  <c r="G66" i="1"/>
  <c r="H21" i="1"/>
  <c r="H51" i="1"/>
  <c r="H58" i="1"/>
  <c r="H17" i="1"/>
  <c r="G17" i="1"/>
  <c r="H47" i="1"/>
  <c r="G47" i="1"/>
  <c r="G54" i="1"/>
  <c r="H61" i="1"/>
  <c r="G65" i="1"/>
</calcChain>
</file>

<file path=xl/sharedStrings.xml><?xml version="1.0" encoding="utf-8"?>
<sst xmlns="http://schemas.openxmlformats.org/spreadsheetml/2006/main" count="239" uniqueCount="117">
  <si>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</si>
  <si>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</si>
  <si>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ОТЧЕТ О РАСХОДЕ МАТЕРИАЛОВ</t>
  </si>
  <si>
    <t>(списание материалов)</t>
  </si>
  <si>
    <t>Декабрь 2023г.</t>
  </si>
  <si>
    <t xml:space="preserve">на </t>
  </si>
  <si>
    <t>Верхнее строение пути, Цех № 417.</t>
  </si>
  <si>
    <t>Основание:</t>
  </si>
  <si>
    <t>Проект ООО НПП "ОВИСТ" 131-23-ПЖ</t>
  </si>
  <si>
    <t>№ п/п</t>
  </si>
  <si>
    <t>Обоснование</t>
  </si>
  <si>
    <t>Наименование</t>
  </si>
  <si>
    <t>Ед. изм.</t>
  </si>
  <si>
    <t>Расход ресурсов</t>
  </si>
  <si>
    <t>по норме</t>
  </si>
  <si>
    <t>факти-
ческое</t>
  </si>
  <si>
    <t>эконо-
мия</t>
  </si>
  <si>
    <t>пере-
расход</t>
  </si>
  <si>
    <t xml:space="preserve">Ресурсы подрядчика </t>
  </si>
  <si>
    <t xml:space="preserve">          Материалы</t>
  </si>
  <si>
    <t>01.3.02.03-0001</t>
  </si>
  <si>
    <t>Ацетилен газообразный технический</t>
  </si>
  <si>
    <t>м3</t>
  </si>
  <si>
    <t xml:space="preserve">1 </t>
  </si>
  <si>
    <t>01.3.02.08-0001</t>
  </si>
  <si>
    <t>Кислород газообразный технический</t>
  </si>
  <si>
    <t>01.3.04.08-0013</t>
  </si>
  <si>
    <t>Масло каменноугольное для пропитки древесины</t>
  </si>
  <si>
    <t>т</t>
  </si>
  <si>
    <t>01.7.03.01-0001</t>
  </si>
  <si>
    <t>Вода</t>
  </si>
  <si>
    <t>02.2.05.04-0061</t>
  </si>
  <si>
    <t>Щебень из плотных горных пород для балластного слоя железнодорожного пути, фракция от 25 до 60 мм</t>
  </si>
  <si>
    <t>02.2.05.04-1777</t>
  </si>
  <si>
    <t>Щебень М 800, фракция 20-40 мм, группа 2</t>
  </si>
  <si>
    <t>20.2.02.01-0019</t>
  </si>
  <si>
    <t>Втулки изолирующие</t>
  </si>
  <si>
    <t>1000 шт</t>
  </si>
  <si>
    <t>20.2.02.01-0021</t>
  </si>
  <si>
    <t>Втулки изолирующие текстолитовые</t>
  </si>
  <si>
    <t>25.1.01.05-0011</t>
  </si>
  <si>
    <t>Шпалы деревянные пропитанные, тип I</t>
  </si>
  <si>
    <t>шт</t>
  </si>
  <si>
    <t>25.1.02.01-0035</t>
  </si>
  <si>
    <t>Шпалы железобетонные Ш1, объем бетона 0,106 м3, расход стали 7,25 кг</t>
  </si>
  <si>
    <t>25.1.03.01-0002</t>
  </si>
  <si>
    <t>Клемма ПК</t>
  </si>
  <si>
    <t>25.1.03.04-0011</t>
  </si>
  <si>
    <t>Скоба S-образная для укрепления концов шпал от растрескивания</t>
  </si>
  <si>
    <t>25.1.03.04-0013</t>
  </si>
  <si>
    <t>Скоба для изолирующей втулки, размер 65х40 мм</t>
  </si>
  <si>
    <t>25.1.03.06-0011</t>
  </si>
  <si>
    <t>Шайбы двухвитковые</t>
  </si>
  <si>
    <t>25.1.03.06-0023</t>
  </si>
  <si>
    <t>Шайбы пружинные путевые, диаметр 27 мм</t>
  </si>
  <si>
    <t>25.1.04.01-0001</t>
  </si>
  <si>
    <t>Болты закладные для рельсовых скреплений железнодорожного пути с гайками, М22х175 мм</t>
  </si>
  <si>
    <t>25.1.04.02-0001</t>
  </si>
  <si>
    <t>Болты клеммные для рельсовых скреплений железнодорожного пути с гайками, М22х75 мм</t>
  </si>
  <si>
    <t>25.1.04.04-0003</t>
  </si>
  <si>
    <t>Болты для рельсовых стыков железнодорожного пути с гайками, М27х160-180 мм</t>
  </si>
  <si>
    <t>25.1.04.07-0003</t>
  </si>
  <si>
    <t>Шурупы путевые, размер 24х170 мм</t>
  </si>
  <si>
    <t>25.1.05.01-0002</t>
  </si>
  <si>
    <t>Накладка рельсовая двухголовая 2Р65</t>
  </si>
  <si>
    <t>25.1.05.02-0006</t>
  </si>
  <si>
    <t>Подкладка раздельного скрепления железнодорожного пути КБ-65</t>
  </si>
  <si>
    <t>25.1.05.02-0008</t>
  </si>
  <si>
    <t>Подкладка раздельного скрепления железнодорожного пути КД-65</t>
  </si>
  <si>
    <t>25.1.05.05-0043</t>
  </si>
  <si>
    <t>Рельсы железнодорожные Р-65 категория Т1</t>
  </si>
  <si>
    <t>м</t>
  </si>
  <si>
    <t>25.1.06.19-0051</t>
  </si>
  <si>
    <t>Прокладки повышенной упругости под подкладку КБ, КБ10 ЦП 328 из смеси РП 101-710</t>
  </si>
  <si>
    <t>25.1.06.19-0070</t>
  </si>
  <si>
    <t>Прокладки под подкладку КД65, ЦП361 из смеси РП 101-710</t>
  </si>
  <si>
    <t>25.1.06.19-0085</t>
  </si>
  <si>
    <t>Прокладки ПБР65х8 ЦП143 (ПБР 65х7 ЦП318) из смеси РП 101-710</t>
  </si>
  <si>
    <t>АО "НТПК", КП от 30.07.2023г. (п.1)</t>
  </si>
  <si>
    <t>Рельсы Р-65 НТ260, L-12,5 м (110 шт.)</t>
  </si>
  <si>
    <t>АО "НТПК", КП от 30.07.2023г. (п.2)</t>
  </si>
  <si>
    <t>Накладка 1Р-65 (110 к-т.)</t>
  </si>
  <si>
    <t>АО "НТПК", КП от 30.07.2023г. (п.4)</t>
  </si>
  <si>
    <t>Шпала железобетонная Ш3-Д для ЖБР (с доставкой ж/д транспортом до ст.Мытищи код 234808)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</si>
  <si>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</si>
  <si>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</si>
  <si>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компл</t>
  </si>
  <si>
    <t>ТН №1 от 01.10.2023 ООО "ШЕЛЛРОКК"</t>
  </si>
  <si>
    <t>Рельсы Р-65 НТ260, L-12,5 м (156 шт.)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</si>
  <si>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</si>
  <si>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Шпала деревян. пропит. II тип, пр-во РБ (с доставкой ж/д транспортом до ст.Мытищи код 234808)</t>
  </si>
  <si>
    <t>ТН №2 от 01.10.2023 ООО "ШЕЛЛРОКК"</t>
  </si>
  <si>
    <t>Брус ж.б. пр. 2769</t>
  </si>
  <si>
    <t>Стрелочный перевод тип Р65 марка 1/9 правый пр. 2769.00.000</t>
  </si>
  <si>
    <t>ТН №4 от 19.11.2023 ООО "ШЕЛЛРОКК"</t>
  </si>
  <si>
    <t>Щебень фр.25-60 (балластного 2 кат.) ГОСТ 7392 для ЖД пути</t>
  </si>
  <si>
    <t>УПД №3 от 19.11.2023 ООО "ШЕЛЛРОКК"</t>
  </si>
  <si>
    <t>Перевозка и утилизация отходов 4-5 класса опасности</t>
  </si>
  <si>
    <t>ФССЦ-02.2.05.04-0061</t>
  </si>
  <si>
    <t>ФССЦ-25.1.01.05-0011</t>
  </si>
  <si>
    <t>ФССЦ-25.1.02.01-0035</t>
  </si>
  <si>
    <t>ФССЦ-25.1.04.01-0001</t>
  </si>
  <si>
    <t>ФССЦ-25.1.04.02-0001</t>
  </si>
  <si>
    <t>ФССЦ-25.1.04.04-0003</t>
  </si>
  <si>
    <t>ФССЦ-25.1.04.07-0003</t>
  </si>
  <si>
    <t>ФССЦ-25.1.05.01-0002</t>
  </si>
  <si>
    <t>ФССЦ-25.1.05.02-0006</t>
  </si>
  <si>
    <t>ФССЦ-25.1.05.02-0008</t>
  </si>
  <si>
    <t>ФССЦ-25.1.05.05-0043</t>
  </si>
  <si>
    <t>ФССЦ-25.1.06.19-0051</t>
  </si>
  <si>
    <t>ФССЦ-25.1.06.19-0070</t>
  </si>
  <si>
    <t>ФССЦ-25.1.06.19-0085</t>
  </si>
  <si>
    <t>Цена Поставщика ООО “Грунт-маркет”</t>
  </si>
  <si>
    <t>Заказчик:__________________________________АО "МЕТРОВАГОНМАШ"</t>
  </si>
  <si>
    <t>[должность, подпись (инициалы, фамилия)]</t>
  </si>
  <si>
    <t>Составил:__________________________________Князева В.И.</t>
  </si>
  <si>
    <t>Проверил:__________________________________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</si>
</sst>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0"/>
    <numFmt numFmtId="166" formatCode="0.0"/>
    <numFmt numFmtId="167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vertical="top" wrapText="1"/>
    </xf>
    <xf numFmtId="164" fontId="1" fillId="0" borderId="7" xfId="0" applyNumberFormat="1" applyFont="1" applyFill="1" applyBorder="1" applyAlignment="1" applyProtection="1">
      <alignment horizontal="center" vertical="top" wrapText="1"/>
    </xf>
    <xf numFmtId="165" fontId="1" fillId="0" borderId="7" xfId="0" applyNumberFormat="1" applyFont="1" applyFill="1" applyBorder="1" applyAlignment="1" applyProtection="1">
      <alignment horizontal="center" vertical="top" wrapText="1"/>
    </xf>
    <xf numFmtId="2" fontId="1" fillId="0" borderId="7" xfId="0" applyNumberFormat="1" applyFont="1" applyFill="1" applyBorder="1" applyAlignment="1" applyProtection="1">
      <alignment horizontal="center" vertical="top" wrapText="1"/>
    </xf>
    <xf numFmtId="166" fontId="1" fillId="0" borderId="7" xfId="0" applyNumberFormat="1" applyFont="1" applyFill="1" applyBorder="1" applyAlignment="1" applyProtection="1">
      <alignment horizontal="center" vertical="top" wrapText="1"/>
    </xf>
    <xf numFmtId="167" fontId="1" fillId="0" borderId="7" xfId="0" applyNumberFormat="1" applyFont="1" applyFill="1" applyBorder="1" applyAlignment="1" applyProtection="1">
      <alignment horizontal="center" vertical="top" wrapText="1"/>
    </xf>
    <xf numFmtId="1" fontId="1" fillId="0" borderId="7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6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X78"/>
  <sheetViews>
    <sheetView tabSelected="1" workbookViewId="0">
      <selection activeCell="M19" sqref="M19"/>
    </sheetView>
  </sheetViews>
  <sheetFormatPr defaultColWidth="9.140625" defaultRowHeight="10.5" customHeight="1" x14ac:dyDescent="0.2"/>
  <cols>
    <col min="1" max="1" width="6.140625" style="1" customWidth="1"/>
    <col min="2" max="2" width="15.5703125" style="1" customWidth="1"/>
    <col min="3" max="3" width="31" style="1" customWidth="1"/>
    <col min="4" max="4" width="9.85546875" style="1" customWidth="1"/>
    <col min="5" max="5" width="10.7109375" style="1" customWidth="1"/>
    <col min="6" max="9" width="9.140625" style="1"/>
    <col min="10" max="10" width="0" style="1" hidden="1" customWidth="1"/>
    <col min="11" max="19" width="9.140625" style="1"/>
    <col min="20" max="20" width="100.7109375" style="2" hidden="1" customWidth="1"/>
    <col min="21" max="21" width="94.5703125" style="2" hidden="1" customWidth="1"/>
    <col min="22" max="22" width="60.7109375" style="2" hidden="1" customWidth="1"/>
    <col min="23" max="24" width="100.7109375" style="2" hidden="1" customWidth="1"/>
    <col min="25" max="16384" width="9.140625" style="1"/>
  </cols>
  <sheetData>
    <row r="2" spans="1:24" customFormat="1" ht="26.25" x14ac:dyDescent="0.25">
      <c r="A2" s="38" t="s">
        <v>0</v>
      </c>
      <c r="B2" s="38"/>
      <c r="C2" s="38"/>
      <c r="D2" s="38"/>
      <c r="E2" s="38"/>
      <c r="F2" s="38"/>
      <c r="G2" s="38"/>
      <c r="H2" s="38"/>
      <c r="T2" s="3" t="s">
        <v>0</v>
      </c>
    </row>
    <row r="3" spans="1:24" customFormat="1" ht="13.5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</row>
    <row r="4" spans="1:24" customFormat="1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24" customFormat="1" ht="15.75" x14ac:dyDescent="0.25">
      <c r="A5" s="40" t="s">
        <v>2</v>
      </c>
      <c r="B5" s="40"/>
      <c r="C5" s="40"/>
      <c r="D5" s="40"/>
      <c r="E5" s="40"/>
      <c r="F5" s="40"/>
      <c r="G5" s="40"/>
      <c r="H5" s="40"/>
    </row>
    <row r="6" spans="1:24" customFormat="1" ht="12" customHeight="1" x14ac:dyDescent="0.25">
      <c r="A6" s="41" t="s">
        <v>3</v>
      </c>
      <c r="B6" s="41"/>
      <c r="C6" s="41"/>
      <c r="D6" s="41"/>
      <c r="E6" s="41"/>
      <c r="F6" s="41"/>
      <c r="G6" s="41"/>
      <c r="H6" s="41"/>
    </row>
    <row r="7" spans="1:24" customFormat="1" ht="12" customHeight="1" x14ac:dyDescent="0.25">
      <c r="A7" s="42" t="s">
        <v>4</v>
      </c>
      <c r="B7" s="42"/>
      <c r="C7" s="42"/>
      <c r="D7" s="42"/>
      <c r="E7" s="42"/>
      <c r="F7" s="42"/>
      <c r="G7" s="42"/>
      <c r="H7" s="42"/>
    </row>
    <row r="8" spans="1:24" customFormat="1" ht="15" x14ac:dyDescent="0.25">
      <c r="A8" s="5" t="s">
        <v>5</v>
      </c>
      <c r="B8" s="31" t="s">
        <v>6</v>
      </c>
      <c r="C8" s="31"/>
      <c r="D8" s="31"/>
      <c r="E8" s="31"/>
      <c r="F8" s="31"/>
      <c r="G8" s="31"/>
      <c r="H8" s="31"/>
      <c r="U8" s="6" t="s">
        <v>6</v>
      </c>
    </row>
    <row r="9" spans="1:24" customFormat="1" ht="11.25" customHeight="1" x14ac:dyDescent="0.25">
      <c r="A9" s="5"/>
      <c r="B9" s="7"/>
      <c r="C9" s="7"/>
      <c r="D9" s="7"/>
      <c r="E9" s="7"/>
      <c r="F9" s="7"/>
      <c r="G9" s="7"/>
      <c r="H9" s="7"/>
    </row>
    <row r="10" spans="1:24" customFormat="1" ht="15" x14ac:dyDescent="0.25">
      <c r="A10" s="8"/>
      <c r="B10" s="9" t="s">
        <v>7</v>
      </c>
      <c r="C10" s="31" t="s">
        <v>8</v>
      </c>
      <c r="D10" s="31"/>
      <c r="E10" s="31"/>
      <c r="F10" s="31"/>
      <c r="G10" s="7"/>
      <c r="H10" s="7"/>
      <c r="V10" s="6" t="s">
        <v>8</v>
      </c>
    </row>
    <row r="11" spans="1:24" customFormat="1" ht="19.5" customHeight="1" x14ac:dyDescent="0.25">
      <c r="A11" s="10"/>
    </row>
    <row r="12" spans="1:24" customFormat="1" ht="36" customHeight="1" x14ac:dyDescent="0.25">
      <c r="A12" s="32" t="s">
        <v>9</v>
      </c>
      <c r="B12" s="32" t="s">
        <v>10</v>
      </c>
      <c r="C12" s="32" t="s">
        <v>11</v>
      </c>
      <c r="D12" s="32" t="s">
        <v>12</v>
      </c>
      <c r="E12" s="34" t="s">
        <v>13</v>
      </c>
      <c r="F12" s="35"/>
      <c r="G12" s="36"/>
      <c r="H12" s="37"/>
    </row>
    <row r="13" spans="1:24" customFormat="1" ht="36" customHeight="1" x14ac:dyDescent="0.25">
      <c r="A13" s="33"/>
      <c r="B13" s="33"/>
      <c r="C13" s="33"/>
      <c r="D13" s="33"/>
      <c r="E13" s="11" t="s">
        <v>14</v>
      </c>
      <c r="F13" s="11" t="s">
        <v>15</v>
      </c>
      <c r="G13" s="11" t="s">
        <v>16</v>
      </c>
      <c r="H13" s="12" t="s">
        <v>17</v>
      </c>
    </row>
    <row r="14" spans="1:24" customFormat="1" ht="15" x14ac:dyDescent="0.25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</row>
    <row r="15" spans="1:24" customFormat="1" ht="15" x14ac:dyDescent="0.25">
      <c r="A15" s="28" t="s">
        <v>18</v>
      </c>
      <c r="B15" s="29"/>
      <c r="C15" s="29"/>
      <c r="D15" s="29"/>
      <c r="E15" s="29"/>
      <c r="F15" s="29"/>
      <c r="G15" s="29"/>
      <c r="H15" s="30"/>
      <c r="W15" s="14" t="s">
        <v>18</v>
      </c>
    </row>
    <row r="16" spans="1:24" customFormat="1" ht="15" x14ac:dyDescent="0.25">
      <c r="A16" s="28" t="s">
        <v>19</v>
      </c>
      <c r="B16" s="29"/>
      <c r="C16" s="29"/>
      <c r="D16" s="29"/>
      <c r="E16" s="29"/>
      <c r="F16" s="29"/>
      <c r="G16" s="29"/>
      <c r="H16" s="30"/>
      <c r="W16" s="14"/>
      <c r="X16" s="14" t="s">
        <v>19</v>
      </c>
    </row>
    <row r="17" spans="1:24" customFormat="1" ht="15" x14ac:dyDescent="0.25">
      <c r="A17" s="15">
        <f>IF(J17&lt;&gt;"",COUNTA(J$1:J17),"")</f>
        <v>1</v>
      </c>
      <c r="B17" s="16" t="s">
        <v>20</v>
      </c>
      <c r="C17" s="17" t="s">
        <v>21</v>
      </c>
      <c r="D17" s="15" t="s">
        <v>22</v>
      </c>
      <c r="E17" s="18">
        <v>15.252000000000001</v>
      </c>
      <c r="F17" s="15"/>
      <c r="G17" s="15">
        <f t="shared" ref="G17:G48" ca="1" si="0">IF((INDIRECT("R"&amp;ROW()&amp;"C"&amp;COLUMN()-2,FALSE)-INDIRECT("R"&amp;ROW()&amp;"C"&amp;COLUMN()-1,FALSE))&gt;0,INDIRECT("R"&amp;ROW()&amp;"C"&amp;COLUMN()-2,FALSE)-INDIRECT("R"&amp;ROW()&amp;"C"&amp;COLUMN()-1,FALSE),"")</f>
        <v>15.252000000000001</v>
      </c>
      <c r="H17" s="15" t="str">
        <f t="shared" ref="H17:H48" ca="1" si="1">IF((INDIRECT("R"&amp;ROW()&amp;"C"&amp;COLUMN()-2,FALSE)-INDIRECT("R"&amp;ROW()&amp;"C"&amp;COLUMN()-3,FALSE))&gt;0,INDIRECT("R"&amp;ROW()&amp;"C"&amp;COLUMN()-2,FALSE)-INDIRECT("R"&amp;ROW()&amp;"C"&amp;COLUMN()-3,FALSE),"")</f>
        <v/>
      </c>
      <c r="J17" s="1" t="s">
        <v>23</v>
      </c>
      <c r="W17" s="14"/>
      <c r="X17" s="14"/>
    </row>
    <row r="18" spans="1:24" customFormat="1" ht="15" x14ac:dyDescent="0.25">
      <c r="A18" s="15">
        <f>IF(J18&lt;&gt;"",COUNTA(J$1:J18),"")</f>
        <v>2</v>
      </c>
      <c r="B18" s="16" t="s">
        <v>24</v>
      </c>
      <c r="C18" s="17" t="s">
        <v>25</v>
      </c>
      <c r="D18" s="15" t="s">
        <v>22</v>
      </c>
      <c r="E18" s="18">
        <v>71.831999999999994</v>
      </c>
      <c r="F18" s="15"/>
      <c r="G18" s="15">
        <f t="shared" ca="1" si="0"/>
        <v>71.831999999999994</v>
      </c>
      <c r="H18" s="15" t="str">
        <f t="shared" ca="1" si="1"/>
        <v/>
      </c>
      <c r="J18" s="1" t="s">
        <v>23</v>
      </c>
      <c r="W18" s="14"/>
      <c r="X18" s="14"/>
    </row>
    <row r="19" spans="1:24" customFormat="1" ht="22.5" x14ac:dyDescent="0.25">
      <c r="A19" s="15">
        <f>IF(J19&lt;&gt;"",COUNTA(J$1:J19),"")</f>
        <v>3</v>
      </c>
      <c r="B19" s="16" t="s">
        <v>26</v>
      </c>
      <c r="C19" s="17" t="s">
        <v>27</v>
      </c>
      <c r="D19" s="15" t="s">
        <v>28</v>
      </c>
      <c r="E19" s="19">
        <v>4.96E-3</v>
      </c>
      <c r="F19" s="15"/>
      <c r="G19" s="15">
        <f t="shared" ca="1" si="0"/>
        <v>4.96E-3</v>
      </c>
      <c r="H19" s="15" t="str">
        <f t="shared" ca="1" si="1"/>
        <v/>
      </c>
      <c r="J19" s="1" t="s">
        <v>23</v>
      </c>
      <c r="W19" s="14"/>
      <c r="X19" s="14"/>
    </row>
    <row r="20" spans="1:24" customFormat="1" ht="15" x14ac:dyDescent="0.25">
      <c r="A20" s="15">
        <f>IF(J20&lt;&gt;"",COUNTA(J$1:J20),"")</f>
        <v>4</v>
      </c>
      <c r="B20" s="16" t="s">
        <v>29</v>
      </c>
      <c r="C20" s="17" t="s">
        <v>30</v>
      </c>
      <c r="D20" s="15" t="s">
        <v>22</v>
      </c>
      <c r="E20" s="20">
        <v>61.46</v>
      </c>
      <c r="F20" s="15"/>
      <c r="G20" s="15">
        <f t="shared" ca="1" si="0"/>
        <v>61.46</v>
      </c>
      <c r="H20" s="15" t="str">
        <f t="shared" ca="1" si="1"/>
        <v/>
      </c>
      <c r="J20" s="1" t="s">
        <v>23</v>
      </c>
      <c r="W20" s="14"/>
      <c r="X20" s="14"/>
    </row>
    <row r="21" spans="1:24" customFormat="1" ht="33.75" x14ac:dyDescent="0.25">
      <c r="A21" s="15">
        <f>IF(J21&lt;&gt;"",COUNTA(J$1:J21),"")</f>
        <v>5</v>
      </c>
      <c r="B21" s="16" t="s">
        <v>31</v>
      </c>
      <c r="C21" s="17" t="s">
        <v>32</v>
      </c>
      <c r="D21" s="15" t="s">
        <v>22</v>
      </c>
      <c r="E21" s="21">
        <v>596.70000000000005</v>
      </c>
      <c r="F21" s="15"/>
      <c r="G21" s="15">
        <f t="shared" ca="1" si="0"/>
        <v>596.70000000000005</v>
      </c>
      <c r="H21" s="15" t="str">
        <f t="shared" ca="1" si="1"/>
        <v/>
      </c>
      <c r="J21" s="1" t="s">
        <v>23</v>
      </c>
      <c r="W21" s="14"/>
      <c r="X21" s="14"/>
    </row>
    <row r="22" spans="1:24" customFormat="1" ht="22.5" x14ac:dyDescent="0.25">
      <c r="A22" s="15">
        <f>IF(J22&lt;&gt;"",COUNTA(J$1:J22),"")</f>
        <v>6</v>
      </c>
      <c r="B22" s="16" t="s">
        <v>33</v>
      </c>
      <c r="C22" s="17" t="s">
        <v>34</v>
      </c>
      <c r="D22" s="15" t="s">
        <v>22</v>
      </c>
      <c r="E22" s="19">
        <v>9.178E-2</v>
      </c>
      <c r="F22" s="15"/>
      <c r="G22" s="15">
        <f t="shared" ca="1" si="0"/>
        <v>9.178E-2</v>
      </c>
      <c r="H22" s="15" t="str">
        <f t="shared" ca="1" si="1"/>
        <v/>
      </c>
      <c r="J22" s="1" t="s">
        <v>23</v>
      </c>
      <c r="W22" s="14"/>
      <c r="X22" s="14"/>
    </row>
    <row r="23" spans="1:24" customFormat="1" ht="15" x14ac:dyDescent="0.25">
      <c r="A23" s="15">
        <f>IF(J23&lt;&gt;"",COUNTA(J$1:J23),"")</f>
        <v>7</v>
      </c>
      <c r="B23" s="16" t="s">
        <v>35</v>
      </c>
      <c r="C23" s="17" t="s">
        <v>36</v>
      </c>
      <c r="D23" s="15" t="s">
        <v>37</v>
      </c>
      <c r="E23" s="18">
        <v>0.192</v>
      </c>
      <c r="F23" s="15"/>
      <c r="G23" s="15">
        <f t="shared" ca="1" si="0"/>
        <v>0.192</v>
      </c>
      <c r="H23" s="15" t="str">
        <f t="shared" ca="1" si="1"/>
        <v/>
      </c>
      <c r="J23" s="1" t="s">
        <v>23</v>
      </c>
      <c r="W23" s="14"/>
      <c r="X23" s="14"/>
    </row>
    <row r="24" spans="1:24" customFormat="1" ht="15" x14ac:dyDescent="0.25">
      <c r="A24" s="15">
        <f>IF(J24&lt;&gt;"",COUNTA(J$1:J24),"")</f>
        <v>8</v>
      </c>
      <c r="B24" s="16" t="s">
        <v>38</v>
      </c>
      <c r="C24" s="17" t="s">
        <v>39</v>
      </c>
      <c r="D24" s="15" t="s">
        <v>37</v>
      </c>
      <c r="E24" s="22">
        <v>4.2008999999999999</v>
      </c>
      <c r="F24" s="15"/>
      <c r="G24" s="15">
        <f t="shared" ca="1" si="0"/>
        <v>4.2008999999999999</v>
      </c>
      <c r="H24" s="15" t="str">
        <f t="shared" ca="1" si="1"/>
        <v/>
      </c>
      <c r="J24" s="1" t="s">
        <v>23</v>
      </c>
      <c r="W24" s="14"/>
      <c r="X24" s="14"/>
    </row>
    <row r="25" spans="1:24" customFormat="1" ht="15" x14ac:dyDescent="0.25">
      <c r="A25" s="15">
        <f>IF(J25&lt;&gt;"",COUNTA(J$1:J25),"")</f>
        <v>9</v>
      </c>
      <c r="B25" s="16" t="s">
        <v>40</v>
      </c>
      <c r="C25" s="17" t="s">
        <v>41</v>
      </c>
      <c r="D25" s="15" t="s">
        <v>42</v>
      </c>
      <c r="E25" s="20">
        <v>114.08</v>
      </c>
      <c r="F25" s="15"/>
      <c r="G25" s="15">
        <f t="shared" ca="1" si="0"/>
        <v>114.08</v>
      </c>
      <c r="H25" s="15" t="str">
        <f t="shared" ca="1" si="1"/>
        <v/>
      </c>
      <c r="J25" s="1" t="s">
        <v>23</v>
      </c>
      <c r="W25" s="14"/>
      <c r="X25" s="14"/>
    </row>
    <row r="26" spans="1:24" customFormat="1" ht="22.5" x14ac:dyDescent="0.25">
      <c r="A26" s="15">
        <f>IF(J26&lt;&gt;"",COUNTA(J$1:J26),"")</f>
        <v>10</v>
      </c>
      <c r="B26" s="16" t="s">
        <v>43</v>
      </c>
      <c r="C26" s="17" t="s">
        <v>44</v>
      </c>
      <c r="D26" s="15" t="s">
        <v>42</v>
      </c>
      <c r="E26" s="21">
        <v>1048.8</v>
      </c>
      <c r="F26" s="15"/>
      <c r="G26" s="15">
        <f t="shared" ca="1" si="0"/>
        <v>1048.8</v>
      </c>
      <c r="H26" s="15" t="str">
        <f t="shared" ca="1" si="1"/>
        <v/>
      </c>
      <c r="J26" s="1" t="s">
        <v>23</v>
      </c>
      <c r="W26" s="14"/>
      <c r="X26" s="14"/>
    </row>
    <row r="27" spans="1:24" customFormat="1" ht="15" x14ac:dyDescent="0.25">
      <c r="A27" s="15">
        <f>IF(J27&lt;&gt;"",COUNTA(J$1:J27),"")</f>
        <v>11</v>
      </c>
      <c r="B27" s="16" t="s">
        <v>45</v>
      </c>
      <c r="C27" s="17" t="s">
        <v>46</v>
      </c>
      <c r="D27" s="15" t="s">
        <v>42</v>
      </c>
      <c r="E27" s="20">
        <v>4843.5200000000004</v>
      </c>
      <c r="F27" s="15"/>
      <c r="G27" s="15">
        <f t="shared" ca="1" si="0"/>
        <v>4843.5200000000004</v>
      </c>
      <c r="H27" s="15" t="str">
        <f t="shared" ca="1" si="1"/>
        <v/>
      </c>
      <c r="J27" s="1" t="s">
        <v>23</v>
      </c>
      <c r="W27" s="14"/>
      <c r="X27" s="14"/>
    </row>
    <row r="28" spans="1:24" customFormat="1" ht="22.5" x14ac:dyDescent="0.25">
      <c r="A28" s="15">
        <f>IF(J28&lt;&gt;"",COUNTA(J$1:J28),"")</f>
        <v>12</v>
      </c>
      <c r="B28" s="16" t="s">
        <v>47</v>
      </c>
      <c r="C28" s="17" t="s">
        <v>48</v>
      </c>
      <c r="D28" s="15" t="s">
        <v>37</v>
      </c>
      <c r="E28" s="19">
        <v>0.22816</v>
      </c>
      <c r="F28" s="15"/>
      <c r="G28" s="15">
        <f t="shared" ca="1" si="0"/>
        <v>0.22816</v>
      </c>
      <c r="H28" s="15" t="str">
        <f t="shared" ca="1" si="1"/>
        <v/>
      </c>
      <c r="J28" s="1" t="s">
        <v>23</v>
      </c>
      <c r="W28" s="14"/>
      <c r="X28" s="14"/>
    </row>
    <row r="29" spans="1:24" customFormat="1" ht="22.5" x14ac:dyDescent="0.25">
      <c r="A29" s="15">
        <f>IF(J29&lt;&gt;"",COUNTA(J$1:J29),"")</f>
        <v>13</v>
      </c>
      <c r="B29" s="16" t="s">
        <v>49</v>
      </c>
      <c r="C29" s="17" t="s">
        <v>50</v>
      </c>
      <c r="D29" s="15" t="s">
        <v>37</v>
      </c>
      <c r="E29" s="22">
        <v>4.3929</v>
      </c>
      <c r="F29" s="15"/>
      <c r="G29" s="15">
        <f t="shared" ca="1" si="0"/>
        <v>4.3929</v>
      </c>
      <c r="H29" s="15" t="str">
        <f t="shared" ca="1" si="1"/>
        <v/>
      </c>
      <c r="J29" s="1" t="s">
        <v>23</v>
      </c>
      <c r="W29" s="14"/>
      <c r="X29" s="14"/>
    </row>
    <row r="30" spans="1:24" customFormat="1" ht="15" x14ac:dyDescent="0.25">
      <c r="A30" s="15">
        <f>IF(J30&lt;&gt;"",COUNTA(J$1:J30),"")</f>
        <v>14</v>
      </c>
      <c r="B30" s="16" t="s">
        <v>51</v>
      </c>
      <c r="C30" s="17" t="s">
        <v>52</v>
      </c>
      <c r="D30" s="15" t="s">
        <v>28</v>
      </c>
      <c r="E30" s="19">
        <v>1.12158</v>
      </c>
      <c r="F30" s="15"/>
      <c r="G30" s="15">
        <f t="shared" ca="1" si="0"/>
        <v>1.12158</v>
      </c>
      <c r="H30" s="15" t="str">
        <f t="shared" ca="1" si="1"/>
        <v/>
      </c>
      <c r="J30" s="1" t="s">
        <v>23</v>
      </c>
      <c r="W30" s="14"/>
      <c r="X30" s="14"/>
    </row>
    <row r="31" spans="1:24" customFormat="1" ht="22.5" x14ac:dyDescent="0.25">
      <c r="A31" s="15">
        <f>IF(J31&lt;&gt;"",COUNTA(J$1:J31),"")</f>
        <v>15</v>
      </c>
      <c r="B31" s="16" t="s">
        <v>53</v>
      </c>
      <c r="C31" s="17" t="s">
        <v>54</v>
      </c>
      <c r="D31" s="15" t="s">
        <v>28</v>
      </c>
      <c r="E31" s="19">
        <v>3.8539999999999998E-2</v>
      </c>
      <c r="F31" s="15"/>
      <c r="G31" s="15">
        <f t="shared" ca="1" si="0"/>
        <v>3.8539999999999998E-2</v>
      </c>
      <c r="H31" s="15" t="str">
        <f t="shared" ca="1" si="1"/>
        <v/>
      </c>
      <c r="J31" s="1" t="s">
        <v>23</v>
      </c>
      <c r="W31" s="14"/>
      <c r="X31" s="14"/>
    </row>
    <row r="32" spans="1:24" customFormat="1" ht="33.75" x14ac:dyDescent="0.25">
      <c r="A32" s="15">
        <f>IF(J32&lt;&gt;"",COUNTA(J$1:J32),"")</f>
        <v>16</v>
      </c>
      <c r="B32" s="16" t="s">
        <v>55</v>
      </c>
      <c r="C32" s="17" t="s">
        <v>56</v>
      </c>
      <c r="D32" s="15" t="s">
        <v>28</v>
      </c>
      <c r="E32" s="22">
        <v>3.2924000000000002</v>
      </c>
      <c r="F32" s="15"/>
      <c r="G32" s="15">
        <f t="shared" ca="1" si="0"/>
        <v>3.2924000000000002</v>
      </c>
      <c r="H32" s="15" t="str">
        <f t="shared" ca="1" si="1"/>
        <v/>
      </c>
      <c r="J32" s="1" t="s">
        <v>23</v>
      </c>
      <c r="W32" s="14"/>
      <c r="X32" s="14"/>
    </row>
    <row r="33" spans="1:24" customFormat="1" ht="33.75" x14ac:dyDescent="0.25">
      <c r="A33" s="15">
        <f>IF(J33&lt;&gt;"",COUNTA(J$1:J33),"")</f>
        <v>17</v>
      </c>
      <c r="B33" s="16" t="s">
        <v>57</v>
      </c>
      <c r="C33" s="17" t="s">
        <v>58</v>
      </c>
      <c r="D33" s="15" t="s">
        <v>28</v>
      </c>
      <c r="E33" s="19">
        <v>2.2640799999999999</v>
      </c>
      <c r="F33" s="15"/>
      <c r="G33" s="15">
        <f t="shared" ca="1" si="0"/>
        <v>2.2640799999999999</v>
      </c>
      <c r="H33" s="15" t="str">
        <f t="shared" ca="1" si="1"/>
        <v/>
      </c>
      <c r="J33" s="1" t="s">
        <v>23</v>
      </c>
      <c r="W33" s="14"/>
      <c r="X33" s="14"/>
    </row>
    <row r="34" spans="1:24" customFormat="1" ht="33.75" x14ac:dyDescent="0.25">
      <c r="A34" s="15">
        <f>IF(J34&lt;&gt;"",COUNTA(J$1:J34),"")</f>
        <v>18</v>
      </c>
      <c r="B34" s="16" t="s">
        <v>59</v>
      </c>
      <c r="C34" s="17" t="s">
        <v>60</v>
      </c>
      <c r="D34" s="15" t="s">
        <v>28</v>
      </c>
      <c r="E34" s="19">
        <v>0.41711999999999999</v>
      </c>
      <c r="F34" s="15"/>
      <c r="G34" s="15">
        <f t="shared" ca="1" si="0"/>
        <v>0.41711999999999999</v>
      </c>
      <c r="H34" s="15" t="str">
        <f t="shared" ca="1" si="1"/>
        <v/>
      </c>
      <c r="J34" s="1" t="s">
        <v>23</v>
      </c>
      <c r="W34" s="14"/>
      <c r="X34" s="14"/>
    </row>
    <row r="35" spans="1:24" customFormat="1" ht="15" x14ac:dyDescent="0.25">
      <c r="A35" s="15">
        <f>IF(J35&lt;&gt;"",COUNTA(J$1:J35),"")</f>
        <v>19</v>
      </c>
      <c r="B35" s="16" t="s">
        <v>61</v>
      </c>
      <c r="C35" s="17" t="s">
        <v>62</v>
      </c>
      <c r="D35" s="15" t="s">
        <v>28</v>
      </c>
      <c r="E35" s="19">
        <v>0.51397999999999999</v>
      </c>
      <c r="F35" s="15"/>
      <c r="G35" s="15">
        <f t="shared" ca="1" si="0"/>
        <v>0.51397999999999999</v>
      </c>
      <c r="H35" s="15" t="str">
        <f t="shared" ca="1" si="1"/>
        <v/>
      </c>
      <c r="J35" s="1" t="s">
        <v>23</v>
      </c>
      <c r="W35" s="14"/>
      <c r="X35" s="14"/>
    </row>
    <row r="36" spans="1:24" customFormat="1" ht="15" x14ac:dyDescent="0.25">
      <c r="A36" s="15">
        <f>IF(J36&lt;&gt;"",COUNTA(J$1:J36),"")</f>
        <v>20</v>
      </c>
      <c r="B36" s="16" t="s">
        <v>63</v>
      </c>
      <c r="C36" s="17" t="s">
        <v>64</v>
      </c>
      <c r="D36" s="15" t="s">
        <v>42</v>
      </c>
      <c r="E36" s="20">
        <v>202.24</v>
      </c>
      <c r="F36" s="15"/>
      <c r="G36" s="15">
        <f t="shared" ca="1" si="0"/>
        <v>202.24</v>
      </c>
      <c r="H36" s="15" t="str">
        <f t="shared" ca="1" si="1"/>
        <v/>
      </c>
      <c r="J36" s="1" t="s">
        <v>23</v>
      </c>
      <c r="W36" s="14"/>
      <c r="X36" s="14"/>
    </row>
    <row r="37" spans="1:24" customFormat="1" ht="22.5" x14ac:dyDescent="0.25">
      <c r="A37" s="15">
        <f>IF(J37&lt;&gt;"",COUNTA(J$1:J37),"")</f>
        <v>21</v>
      </c>
      <c r="B37" s="16" t="s">
        <v>65</v>
      </c>
      <c r="C37" s="17" t="s">
        <v>66</v>
      </c>
      <c r="D37" s="15" t="s">
        <v>42</v>
      </c>
      <c r="E37" s="21">
        <v>2193.6</v>
      </c>
      <c r="F37" s="15"/>
      <c r="G37" s="15">
        <f t="shared" ca="1" si="0"/>
        <v>2193.6</v>
      </c>
      <c r="H37" s="15" t="str">
        <f t="shared" ca="1" si="1"/>
        <v/>
      </c>
      <c r="J37" s="1" t="s">
        <v>23</v>
      </c>
      <c r="W37" s="14"/>
      <c r="X37" s="14"/>
    </row>
    <row r="38" spans="1:24" customFormat="1" ht="22.5" x14ac:dyDescent="0.25">
      <c r="A38" s="15">
        <f>IF(J38&lt;&gt;"",COUNTA(J$1:J38),"")</f>
        <v>22</v>
      </c>
      <c r="B38" s="16" t="s">
        <v>67</v>
      </c>
      <c r="C38" s="17" t="s">
        <v>68</v>
      </c>
      <c r="D38" s="15" t="s">
        <v>42</v>
      </c>
      <c r="E38" s="20">
        <v>228.16</v>
      </c>
      <c r="F38" s="15"/>
      <c r="G38" s="15">
        <f t="shared" ca="1" si="0"/>
        <v>228.16</v>
      </c>
      <c r="H38" s="15" t="str">
        <f t="shared" ca="1" si="1"/>
        <v/>
      </c>
      <c r="J38" s="1" t="s">
        <v>23</v>
      </c>
      <c r="W38" s="14"/>
      <c r="X38" s="14"/>
    </row>
    <row r="39" spans="1:24" customFormat="1" ht="22.5" x14ac:dyDescent="0.25">
      <c r="A39" s="15">
        <f>IF(J39&lt;&gt;"",COUNTA(J$1:J39),"")</f>
        <v>23</v>
      </c>
      <c r="B39" s="16" t="s">
        <v>69</v>
      </c>
      <c r="C39" s="17" t="s">
        <v>70</v>
      </c>
      <c r="D39" s="15" t="s">
        <v>71</v>
      </c>
      <c r="E39" s="23">
        <v>1314</v>
      </c>
      <c r="F39" s="15"/>
      <c r="G39" s="15">
        <f t="shared" ca="1" si="0"/>
        <v>1314</v>
      </c>
      <c r="H39" s="15" t="str">
        <f t="shared" ca="1" si="1"/>
        <v/>
      </c>
      <c r="J39" s="1" t="s">
        <v>23</v>
      </c>
      <c r="W39" s="14"/>
      <c r="X39" s="14"/>
    </row>
    <row r="40" spans="1:24" customFormat="1" ht="33.75" x14ac:dyDescent="0.25">
      <c r="A40" s="15">
        <f>IF(J40&lt;&gt;"",COUNTA(J$1:J40),"")</f>
        <v>24</v>
      </c>
      <c r="B40" s="16" t="s">
        <v>72</v>
      </c>
      <c r="C40" s="17" t="s">
        <v>73</v>
      </c>
      <c r="D40" s="15" t="s">
        <v>42</v>
      </c>
      <c r="E40" s="21">
        <v>2193.6</v>
      </c>
      <c r="F40" s="15"/>
      <c r="G40" s="15">
        <f t="shared" ca="1" si="0"/>
        <v>2193.6</v>
      </c>
      <c r="H40" s="15" t="str">
        <f t="shared" ca="1" si="1"/>
        <v/>
      </c>
      <c r="J40" s="1" t="s">
        <v>23</v>
      </c>
      <c r="W40" s="14"/>
      <c r="X40" s="14"/>
    </row>
    <row r="41" spans="1:24" customFormat="1" ht="22.5" x14ac:dyDescent="0.25">
      <c r="A41" s="15">
        <f>IF(J41&lt;&gt;"",COUNTA(J$1:J41),"")</f>
        <v>25</v>
      </c>
      <c r="B41" s="16" t="s">
        <v>74</v>
      </c>
      <c r="C41" s="17" t="s">
        <v>75</v>
      </c>
      <c r="D41" s="15" t="s">
        <v>42</v>
      </c>
      <c r="E41" s="20">
        <v>228.16</v>
      </c>
      <c r="F41" s="15"/>
      <c r="G41" s="15">
        <f t="shared" ca="1" si="0"/>
        <v>228.16</v>
      </c>
      <c r="H41" s="15" t="str">
        <f t="shared" ca="1" si="1"/>
        <v/>
      </c>
      <c r="J41" s="1" t="s">
        <v>23</v>
      </c>
      <c r="W41" s="14"/>
      <c r="X41" s="14"/>
    </row>
    <row r="42" spans="1:24" customFormat="1" ht="22.5" x14ac:dyDescent="0.25">
      <c r="A42" s="15">
        <f>IF(J42&lt;&gt;"",COUNTA(J$1:J42),"")</f>
        <v>26</v>
      </c>
      <c r="B42" s="16" t="s">
        <v>76</v>
      </c>
      <c r="C42" s="17" t="s">
        <v>77</v>
      </c>
      <c r="D42" s="15" t="s">
        <v>42</v>
      </c>
      <c r="E42" s="21">
        <v>2193.6</v>
      </c>
      <c r="F42" s="15"/>
      <c r="G42" s="15">
        <f t="shared" ca="1" si="0"/>
        <v>2193.6</v>
      </c>
      <c r="H42" s="15" t="str">
        <f t="shared" ca="1" si="1"/>
        <v/>
      </c>
      <c r="J42" s="1" t="s">
        <v>23</v>
      </c>
      <c r="W42" s="14"/>
      <c r="X42" s="14"/>
    </row>
    <row r="43" spans="1:24" customFormat="1" ht="22.5" x14ac:dyDescent="0.25">
      <c r="A43" s="15">
        <f>IF(J43&lt;&gt;"",COUNTA(J$1:J43),"")</f>
        <v>27</v>
      </c>
      <c r="B43" s="16" t="s">
        <v>78</v>
      </c>
      <c r="C43" s="17" t="s">
        <v>79</v>
      </c>
      <c r="D43" s="15" t="s">
        <v>28</v>
      </c>
      <c r="E43" s="20">
        <v>73.569999999999993</v>
      </c>
      <c r="F43" s="15"/>
      <c r="G43" s="15">
        <f t="shared" ca="1" si="0"/>
        <v>73.569999999999993</v>
      </c>
      <c r="H43" s="15" t="str">
        <f t="shared" ca="1" si="1"/>
        <v/>
      </c>
      <c r="J43" s="1" t="s">
        <v>23</v>
      </c>
      <c r="W43" s="14"/>
      <c r="X43" s="14"/>
    </row>
    <row r="44" spans="1:24" customFormat="1" ht="22.5" x14ac:dyDescent="0.25">
      <c r="A44" s="15">
        <f>IF(J44&lt;&gt;"",COUNTA(J$1:J44),"")</f>
        <v>28</v>
      </c>
      <c r="B44" s="16" t="s">
        <v>80</v>
      </c>
      <c r="C44" s="17" t="s">
        <v>81</v>
      </c>
      <c r="D44" s="15" t="s">
        <v>28</v>
      </c>
      <c r="E44" s="18">
        <v>3.2450000000000001</v>
      </c>
      <c r="F44" s="15"/>
      <c r="G44" s="15">
        <f t="shared" ca="1" si="0"/>
        <v>3.2450000000000001</v>
      </c>
      <c r="H44" s="15" t="str">
        <f t="shared" ca="1" si="1"/>
        <v/>
      </c>
      <c r="J44" s="1" t="s">
        <v>23</v>
      </c>
      <c r="W44" s="14"/>
      <c r="X44" s="14"/>
    </row>
    <row r="45" spans="1:24" customFormat="1" ht="33.75" x14ac:dyDescent="0.25">
      <c r="A45" s="15">
        <f>IF(J45&lt;&gt;"",COUNTA(J$1:J45),"")</f>
        <v>29</v>
      </c>
      <c r="B45" s="16" t="s">
        <v>82</v>
      </c>
      <c r="C45" s="17" t="s">
        <v>83</v>
      </c>
      <c r="D45" s="15" t="s">
        <v>42</v>
      </c>
      <c r="E45" s="23">
        <v>1044</v>
      </c>
      <c r="F45" s="15"/>
      <c r="G45" s="15">
        <f t="shared" ca="1" si="0"/>
        <v>1044</v>
      </c>
      <c r="H45" s="15" t="str">
        <f t="shared" ca="1" si="1"/>
        <v/>
      </c>
      <c r="J45" s="1" t="s">
        <v>23</v>
      </c>
      <c r="W45" s="14"/>
      <c r="X45" s="14"/>
    </row>
    <row r="46" spans="1:24" customFormat="1" ht="67.5" x14ac:dyDescent="0.25">
      <c r="A46" s="15">
        <f>IF(J46&lt;&gt;"",COUNTA(J$1:J46),"")</f>
        <v>30</v>
      </c>
      <c r="B46" s="16" t="s">
        <v>84</v>
      </c>
      <c r="C46" s="17" t="s">
        <v>85</v>
      </c>
      <c r="D46" s="15" t="s">
        <v>86</v>
      </c>
      <c r="E46" s="23">
        <v>2088</v>
      </c>
      <c r="F46" s="15"/>
      <c r="G46" s="15">
        <f t="shared" ca="1" si="0"/>
        <v>2088</v>
      </c>
      <c r="H46" s="15" t="str">
        <f t="shared" ca="1" si="1"/>
        <v/>
      </c>
      <c r="J46" s="1" t="s">
        <v>23</v>
      </c>
      <c r="W46" s="14"/>
      <c r="X46" s="14"/>
    </row>
    <row r="47" spans="1:24" customFormat="1" ht="33.75" x14ac:dyDescent="0.25">
      <c r="A47" s="15">
        <f>IF(J47&lt;&gt;"",COUNTA(J$1:J47),"")</f>
        <v>31</v>
      </c>
      <c r="B47" s="16" t="s">
        <v>87</v>
      </c>
      <c r="C47" s="17" t="s">
        <v>88</v>
      </c>
      <c r="D47" s="15" t="s">
        <v>28</v>
      </c>
      <c r="E47" s="20">
        <v>8.0500000000000007</v>
      </c>
      <c r="F47" s="15"/>
      <c r="G47" s="15">
        <f t="shared" ca="1" si="0"/>
        <v>8.0500000000000007</v>
      </c>
      <c r="H47" s="15" t="str">
        <f t="shared" ca="1" si="1"/>
        <v/>
      </c>
      <c r="J47" s="1" t="s">
        <v>23</v>
      </c>
      <c r="W47" s="14"/>
      <c r="X47" s="14"/>
    </row>
    <row r="48" spans="1:24" customFormat="1" ht="56.25" x14ac:dyDescent="0.25">
      <c r="A48" s="15">
        <f>IF(J48&lt;&gt;"",COUNTA(J$1:J48),"")</f>
        <v>32</v>
      </c>
      <c r="B48" s="16" t="s">
        <v>87</v>
      </c>
      <c r="C48" s="17" t="s">
        <v>89</v>
      </c>
      <c r="D48" s="15" t="s">
        <v>86</v>
      </c>
      <c r="E48" s="23">
        <v>1833</v>
      </c>
      <c r="F48" s="15"/>
      <c r="G48" s="15">
        <f t="shared" ca="1" si="0"/>
        <v>1833</v>
      </c>
      <c r="H48" s="15" t="str">
        <f t="shared" ca="1" si="1"/>
        <v/>
      </c>
      <c r="J48" s="1" t="s">
        <v>23</v>
      </c>
      <c r="W48" s="14"/>
      <c r="X48" s="14"/>
    </row>
    <row r="49" spans="1:24" customFormat="1" ht="33.75" x14ac:dyDescent="0.25">
      <c r="A49" s="15">
        <f>IF(J49&lt;&gt;"",COUNTA(J$1:J49),"")</f>
        <v>33</v>
      </c>
      <c r="B49" s="16" t="s">
        <v>87</v>
      </c>
      <c r="C49" s="17" t="s">
        <v>90</v>
      </c>
      <c r="D49" s="15" t="s">
        <v>42</v>
      </c>
      <c r="E49" s="23">
        <v>115</v>
      </c>
      <c r="F49" s="15"/>
      <c r="G49" s="15">
        <f t="shared" ref="G49:G68" ca="1" si="2">IF((INDIRECT("R"&amp;ROW()&amp;"C"&amp;COLUMN()-2,FALSE)-INDIRECT("R"&amp;ROW()&amp;"C"&amp;COLUMN()-1,FALSE))&gt;0,INDIRECT("R"&amp;ROW()&amp;"C"&amp;COLUMN()-2,FALSE)-INDIRECT("R"&amp;ROW()&amp;"C"&amp;COLUMN()-1,FALSE),"")</f>
        <v>115</v>
      </c>
      <c r="H49" s="15" t="str">
        <f t="shared" ref="H49:H68" ca="1" si="3">IF((INDIRECT("R"&amp;ROW()&amp;"C"&amp;COLUMN()-2,FALSE)-INDIRECT("R"&amp;ROW()&amp;"C"&amp;COLUMN()-3,FALSE))&gt;0,INDIRECT("R"&amp;ROW()&amp;"C"&amp;COLUMN()-2,FALSE)-INDIRECT("R"&amp;ROW()&amp;"C"&amp;COLUMN()-3,FALSE),"")</f>
        <v/>
      </c>
      <c r="J49" s="1" t="s">
        <v>23</v>
      </c>
      <c r="W49" s="14"/>
      <c r="X49" s="14"/>
    </row>
    <row r="50" spans="1:24" customFormat="1" ht="33.75" x14ac:dyDescent="0.25">
      <c r="A50" s="15">
        <f>IF(J50&lt;&gt;"",COUNTA(J$1:J50),"")</f>
        <v>34</v>
      </c>
      <c r="B50" s="16" t="s">
        <v>91</v>
      </c>
      <c r="C50" s="17" t="s">
        <v>92</v>
      </c>
      <c r="D50" s="15" t="s">
        <v>86</v>
      </c>
      <c r="E50" s="23">
        <v>1</v>
      </c>
      <c r="F50" s="15"/>
      <c r="G50" s="15">
        <f t="shared" ca="1" si="2"/>
        <v>1</v>
      </c>
      <c r="H50" s="15" t="str">
        <f t="shared" ca="1" si="3"/>
        <v/>
      </c>
      <c r="J50" s="1" t="s">
        <v>23</v>
      </c>
      <c r="W50" s="14"/>
      <c r="X50" s="14"/>
    </row>
    <row r="51" spans="1:24" customFormat="1" ht="33.75" x14ac:dyDescent="0.25">
      <c r="A51" s="15">
        <f>IF(J51&lt;&gt;"",COUNTA(J$1:J51),"")</f>
        <v>35</v>
      </c>
      <c r="B51" s="16" t="s">
        <v>91</v>
      </c>
      <c r="C51" s="17" t="s">
        <v>93</v>
      </c>
      <c r="D51" s="15" t="s">
        <v>86</v>
      </c>
      <c r="E51" s="23">
        <v>1</v>
      </c>
      <c r="F51" s="15"/>
      <c r="G51" s="15">
        <f t="shared" ca="1" si="2"/>
        <v>1</v>
      </c>
      <c r="H51" s="15" t="str">
        <f t="shared" ca="1" si="3"/>
        <v/>
      </c>
      <c r="J51" s="1" t="s">
        <v>23</v>
      </c>
      <c r="W51" s="14"/>
      <c r="X51" s="14"/>
    </row>
    <row r="52" spans="1:24" customFormat="1" ht="33.75" x14ac:dyDescent="0.25">
      <c r="A52" s="15">
        <f>IF(J52&lt;&gt;"",COUNTA(J$1:J52),"")</f>
        <v>36</v>
      </c>
      <c r="B52" s="16" t="s">
        <v>94</v>
      </c>
      <c r="C52" s="17" t="s">
        <v>95</v>
      </c>
      <c r="D52" s="15" t="s">
        <v>22</v>
      </c>
      <c r="E52" s="20">
        <v>1106.28</v>
      </c>
      <c r="F52" s="15"/>
      <c r="G52" s="15">
        <f t="shared" ca="1" si="2"/>
        <v>1106.28</v>
      </c>
      <c r="H52" s="15" t="str">
        <f t="shared" ca="1" si="3"/>
        <v/>
      </c>
      <c r="J52" s="1" t="s">
        <v>23</v>
      </c>
      <c r="W52" s="14"/>
      <c r="X52" s="14"/>
    </row>
    <row r="53" spans="1:24" customFormat="1" ht="33.75" x14ac:dyDescent="0.25">
      <c r="A53" s="15">
        <f>IF(J53&lt;&gt;"",COUNTA(J$1:J53),"")</f>
        <v>37</v>
      </c>
      <c r="B53" s="16" t="s">
        <v>96</v>
      </c>
      <c r="C53" s="17" t="s">
        <v>97</v>
      </c>
      <c r="D53" s="15" t="s">
        <v>22</v>
      </c>
      <c r="E53" s="20">
        <v>2905.82</v>
      </c>
      <c r="F53" s="15"/>
      <c r="G53" s="15">
        <f t="shared" ca="1" si="2"/>
        <v>2905.82</v>
      </c>
      <c r="H53" s="15" t="str">
        <f t="shared" ca="1" si="3"/>
        <v/>
      </c>
      <c r="J53" s="1" t="s">
        <v>23</v>
      </c>
      <c r="W53" s="14"/>
      <c r="X53" s="14"/>
    </row>
    <row r="54" spans="1:24" customFormat="1" ht="33.75" x14ac:dyDescent="0.25">
      <c r="A54" s="15">
        <f>IF(J54&lt;&gt;"",COUNTA(J$1:J54),"")</f>
        <v>38</v>
      </c>
      <c r="B54" s="16" t="s">
        <v>98</v>
      </c>
      <c r="C54" s="17" t="s">
        <v>32</v>
      </c>
      <c r="D54" s="15" t="s">
        <v>22</v>
      </c>
      <c r="E54" s="20">
        <v>-595.07000000000005</v>
      </c>
      <c r="F54" s="15"/>
      <c r="G54" s="15" t="str">
        <f t="shared" ca="1" si="2"/>
        <v/>
      </c>
      <c r="H54" s="15">
        <f t="shared" ca="1" si="3"/>
        <v>595.07000000000005</v>
      </c>
      <c r="J54" s="1" t="s">
        <v>23</v>
      </c>
      <c r="W54" s="14"/>
      <c r="X54" s="14"/>
    </row>
    <row r="55" spans="1:24" customFormat="1" ht="22.5" x14ac:dyDescent="0.25">
      <c r="A55" s="15">
        <f>IF(J55&lt;&gt;"",COUNTA(J$1:J55),"")</f>
        <v>39</v>
      </c>
      <c r="B55" s="16" t="s">
        <v>99</v>
      </c>
      <c r="C55" s="17" t="s">
        <v>41</v>
      </c>
      <c r="D55" s="15" t="s">
        <v>42</v>
      </c>
      <c r="E55" s="23">
        <v>-115</v>
      </c>
      <c r="F55" s="15"/>
      <c r="G55" s="15" t="str">
        <f t="shared" ca="1" si="2"/>
        <v/>
      </c>
      <c r="H55" s="15">
        <f t="shared" ca="1" si="3"/>
        <v>115</v>
      </c>
      <c r="J55" s="1" t="s">
        <v>23</v>
      </c>
      <c r="W55" s="14"/>
      <c r="X55" s="14"/>
    </row>
    <row r="56" spans="1:24" customFormat="1" ht="22.5" x14ac:dyDescent="0.25">
      <c r="A56" s="15">
        <f>IF(J56&lt;&gt;"",COUNTA(J$1:J56),"")</f>
        <v>40</v>
      </c>
      <c r="B56" s="16" t="s">
        <v>100</v>
      </c>
      <c r="C56" s="17" t="s">
        <v>44</v>
      </c>
      <c r="D56" s="15" t="s">
        <v>42</v>
      </c>
      <c r="E56" s="23">
        <v>-1044</v>
      </c>
      <c r="F56" s="15"/>
      <c r="G56" s="15" t="str">
        <f t="shared" ca="1" si="2"/>
        <v/>
      </c>
      <c r="H56" s="15">
        <f t="shared" ca="1" si="3"/>
        <v>1044</v>
      </c>
      <c r="J56" s="1" t="s">
        <v>23</v>
      </c>
      <c r="W56" s="14"/>
      <c r="X56" s="14"/>
    </row>
    <row r="57" spans="1:24" customFormat="1" ht="33.75" x14ac:dyDescent="0.25">
      <c r="A57" s="15">
        <f>IF(J57&lt;&gt;"",COUNTA(J$1:J57),"")</f>
        <v>41</v>
      </c>
      <c r="B57" s="16" t="s">
        <v>101</v>
      </c>
      <c r="C57" s="17" t="s">
        <v>56</v>
      </c>
      <c r="D57" s="15" t="s">
        <v>28</v>
      </c>
      <c r="E57" s="20">
        <v>-2.58</v>
      </c>
      <c r="F57" s="15"/>
      <c r="G57" s="15" t="str">
        <f t="shared" ca="1" si="2"/>
        <v/>
      </c>
      <c r="H57" s="15">
        <f t="shared" ca="1" si="3"/>
        <v>2.58</v>
      </c>
      <c r="J57" s="1" t="s">
        <v>23</v>
      </c>
      <c r="W57" s="14"/>
      <c r="X57" s="14"/>
    </row>
    <row r="58" spans="1:24" customFormat="1" ht="33.75" x14ac:dyDescent="0.25">
      <c r="A58" s="15">
        <f>IF(J58&lt;&gt;"",COUNTA(J$1:J58),"")</f>
        <v>42</v>
      </c>
      <c r="B58" s="16" t="s">
        <v>102</v>
      </c>
      <c r="C58" s="17" t="s">
        <v>58</v>
      </c>
      <c r="D58" s="15" t="s">
        <v>28</v>
      </c>
      <c r="E58" s="18">
        <v>-3.4369999999999998</v>
      </c>
      <c r="F58" s="15"/>
      <c r="G58" s="15" t="str">
        <f t="shared" ca="1" si="2"/>
        <v/>
      </c>
      <c r="H58" s="15">
        <f t="shared" ca="1" si="3"/>
        <v>3.4369999999999998</v>
      </c>
      <c r="J58" s="1" t="s">
        <v>23</v>
      </c>
      <c r="W58" s="14"/>
      <c r="X58" s="14"/>
    </row>
    <row r="59" spans="1:24" customFormat="1" ht="33.75" x14ac:dyDescent="0.25">
      <c r="A59" s="15">
        <f>IF(J59&lt;&gt;"",COUNTA(J$1:J59),"")</f>
        <v>43</v>
      </c>
      <c r="B59" s="16" t="s">
        <v>103</v>
      </c>
      <c r="C59" s="17" t="s">
        <v>60</v>
      </c>
      <c r="D59" s="15" t="s">
        <v>28</v>
      </c>
      <c r="E59" s="18">
        <v>-0.45400000000000001</v>
      </c>
      <c r="F59" s="15"/>
      <c r="G59" s="15" t="str">
        <f t="shared" ca="1" si="2"/>
        <v/>
      </c>
      <c r="H59" s="15">
        <f t="shared" ca="1" si="3"/>
        <v>0.45400000000000001</v>
      </c>
      <c r="J59" s="1" t="s">
        <v>23</v>
      </c>
      <c r="W59" s="14"/>
      <c r="X59" s="14"/>
    </row>
    <row r="60" spans="1:24" customFormat="1" ht="22.5" x14ac:dyDescent="0.25">
      <c r="A60" s="15">
        <f>IF(J60&lt;&gt;"",COUNTA(J$1:J60),"")</f>
        <v>44</v>
      </c>
      <c r="B60" s="16" t="s">
        <v>104</v>
      </c>
      <c r="C60" s="17" t="s">
        <v>62</v>
      </c>
      <c r="D60" s="15" t="s">
        <v>28</v>
      </c>
      <c r="E60" s="18">
        <v>-0.32900000000000001</v>
      </c>
      <c r="F60" s="15"/>
      <c r="G60" s="15" t="str">
        <f t="shared" ca="1" si="2"/>
        <v/>
      </c>
      <c r="H60" s="15">
        <f t="shared" ca="1" si="3"/>
        <v>0.32900000000000001</v>
      </c>
      <c r="J60" s="1" t="s">
        <v>23</v>
      </c>
      <c r="W60" s="14"/>
      <c r="X60" s="14"/>
    </row>
    <row r="61" spans="1:24" customFormat="1" ht="22.5" x14ac:dyDescent="0.25">
      <c r="A61" s="15">
        <f>IF(J61&lt;&gt;"",COUNTA(J$1:J61),"")</f>
        <v>45</v>
      </c>
      <c r="B61" s="16" t="s">
        <v>105</v>
      </c>
      <c r="C61" s="17" t="s">
        <v>64</v>
      </c>
      <c r="D61" s="15" t="s">
        <v>42</v>
      </c>
      <c r="E61" s="23">
        <v>-192</v>
      </c>
      <c r="F61" s="15"/>
      <c r="G61" s="15" t="str">
        <f t="shared" ca="1" si="2"/>
        <v/>
      </c>
      <c r="H61" s="15">
        <f t="shared" ca="1" si="3"/>
        <v>192</v>
      </c>
      <c r="J61" s="1" t="s">
        <v>23</v>
      </c>
      <c r="W61" s="14"/>
      <c r="X61" s="14"/>
    </row>
    <row r="62" spans="1:24" customFormat="1" ht="22.5" x14ac:dyDescent="0.25">
      <c r="A62" s="15">
        <f>IF(J62&lt;&gt;"",COUNTA(J$1:J62),"")</f>
        <v>46</v>
      </c>
      <c r="B62" s="16" t="s">
        <v>106</v>
      </c>
      <c r="C62" s="17" t="s">
        <v>66</v>
      </c>
      <c r="D62" s="15" t="s">
        <v>42</v>
      </c>
      <c r="E62" s="23">
        <v>-2088</v>
      </c>
      <c r="F62" s="15"/>
      <c r="G62" s="15" t="str">
        <f t="shared" ca="1" si="2"/>
        <v/>
      </c>
      <c r="H62" s="15">
        <f t="shared" ca="1" si="3"/>
        <v>2088</v>
      </c>
      <c r="J62" s="1" t="s">
        <v>23</v>
      </c>
      <c r="W62" s="14"/>
      <c r="X62" s="14"/>
    </row>
    <row r="63" spans="1:24" customFormat="1" ht="22.5" x14ac:dyDescent="0.25">
      <c r="A63" s="15">
        <f>IF(J63&lt;&gt;"",COUNTA(J$1:J63),"")</f>
        <v>47</v>
      </c>
      <c r="B63" s="16" t="s">
        <v>107</v>
      </c>
      <c r="C63" s="17" t="s">
        <v>68</v>
      </c>
      <c r="D63" s="15" t="s">
        <v>42</v>
      </c>
      <c r="E63" s="23">
        <v>-1833</v>
      </c>
      <c r="F63" s="15"/>
      <c r="G63" s="15" t="str">
        <f t="shared" ca="1" si="2"/>
        <v/>
      </c>
      <c r="H63" s="15">
        <f t="shared" ca="1" si="3"/>
        <v>1833</v>
      </c>
      <c r="J63" s="1" t="s">
        <v>23</v>
      </c>
      <c r="W63" s="14"/>
      <c r="X63" s="14"/>
    </row>
    <row r="64" spans="1:24" customFormat="1" ht="22.5" x14ac:dyDescent="0.25">
      <c r="A64" s="15">
        <f>IF(J64&lt;&gt;"",COUNTA(J$1:J64),"")</f>
        <v>48</v>
      </c>
      <c r="B64" s="16" t="s">
        <v>108</v>
      </c>
      <c r="C64" s="17" t="s">
        <v>70</v>
      </c>
      <c r="D64" s="15" t="s">
        <v>71</v>
      </c>
      <c r="E64" s="20">
        <v>-1257.96</v>
      </c>
      <c r="F64" s="15"/>
      <c r="G64" s="15" t="str">
        <f t="shared" ca="1" si="2"/>
        <v/>
      </c>
      <c r="H64" s="15">
        <f t="shared" ca="1" si="3"/>
        <v>1257.96</v>
      </c>
      <c r="J64" s="1" t="s">
        <v>23</v>
      </c>
      <c r="W64" s="14"/>
      <c r="X64" s="14"/>
    </row>
    <row r="65" spans="1:24" customFormat="1" ht="33.75" x14ac:dyDescent="0.25">
      <c r="A65" s="15">
        <f>IF(J65&lt;&gt;"",COUNTA(J$1:J65),"")</f>
        <v>49</v>
      </c>
      <c r="B65" s="16" t="s">
        <v>109</v>
      </c>
      <c r="C65" s="17" t="s">
        <v>73</v>
      </c>
      <c r="D65" s="15" t="s">
        <v>42</v>
      </c>
      <c r="E65" s="23">
        <v>-2088</v>
      </c>
      <c r="F65" s="15"/>
      <c r="G65" s="15" t="str">
        <f t="shared" ca="1" si="2"/>
        <v/>
      </c>
      <c r="H65" s="15">
        <f t="shared" ca="1" si="3"/>
        <v>2088</v>
      </c>
      <c r="J65" s="1" t="s">
        <v>23</v>
      </c>
      <c r="W65" s="14"/>
      <c r="X65" s="14"/>
    </row>
    <row r="66" spans="1:24" customFormat="1" ht="22.5" x14ac:dyDescent="0.25">
      <c r="A66" s="15">
        <f>IF(J66&lt;&gt;"",COUNTA(J$1:J66),"")</f>
        <v>50</v>
      </c>
      <c r="B66" s="16" t="s">
        <v>110</v>
      </c>
      <c r="C66" s="17" t="s">
        <v>75</v>
      </c>
      <c r="D66" s="15" t="s">
        <v>42</v>
      </c>
      <c r="E66" s="23">
        <v>-1833</v>
      </c>
      <c r="F66" s="15"/>
      <c r="G66" s="15" t="str">
        <f t="shared" ca="1" si="2"/>
        <v/>
      </c>
      <c r="H66" s="15">
        <f t="shared" ca="1" si="3"/>
        <v>1833</v>
      </c>
      <c r="J66" s="1" t="s">
        <v>23</v>
      </c>
      <c r="W66" s="14"/>
      <c r="X66" s="14"/>
    </row>
    <row r="67" spans="1:24" customFormat="1" ht="22.5" x14ac:dyDescent="0.25">
      <c r="A67" s="15">
        <f>IF(J67&lt;&gt;"",COUNTA(J$1:J67),"")</f>
        <v>51</v>
      </c>
      <c r="B67" s="16" t="s">
        <v>111</v>
      </c>
      <c r="C67" s="17" t="s">
        <v>77</v>
      </c>
      <c r="D67" s="15" t="s">
        <v>42</v>
      </c>
      <c r="E67" s="23">
        <v>-2088</v>
      </c>
      <c r="F67" s="15"/>
      <c r="G67" s="15" t="str">
        <f t="shared" ca="1" si="2"/>
        <v/>
      </c>
      <c r="H67" s="15">
        <f t="shared" ca="1" si="3"/>
        <v>2088</v>
      </c>
      <c r="J67" s="1" t="s">
        <v>23</v>
      </c>
      <c r="W67" s="14"/>
      <c r="X67" s="14"/>
    </row>
    <row r="68" spans="1:24" customFormat="1" ht="33.75" x14ac:dyDescent="0.25">
      <c r="A68" s="15">
        <f>IF(J68&lt;&gt;"",COUNTA(J$1:J68),"")</f>
        <v>52</v>
      </c>
      <c r="B68" s="16" t="s">
        <v>112</v>
      </c>
      <c r="C68" s="17" t="s">
        <v>95</v>
      </c>
      <c r="D68" s="15" t="s">
        <v>22</v>
      </c>
      <c r="E68" s="20">
        <v>637.85</v>
      </c>
      <c r="F68" s="15"/>
      <c r="G68" s="15">
        <f t="shared" ca="1" si="2"/>
        <v>637.85</v>
      </c>
      <c r="H68" s="15" t="str">
        <f t="shared" ca="1" si="3"/>
        <v/>
      </c>
      <c r="J68" s="1" t="s">
        <v>23</v>
      </c>
      <c r="W68" s="14"/>
      <c r="X68" s="14"/>
    </row>
    <row r="69" spans="1:24" customFormat="1" ht="13.5" customHeight="1" x14ac:dyDescent="0.25">
      <c r="A69" s="24"/>
      <c r="B69" s="24"/>
      <c r="C69" s="24"/>
      <c r="D69" s="24"/>
      <c r="E69" s="24"/>
      <c r="F69" s="24"/>
      <c r="G69" s="24"/>
      <c r="H69" s="24"/>
    </row>
    <row r="70" spans="1:24" customFormat="1" ht="11.25" customHeight="1" x14ac:dyDescent="0.25">
      <c r="B70" s="27" t="s">
        <v>113</v>
      </c>
      <c r="C70" s="27"/>
      <c r="D70" s="27"/>
      <c r="E70" s="27"/>
      <c r="F70" s="27"/>
      <c r="G70" s="27"/>
    </row>
    <row r="71" spans="1:24" customFormat="1" ht="11.25" customHeight="1" x14ac:dyDescent="0.25">
      <c r="B71" s="26" t="s">
        <v>114</v>
      </c>
      <c r="C71" s="26"/>
      <c r="D71" s="26"/>
      <c r="E71" s="26"/>
      <c r="F71" s="26"/>
      <c r="G71" s="26"/>
    </row>
    <row r="72" spans="1:24" customFormat="1" ht="12.75" customHeight="1" x14ac:dyDescent="0.25">
      <c r="B72" s="25"/>
      <c r="C72" s="25"/>
      <c r="D72" s="25"/>
      <c r="E72" s="25"/>
      <c r="F72" s="25"/>
      <c r="G72" s="25"/>
    </row>
    <row r="73" spans="1:24" customFormat="1" ht="11.25" customHeight="1" x14ac:dyDescent="0.25">
      <c r="B73" s="27" t="s">
        <v>115</v>
      </c>
      <c r="C73" s="27"/>
      <c r="D73" s="27"/>
      <c r="E73" s="27"/>
      <c r="F73" s="27"/>
      <c r="G73" s="27"/>
    </row>
    <row r="74" spans="1:24" customFormat="1" ht="11.25" customHeight="1" x14ac:dyDescent="0.25">
      <c r="B74" s="26" t="s">
        <v>114</v>
      </c>
      <c r="C74" s="26"/>
      <c r="D74" s="26"/>
      <c r="E74" s="26"/>
      <c r="F74" s="26"/>
      <c r="G74" s="26"/>
    </row>
    <row r="75" spans="1:24" customFormat="1" ht="12.75" customHeight="1" x14ac:dyDescent="0.25">
      <c r="B75" s="25"/>
      <c r="C75" s="25"/>
      <c r="D75" s="25"/>
      <c r="E75" s="25"/>
      <c r="F75" s="25"/>
      <c r="G75" s="25"/>
    </row>
    <row r="76" spans="1:24" customFormat="1" ht="11.25" customHeight="1" x14ac:dyDescent="0.25">
      <c r="B76" s="27" t="s">
        <v>116</v>
      </c>
      <c r="C76" s="27"/>
      <c r="D76" s="27"/>
      <c r="E76" s="27"/>
      <c r="F76" s="27"/>
      <c r="G76" s="27"/>
    </row>
    <row r="77" spans="1:24" customFormat="1" ht="11.25" customHeight="1" x14ac:dyDescent="0.25">
      <c r="B77" s="26" t="s">
        <v>114</v>
      </c>
      <c r="C77" s="26"/>
      <c r="D77" s="26"/>
      <c r="E77" s="26"/>
      <c r="F77" s="26"/>
      <c r="G77" s="26"/>
    </row>
    <row r="78" spans="1:24" customFormat="1" ht="12.75" customHeight="1" x14ac:dyDescent="0.25">
      <c r="B78" s="25"/>
      <c r="C78" s="25"/>
      <c r="D78" s="25"/>
      <c r="E78" s="25"/>
      <c r="F78" s="25"/>
      <c r="G78" s="25"/>
    </row>
  </sheetData>
  <mergeCells count="20">
    <mergeCell ref="A2:H2"/>
    <mergeCell ref="A3:H3"/>
    <mergeCell ref="A5:H5"/>
    <mergeCell ref="A6:H6"/>
    <mergeCell ref="A7:H7"/>
    <mergeCell ref="B8:H8"/>
    <mergeCell ref="C10:F10"/>
    <mergeCell ref="A12:A13"/>
    <mergeCell ref="B12:B13"/>
    <mergeCell ref="C12:C13"/>
    <mergeCell ref="D12:D13"/>
    <mergeCell ref="E12:H12"/>
    <mergeCell ref="B74:G74"/>
    <mergeCell ref="B76:G76"/>
    <mergeCell ref="B77:G77"/>
    <mergeCell ref="A15:H15"/>
    <mergeCell ref="A16:H16"/>
    <mergeCell ref="B70:G70"/>
    <mergeCell ref="B71:G71"/>
    <mergeCell ref="B73:G73"/>
  </mergeCells>
  <printOptions horizontalCentered="1"/>
  <pageMargins left="0.39370077848434498" right="0.23622047901153601" top="0.35433071851730302" bottom="0.31496062874794001" header="0.118110239505768" footer="0.118110239505768"/>
  <pageSetup paperSize="9" scale="9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02-01-01 ПЖ для м29 - Отчет о р</vt:lpstr>
      <vt:lpstr>'02-01-01 ПЖ для м29 - Отчет о 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2022-10-24T12:15:58Z</cp:lastPrinted>
  <dcterms:created xsi:type="dcterms:W3CDTF">2020-09-30T08:50:27Z</dcterms:created>
  <dcterms:modified xsi:type="dcterms:W3CDTF">2024-01-31T10:16:35Z</dcterms:modified>
</cp:coreProperties>
</file>