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563F0E1C-CFC2-4765-B207-80645E0F618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КС3 №1" sheetId="16" r:id="rId1"/>
    <sheet name="кс-2 №1корр" sheetId="40" r:id="rId2"/>
    <sheet name="КС3 №2 апрель" sheetId="43" r:id="rId3"/>
    <sheet name="кс-2 №2корр" sheetId="42" r:id="rId4"/>
    <sheet name="кс-6 на 06.05" sheetId="44" r:id="rId5"/>
    <sheet name="кс-2 №1" sheetId="3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5" hidden="1">'кс-2 №1'!$A$26:$U$588</definedName>
    <definedName name="_xlnm._FilterDatabase" localSheetId="1" hidden="1">'кс-2 №1корр'!$A$28:$R$581</definedName>
    <definedName name="_xlnm._FilterDatabase" localSheetId="3" hidden="1">'кс-2 №2корр'!$A$25:$AJ$582</definedName>
    <definedName name="_xlnm._FilterDatabase" localSheetId="4" hidden="1">'кс-6 на 06.05'!$AE$26:$AJ$27</definedName>
    <definedName name="Excel_BuiltIn__FilterDatabase_4" localSheetId="5">#REF!</definedName>
    <definedName name="Excel_BuiltIn__FilterDatabase_4" localSheetId="1">#REF!</definedName>
    <definedName name="Excel_BuiltIn__FilterDatabase_4" localSheetId="3">#REF!</definedName>
    <definedName name="Excel_BuiltIn__FilterDatabase_4" localSheetId="4">#REF!</definedName>
    <definedName name="Excel_BuiltIn__FilterDatabase_4">#REF!</definedName>
    <definedName name="Excel_BuiltIn_Print_Area" localSheetId="5">#REF!</definedName>
    <definedName name="Excel_BuiltIn_Print_Area" localSheetId="1">#REF!</definedName>
    <definedName name="Excel_BuiltIn_Print_Area" localSheetId="3">#REF!</definedName>
    <definedName name="Excel_BuiltIn_Print_Area" localSheetId="4">#REF!</definedName>
    <definedName name="Excel_BuiltIn_Print_Area">#REF!</definedName>
    <definedName name="Excel_BuiltIn_Print_Area_1" localSheetId="5">#REF!</definedName>
    <definedName name="Excel_BuiltIn_Print_Area_1" localSheetId="1">#REF!</definedName>
    <definedName name="Excel_BuiltIn_Print_Area_1" localSheetId="3">#REF!</definedName>
    <definedName name="Excel_BuiltIn_Print_Area_1" localSheetId="4">#REF!</definedName>
    <definedName name="Excel_BuiltIn_Print_Area_1">#REF!</definedName>
    <definedName name="Excel_BuiltIn_Print_Area_13" localSheetId="5">#REF!</definedName>
    <definedName name="Excel_BuiltIn_Print_Area_13" localSheetId="1">#REF!</definedName>
    <definedName name="Excel_BuiltIn_Print_Area_13" localSheetId="3">#REF!</definedName>
    <definedName name="Excel_BuiltIn_Print_Area_13" localSheetId="4">#REF!</definedName>
    <definedName name="Excel_BuiltIn_Print_Area_13">#REF!</definedName>
    <definedName name="Excel_BuiltIn_Print_Area_2" localSheetId="5">#REF!</definedName>
    <definedName name="Excel_BuiltIn_Print_Area_2" localSheetId="1">#REF!</definedName>
    <definedName name="Excel_BuiltIn_Print_Area_2" localSheetId="3">#REF!</definedName>
    <definedName name="Excel_BuiltIn_Print_Area_2" localSheetId="4">#REF!</definedName>
    <definedName name="Excel_BuiltIn_Print_Area_2">#REF!</definedName>
    <definedName name="Excel_BuiltIn_Print_Area_3" localSheetId="5">#REF!</definedName>
    <definedName name="Excel_BuiltIn_Print_Area_3" localSheetId="1">#REF!</definedName>
    <definedName name="Excel_BuiltIn_Print_Area_3" localSheetId="3">#REF!</definedName>
    <definedName name="Excel_BuiltIn_Print_Area_3" localSheetId="4">#REF!</definedName>
    <definedName name="Excel_BuiltIn_Print_Area_3">#REF!</definedName>
    <definedName name="Excel_BuiltIn_Print_Area_4" localSheetId="5">#REF!</definedName>
    <definedName name="Excel_BuiltIn_Print_Area_4" localSheetId="1">#REF!</definedName>
    <definedName name="Excel_BuiltIn_Print_Area_4" localSheetId="3">#REF!</definedName>
    <definedName name="Excel_BuiltIn_Print_Area_4" localSheetId="4">#REF!</definedName>
    <definedName name="Excel_BuiltIn_Print_Area_4">#REF!</definedName>
    <definedName name="Excel_BuiltIn_Print_Area_5" localSheetId="5">#REF!</definedName>
    <definedName name="Excel_BuiltIn_Print_Area_5" localSheetId="1">#REF!</definedName>
    <definedName name="Excel_BuiltIn_Print_Area_5" localSheetId="3">#REF!</definedName>
    <definedName name="Excel_BuiltIn_Print_Area_5" localSheetId="4">#REF!</definedName>
    <definedName name="Excel_BuiltIn_Print_Area_5">#REF!</definedName>
    <definedName name="Excel_BuiltIn_Print_Area_6" localSheetId="5">#REF!</definedName>
    <definedName name="Excel_BuiltIn_Print_Area_6" localSheetId="1">#REF!</definedName>
    <definedName name="Excel_BuiltIn_Print_Area_6" localSheetId="3">#REF!</definedName>
    <definedName name="Excel_BuiltIn_Print_Area_6" localSheetId="4">#REF!</definedName>
    <definedName name="Excel_BuiltIn_Print_Area_6">#REF!</definedName>
    <definedName name="Excel_BuiltIn_Print_Area_7" localSheetId="5">#REF!</definedName>
    <definedName name="Excel_BuiltIn_Print_Area_7" localSheetId="1">#REF!</definedName>
    <definedName name="Excel_BuiltIn_Print_Area_7" localSheetId="3">#REF!</definedName>
    <definedName name="Excel_BuiltIn_Print_Area_7" localSheetId="4">#REF!</definedName>
    <definedName name="Excel_BuiltIn_Print_Area_7">#REF!</definedName>
    <definedName name="Excel_BuiltIn_Print_Area_8" localSheetId="5">#REF!</definedName>
    <definedName name="Excel_BuiltIn_Print_Area_8" localSheetId="1">#REF!</definedName>
    <definedName name="Excel_BuiltIn_Print_Area_8" localSheetId="3">#REF!</definedName>
    <definedName name="Excel_BuiltIn_Print_Area_8" localSheetId="4">#REF!</definedName>
    <definedName name="Excel_BuiltIn_Print_Area_8">#REF!</definedName>
    <definedName name="Excel_BuiltIn_Print_Titles" localSheetId="5">#REF!</definedName>
    <definedName name="Excel_BuiltIn_Print_Titles" localSheetId="1">#REF!</definedName>
    <definedName name="Excel_BuiltIn_Print_Titles" localSheetId="3">#REF!</definedName>
    <definedName name="Excel_BuiltIn_Print_Titles" localSheetId="4">#REF!</definedName>
    <definedName name="Excel_BuiltIn_Print_Titles">#REF!</definedName>
    <definedName name="Fuck" localSheetId="5">#REF!</definedName>
    <definedName name="Fuck" localSheetId="1">#REF!</definedName>
    <definedName name="Fuck" localSheetId="3">#REF!</definedName>
    <definedName name="Fuck" localSheetId="4">#REF!</definedName>
    <definedName name="Fuck">#REF!</definedName>
    <definedName name="k">'[1]Текущие показатели'!$A$2</definedName>
    <definedName name="VES" localSheetId="5">#REF!</definedName>
    <definedName name="VES" localSheetId="1">#REF!</definedName>
    <definedName name="VES" localSheetId="3">#REF!</definedName>
    <definedName name="VES" localSheetId="4">#REF!</definedName>
    <definedName name="VES">#REF!</definedName>
    <definedName name="Z_32BE0561_3E43_11D1_AA21_0080C83F6713_.wvu.FilterData" localSheetId="5" hidden="1">#REF!</definedName>
    <definedName name="Z_32BE0561_3E43_11D1_AA21_0080C83F6713_.wvu.FilterData" localSheetId="1" hidden="1">#REF!</definedName>
    <definedName name="Z_32BE0561_3E43_11D1_AA21_0080C83F6713_.wvu.FilterData" localSheetId="3" hidden="1">#REF!</definedName>
    <definedName name="Z_32BE0561_3E43_11D1_AA21_0080C83F6713_.wvu.FilterData" localSheetId="4" hidden="1">#REF!</definedName>
    <definedName name="Z_32BE0561_3E43_11D1_AA21_0080C83F6713_.wvu.FilterData" hidden="1">#REF!</definedName>
    <definedName name="Z_32BE0561_3E43_11D1_AA21_0080C83F6713_.wvu.Rows" localSheetId="5" hidden="1">#REF!</definedName>
    <definedName name="Z_32BE0561_3E43_11D1_AA21_0080C83F6713_.wvu.Rows" localSheetId="1" hidden="1">#REF!</definedName>
    <definedName name="Z_32BE0561_3E43_11D1_AA21_0080C83F6713_.wvu.Rows" localSheetId="3" hidden="1">#REF!</definedName>
    <definedName name="Z_32BE0561_3E43_11D1_AA21_0080C83F6713_.wvu.Rows" localSheetId="4" hidden="1">#REF!</definedName>
    <definedName name="Z_32BE0561_3E43_11D1_AA21_0080C83F6713_.wvu.Rows" hidden="1">#REF!</definedName>
    <definedName name="Z_361DAB21_3E43_11D1_9921_000021579852_.wvu.FilterData" localSheetId="5" hidden="1">#REF!</definedName>
    <definedName name="Z_361DAB21_3E43_11D1_9921_000021579852_.wvu.FilterData" localSheetId="1" hidden="1">#REF!</definedName>
    <definedName name="Z_361DAB21_3E43_11D1_9921_000021579852_.wvu.FilterData" localSheetId="3" hidden="1">#REF!</definedName>
    <definedName name="Z_361DAB21_3E43_11D1_9921_000021579852_.wvu.FilterData" localSheetId="4" hidden="1">#REF!</definedName>
    <definedName name="Z_361DAB21_3E43_11D1_9921_000021579852_.wvu.FilterData" hidden="1">#REF!</definedName>
    <definedName name="Z_6DAEFF01_3E3C_11D1_9921_000021579852_.wvu.FilterData" localSheetId="5" hidden="1">#REF!</definedName>
    <definedName name="Z_6DAEFF01_3E3C_11D1_9921_000021579852_.wvu.FilterData" localSheetId="1" hidden="1">#REF!</definedName>
    <definedName name="Z_6DAEFF01_3E3C_11D1_9921_000021579852_.wvu.FilterData" localSheetId="3" hidden="1">#REF!</definedName>
    <definedName name="Z_6DAEFF01_3E3C_11D1_9921_000021579852_.wvu.FilterData" localSheetId="4" hidden="1">#REF!</definedName>
    <definedName name="Z_6DAEFF01_3E3C_11D1_9921_000021579852_.wvu.FilterData" hidden="1">#REF!</definedName>
    <definedName name="Z_6DAEFF01_3E3C_11D1_9921_000021579852_.wvu.Rows" localSheetId="5" hidden="1">#REF!</definedName>
    <definedName name="Z_6DAEFF01_3E3C_11D1_9921_000021579852_.wvu.Rows" localSheetId="1" hidden="1">#REF!</definedName>
    <definedName name="Z_6DAEFF01_3E3C_11D1_9921_000021579852_.wvu.Rows" localSheetId="3" hidden="1">#REF!</definedName>
    <definedName name="Z_6DAEFF01_3E3C_11D1_9921_000021579852_.wvu.Rows" localSheetId="4" hidden="1">#REF!</definedName>
    <definedName name="Z_6DAEFF01_3E3C_11D1_9921_000021579852_.wvu.Rows" hidden="1">#REF!</definedName>
    <definedName name="Z_7F3F38C1_B38F_11D1_B73A_0080C83F5DB9_.wvu.FilterData" localSheetId="5" hidden="1">#REF!</definedName>
    <definedName name="Z_7F3F38C1_B38F_11D1_B73A_0080C83F5DB9_.wvu.FilterData" localSheetId="1" hidden="1">#REF!</definedName>
    <definedName name="Z_7F3F38C1_B38F_11D1_B73A_0080C83F5DB9_.wvu.FilterData" localSheetId="3" hidden="1">#REF!</definedName>
    <definedName name="Z_7F3F38C1_B38F_11D1_B73A_0080C83F5DB9_.wvu.FilterData" localSheetId="4" hidden="1">#REF!</definedName>
    <definedName name="Z_7F3F38C1_B38F_11D1_B73A_0080C83F5DB9_.wvu.FilterData" hidden="1">#REF!</definedName>
    <definedName name="_xlnm.Database" localSheetId="5">#REF!</definedName>
    <definedName name="_xlnm.Database" localSheetId="1">#REF!</definedName>
    <definedName name="_xlnm.Database" localSheetId="3">#REF!</definedName>
    <definedName name="_xlnm.Database" localSheetId="4">#REF!</definedName>
    <definedName name="_xlnm.Database">#REF!</definedName>
    <definedName name="БИРЖА">'[2]исх дан'!$B$4</definedName>
    <definedName name="БИРЖА2" localSheetId="5">'[2]исх дан'!#REF!</definedName>
    <definedName name="БИРЖА2" localSheetId="1">'[2]исх дан'!#REF!</definedName>
    <definedName name="БИРЖА2" localSheetId="3">'[2]исх дан'!#REF!</definedName>
    <definedName name="БИРЖА2" localSheetId="4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5">#REF!</definedName>
    <definedName name="д" localSheetId="1">#REF!</definedName>
    <definedName name="д" localSheetId="3">#REF!</definedName>
    <definedName name="д" localSheetId="4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5">[5]Кабель!#REF!</definedName>
    <definedName name="Дост_Кавказ" localSheetId="1">[5]Кабель!#REF!</definedName>
    <definedName name="Дост_Кавказ" localSheetId="3">[5]Кабель!#REF!</definedName>
    <definedName name="Дост_Кавказ" localSheetId="4">[5]Кабель!#REF!</definedName>
    <definedName name="Дост_Кавказ">[5]Кабель!#REF!</definedName>
    <definedName name="Дост_Промсервис">[5]Кабель!$BR$9</definedName>
    <definedName name="Доставка_Алюр" localSheetId="5">#REF!</definedName>
    <definedName name="Доставка_Алюр" localSheetId="1">#REF!</definedName>
    <definedName name="Доставка_Алюр" localSheetId="3">#REF!</definedName>
    <definedName name="Доставка_Алюр" localSheetId="4">#REF!</definedName>
    <definedName name="Доставка_Алюр">#REF!</definedName>
    <definedName name="доставка_андромеда" localSheetId="5">#REF!</definedName>
    <definedName name="доставка_андромеда" localSheetId="1">#REF!</definedName>
    <definedName name="доставка_андромеда" localSheetId="3">#REF!</definedName>
    <definedName name="доставка_андромеда" localSheetId="4">#REF!</definedName>
    <definedName name="доставка_андромеда">#REF!</definedName>
    <definedName name="доставка_ВИМкабель" localSheetId="5">#REF!</definedName>
    <definedName name="доставка_ВИМкабель" localSheetId="1">#REF!</definedName>
    <definedName name="доставка_ВИМкабель" localSheetId="3">#REF!</definedName>
    <definedName name="доставка_ВИМкабель" localSheetId="4">#REF!</definedName>
    <definedName name="доставка_ВИМкабель">#REF!</definedName>
    <definedName name="Доставка_Дилявер" localSheetId="5">#REF!</definedName>
    <definedName name="Доставка_Дилявер" localSheetId="1">#REF!</definedName>
    <definedName name="Доставка_Дилявер" localSheetId="3">#REF!</definedName>
    <definedName name="Доставка_Дилявер" localSheetId="4">#REF!</definedName>
    <definedName name="Доставка_Дилявер">#REF!</definedName>
    <definedName name="доставка_кавказ" localSheetId="5">#REF!</definedName>
    <definedName name="доставка_кавказ" localSheetId="1">#REF!</definedName>
    <definedName name="доставка_кавказ" localSheetId="3">#REF!</definedName>
    <definedName name="доставка_кавказ" localSheetId="4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5">#REF!</definedName>
    <definedName name="к1" localSheetId="1">#REF!</definedName>
    <definedName name="к1" localSheetId="3">#REF!</definedName>
    <definedName name="к1" localSheetId="4">#REF!</definedName>
    <definedName name="к1">#REF!</definedName>
    <definedName name="к2" localSheetId="5">#REF!</definedName>
    <definedName name="к2" localSheetId="1">#REF!</definedName>
    <definedName name="к2" localSheetId="3">#REF!</definedName>
    <definedName name="к2" localSheetId="4">#REF!</definedName>
    <definedName name="к2">#REF!</definedName>
    <definedName name="к3" localSheetId="5">#REF!</definedName>
    <definedName name="к3" localSheetId="1">#REF!</definedName>
    <definedName name="к3" localSheetId="3">#REF!</definedName>
    <definedName name="к3" localSheetId="4">#REF!</definedName>
    <definedName name="к3">#REF!</definedName>
    <definedName name="Код_1" localSheetId="5">[4]Смета!#REF!</definedName>
    <definedName name="Код_1" localSheetId="1">[4]Смета!#REF!</definedName>
    <definedName name="Код_1" localSheetId="3">[4]Смета!#REF!</definedName>
    <definedName name="Код_1" localSheetId="4">[4]Смета!#REF!</definedName>
    <definedName name="Код_1">[4]Смета!#REF!</definedName>
    <definedName name="Кольч">'[2]исх дан'!$B$12</definedName>
    <definedName name="КОЛЬЧ_АВББШВ" localSheetId="5">'[2]исх дан'!#REF!</definedName>
    <definedName name="КОЛЬЧ_АВББШВ" localSheetId="1">'[2]исх дан'!#REF!</definedName>
    <definedName name="КОЛЬЧ_АВББШВ" localSheetId="3">'[2]исх дан'!#REF!</definedName>
    <definedName name="КОЛЬЧ_АВББШВ" localSheetId="4">'[2]исх дан'!#REF!</definedName>
    <definedName name="КОЛЬЧ_АВББШВ">'[2]исх дан'!#REF!</definedName>
    <definedName name="Конец" localSheetId="5">#REF!</definedName>
    <definedName name="Конец" localSheetId="1">#REF!</definedName>
    <definedName name="Конец" localSheetId="3">#REF!</definedName>
    <definedName name="Конец" localSheetId="4">#REF!</definedName>
    <definedName name="Конец">#REF!</definedName>
    <definedName name="конкр150" localSheetId="5">'[2]исх дан'!#REF!</definedName>
    <definedName name="конкр150" localSheetId="1">'[2]исх дан'!#REF!</definedName>
    <definedName name="конкр150" localSheetId="3">'[2]исх дан'!#REF!</definedName>
    <definedName name="конкр150" localSheetId="4">'[2]исх дан'!#REF!</definedName>
    <definedName name="конкр150">'[2]исх дан'!#REF!</definedName>
    <definedName name="конкр230" localSheetId="5">'[2]исх дан'!#REF!</definedName>
    <definedName name="конкр230" localSheetId="1">'[2]исх дан'!#REF!</definedName>
    <definedName name="конкр230" localSheetId="3">'[2]исх дан'!#REF!</definedName>
    <definedName name="конкр230" localSheetId="4">'[2]исх дан'!#REF!</definedName>
    <definedName name="конкр230">'[2]исх дан'!#REF!</definedName>
    <definedName name="конкр240" localSheetId="5">'[2]исх дан'!#REF!</definedName>
    <definedName name="конкр240" localSheetId="1">'[2]исх дан'!#REF!</definedName>
    <definedName name="конкр240" localSheetId="3">'[2]исх дан'!#REF!</definedName>
    <definedName name="конкр240" localSheetId="4">'[2]исх дан'!#REF!</definedName>
    <definedName name="конкр240">'[2]исх дан'!#REF!</definedName>
    <definedName name="КОНТРОЛЬНИК" localSheetId="5">'[2]исх дан'!#REF!</definedName>
    <definedName name="КОНТРОЛЬНИК" localSheetId="1">'[2]исх дан'!#REF!</definedName>
    <definedName name="КОНТРОЛЬНИК" localSheetId="3">'[2]исх дан'!#REF!</definedName>
    <definedName name="КОНТРОЛЬНИК" localSheetId="4">'[2]исх дан'!#REF!</definedName>
    <definedName name="КОНТРОЛЬНИК">'[2]исх дан'!#REF!</definedName>
    <definedName name="Копилка_объем" localSheetId="5">[4]Материалы!#REF!</definedName>
    <definedName name="Копилка_объем" localSheetId="1">[4]Материалы!#REF!</definedName>
    <definedName name="Копилка_объем" localSheetId="3">[4]Материалы!#REF!</definedName>
    <definedName name="Копилка_объем" localSheetId="4">[4]Материалы!#REF!</definedName>
    <definedName name="Копилка_объем">[4]Материалы!#REF!</definedName>
    <definedName name="Копилка_сумма" localSheetId="5">[4]Материалы!#REF!</definedName>
    <definedName name="Копилка_сумма" localSheetId="1">[4]Материалы!#REF!</definedName>
    <definedName name="Копилка_сумма" localSheetId="3">[4]Материалы!#REF!</definedName>
    <definedName name="Копилка_сумма" localSheetId="4">[4]Материалы!#REF!</definedName>
    <definedName name="Копилка_сумма">[4]Материалы!#REF!</definedName>
    <definedName name="КОРОБ_ДОБ_РОЗН" localSheetId="5">'[2]исх дан'!#REF!</definedName>
    <definedName name="КОРОБ_ДОБ_РОЗН" localSheetId="1">'[2]исх дан'!#REF!</definedName>
    <definedName name="КОРОБ_ДОБ_РОЗН" localSheetId="3">'[2]исх дан'!#REF!</definedName>
    <definedName name="КОРОБ_ДОБ_РОЗН" localSheetId="4">'[2]исх дан'!#REF!</definedName>
    <definedName name="КОРОБ_ДОБ_РОЗН">'[2]исх дан'!#REF!</definedName>
    <definedName name="КОРОБ_РФ" localSheetId="5">'[2]исх дан'!#REF!</definedName>
    <definedName name="КОРОБ_РФ" localSheetId="1">'[2]исх дан'!#REF!</definedName>
    <definedName name="КОРОБ_РФ" localSheetId="3">'[2]исх дан'!#REF!</definedName>
    <definedName name="КОРОБ_РФ" localSheetId="4">'[2]исх дан'!#REF!</definedName>
    <definedName name="КОРОБ_РФ">'[2]исх дан'!#REF!</definedName>
    <definedName name="_xlnm.Criteria" localSheetId="5">#REF!</definedName>
    <definedName name="_xlnm.Criteria" localSheetId="1">#REF!</definedName>
    <definedName name="_xlnm.Criteria" localSheetId="3">#REF!</definedName>
    <definedName name="_xlnm.Criteria" localSheetId="4">#REF!</definedName>
    <definedName name="_xlnm.Criteria">#REF!</definedName>
    <definedName name="КУРС" localSheetId="5">'[2]исх дан'!#REF!</definedName>
    <definedName name="КУРС" localSheetId="1">'[2]исх дан'!#REF!</definedName>
    <definedName name="КУРС" localSheetId="3">'[2]исх дан'!#REF!</definedName>
    <definedName name="КУРС" localSheetId="4">'[2]исх дан'!#REF!</definedName>
    <definedName name="КУРС">'[2]исх дан'!#REF!</definedName>
    <definedName name="КУРС_2Й_ЛИСТ" localSheetId="5">'[2]исх дан'!#REF!</definedName>
    <definedName name="КУРС_2Й_ЛИСТ" localSheetId="1">'[2]исх дан'!#REF!</definedName>
    <definedName name="КУРС_2Й_ЛИСТ" localSheetId="3">'[2]исх дан'!#REF!</definedName>
    <definedName name="КУРС_2Й_ЛИСТ" localSheetId="4">'[2]исх дан'!#REF!</definedName>
    <definedName name="КУРС_2Й_ЛИСТ">'[2]исх дан'!#REF!</definedName>
    <definedName name="Курс_Диалин">'[7]Эл-доп'!$U$4</definedName>
    <definedName name="КУРС_ЗАПАЗД" localSheetId="5">'[2]исх дан'!#REF!</definedName>
    <definedName name="КУРС_ЗАПАЗД" localSheetId="1">'[2]исх дан'!#REF!</definedName>
    <definedName name="КУРС_ЗАПАЗД" localSheetId="3">'[2]исх дан'!#REF!</definedName>
    <definedName name="КУРС_ЗАПАЗД" localSheetId="4">'[2]исх дан'!#REF!</definedName>
    <definedName name="КУРС_ЗАПАЗД">'[2]исх дан'!#REF!</definedName>
    <definedName name="Курс_ИЭК">'[7]Эл-доп'!$Z$4</definedName>
    <definedName name="КУРС_КОЛЬЧ" localSheetId="5">'[2]исх дан'!#REF!</definedName>
    <definedName name="КУРС_КОЛЬЧ" localSheetId="1">'[2]исх дан'!#REF!</definedName>
    <definedName name="КУРС_КОЛЬЧ" localSheetId="3">'[2]исх дан'!#REF!</definedName>
    <definedName name="КУРС_КОЛЬЧ" localSheetId="4">'[2]исх дан'!#REF!</definedName>
    <definedName name="КУРС_КОЛЬЧ">'[2]исх дан'!#REF!</definedName>
    <definedName name="КУРС_ЛУК" localSheetId="5">'[2]исх дан'!#REF!</definedName>
    <definedName name="КУРС_ЛУК" localSheetId="1">'[2]исх дан'!#REF!</definedName>
    <definedName name="КУРС_ЛУК" localSheetId="3">'[2]исх дан'!#REF!</definedName>
    <definedName name="КУРС_ЛУК" localSheetId="4">'[2]исх дан'!#REF!</definedName>
    <definedName name="КУРС_ЛУК">'[2]исх дан'!#REF!</definedName>
    <definedName name="КУРС_ЛУКИ" localSheetId="5">'[2]исх дан'!#REF!</definedName>
    <definedName name="КУРС_ЛУКИ" localSheetId="1">'[2]исх дан'!#REF!</definedName>
    <definedName name="КУРС_ЛУКИ" localSheetId="3">'[2]исх дан'!#REF!</definedName>
    <definedName name="КУРС_ЛУКИ" localSheetId="4">'[2]исх дан'!#REF!</definedName>
    <definedName name="КУРС_ЛУКИ">'[2]исх дан'!#REF!</definedName>
    <definedName name="КУРС_РК" localSheetId="5">'[2]исх дан'!#REF!</definedName>
    <definedName name="КУРС_РК" localSheetId="1">'[2]исх дан'!#REF!</definedName>
    <definedName name="КУРС_РК" localSheetId="3">'[2]исх дан'!#REF!</definedName>
    <definedName name="КУРС_РК" localSheetId="4">'[2]исх дан'!#REF!</definedName>
    <definedName name="КУРС_РК">'[2]исх дан'!#REF!</definedName>
    <definedName name="левон_опт" localSheetId="5">#REF!</definedName>
    <definedName name="левон_опт" localSheetId="1">#REF!</definedName>
    <definedName name="левон_опт" localSheetId="3">#REF!</definedName>
    <definedName name="левон_опт" localSheetId="4">#REF!</definedName>
    <definedName name="левон_опт">#REF!</definedName>
    <definedName name="левон_розн" localSheetId="5">#REF!</definedName>
    <definedName name="левон_розн" localSheetId="1">#REF!</definedName>
    <definedName name="левон_розн" localSheetId="3">#REF!</definedName>
    <definedName name="левон_розн" localSheetId="4">#REF!</definedName>
    <definedName name="левон_розн">#REF!</definedName>
    <definedName name="лист1" localSheetId="5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5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5">#REF!,#REF!</definedName>
    <definedName name="лист10" localSheetId="1">#REF!,#REF!</definedName>
    <definedName name="лист10" localSheetId="3">#REF!,#REF!</definedName>
    <definedName name="лист10" localSheetId="4">#REF!,#REF!</definedName>
    <definedName name="лист10">#REF!,#REF!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5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5">#REF!,#REF!,#REF!,#REF!,#REF!,#REF!</definedName>
    <definedName name="лист3" localSheetId="1">#REF!,#REF!,#REF!,#REF!,#REF!,#REF!</definedName>
    <definedName name="лист3" localSheetId="3">#REF!,#REF!,#REF!,#REF!,#REF!,#REF!</definedName>
    <definedName name="лист3" localSheetId="4">#REF!,#REF!,#REF!,#REF!,#REF!,#REF!</definedName>
    <definedName name="лист3">#REF!,#REF!,#REF!,#REF!,#REF!,#REF!</definedName>
    <definedName name="лист3_txt" localSheetId="5">#REF!,#REF!,#REF!,#REF!</definedName>
    <definedName name="лист3_txt" localSheetId="1">#REF!,#REF!,#REF!,#REF!</definedName>
    <definedName name="лист3_txt" localSheetId="3">#REF!,#REF!,#REF!,#REF!</definedName>
    <definedName name="лист3_txt" localSheetId="4">#REF!,#REF!,#REF!,#REF!</definedName>
    <definedName name="лист3_txt">#REF!,#REF!,#REF!,#REF!</definedName>
    <definedName name="лист4" localSheetId="5">#REF!,#REF!,#REF!,#REF!,#REF!,#REF!</definedName>
    <definedName name="лист4" localSheetId="1">#REF!,#REF!,#REF!,#REF!,#REF!,#REF!</definedName>
    <definedName name="лист4" localSheetId="3">#REF!,#REF!,#REF!,#REF!,#REF!,#REF!</definedName>
    <definedName name="лист4" localSheetId="4">#REF!,#REF!,#REF!,#REF!,#REF!,#REF!</definedName>
    <definedName name="лист4">#REF!,#REF!,#REF!,#REF!,#REF!,#REF!</definedName>
    <definedName name="лист4_txt" localSheetId="5">#REF!,#REF!,#REF!,#REF!</definedName>
    <definedName name="лист4_txt" localSheetId="1">#REF!,#REF!,#REF!,#REF!</definedName>
    <definedName name="лист4_txt" localSheetId="3">#REF!,#REF!,#REF!,#REF!</definedName>
    <definedName name="лист4_txt" localSheetId="4">#REF!,#REF!,#REF!,#REF!</definedName>
    <definedName name="лист4_txt">#REF!,#REF!,#REF!,#REF!</definedName>
    <definedName name="лист8" localSheetId="5">#REF!,#REF!</definedName>
    <definedName name="лист8" localSheetId="1">#REF!,#REF!</definedName>
    <definedName name="лист8" localSheetId="3">#REF!,#REF!</definedName>
    <definedName name="лист8" localSheetId="4">#REF!,#REF!</definedName>
    <definedName name="лист8">#REF!,#REF!</definedName>
    <definedName name="ЛУКИ" localSheetId="5">#REF!</definedName>
    <definedName name="ЛУКИ" localSheetId="1">#REF!</definedName>
    <definedName name="ЛУКИ" localSheetId="3">#REF!</definedName>
    <definedName name="ЛУКИ" localSheetId="4">#REF!</definedName>
    <definedName name="ЛУКИ">#REF!</definedName>
    <definedName name="ЛУКИ_МЕДЬ" localSheetId="5">'[2]исх дан'!#REF!</definedName>
    <definedName name="ЛУКИ_МЕДЬ" localSheetId="1">'[2]исх дан'!#REF!</definedName>
    <definedName name="ЛУКИ_МЕДЬ" localSheetId="3">'[2]исх дан'!#REF!</definedName>
    <definedName name="ЛУКИ_МЕДЬ" localSheetId="4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5">[5]Кабель!#REF!</definedName>
    <definedName name="Мин.нац." localSheetId="1">[5]Кабель!#REF!</definedName>
    <definedName name="Мин.нац." localSheetId="3">[5]Кабель!#REF!</definedName>
    <definedName name="Мин.нац." localSheetId="4">[5]Кабель!#REF!</definedName>
    <definedName name="Мин.нац.">[5]Кабель!#REF!</definedName>
    <definedName name="Мин_Нац">'[2]исх дан'!$B$9</definedName>
    <definedName name="ммм" localSheetId="5">'[2]исх дан'!#REF!</definedName>
    <definedName name="ммм" localSheetId="1">'[2]исх дан'!#REF!</definedName>
    <definedName name="ммм" localSheetId="3">'[2]исх дан'!#REF!</definedName>
    <definedName name="ммм" localSheetId="4">'[2]исх дан'!#REF!</definedName>
    <definedName name="ммм">'[2]исх дан'!#REF!</definedName>
    <definedName name="НаименованиеПород">[6]Списки!$B$2:$B$80</definedName>
    <definedName name="НАЦ_ГОФР" localSheetId="5">'[2]исх дан'!#REF!</definedName>
    <definedName name="НАЦ_ГОФР" localSheetId="1">'[2]исх дан'!#REF!</definedName>
    <definedName name="НАЦ_ГОФР" localSheetId="3">'[2]исх дан'!#REF!</definedName>
    <definedName name="НАЦ_ГОФР" localSheetId="4">'[2]исх дан'!#REF!</definedName>
    <definedName name="НАЦ_ГОФР">'[2]исх дан'!#REF!</definedName>
    <definedName name="НАЦ_ГОФР_СПЕЦ" localSheetId="5">'[2]исх дан'!#REF!</definedName>
    <definedName name="НАЦ_ГОФР_СПЕЦ" localSheetId="1">'[2]исх дан'!#REF!</definedName>
    <definedName name="НАЦ_ГОФР_СПЕЦ" localSheetId="3">'[2]исх дан'!#REF!</definedName>
    <definedName name="НАЦ_ГОФР_СПЕЦ" localSheetId="4">'[2]исх дан'!#REF!</definedName>
    <definedName name="НАЦ_ГОФР_СПЕЦ">'[2]исх дан'!#REF!</definedName>
    <definedName name="НАЦ_КОЛЬЧ" localSheetId="5">'[2]исх дан'!#REF!</definedName>
    <definedName name="НАЦ_КОЛЬЧ" localSheetId="1">'[2]исх дан'!#REF!</definedName>
    <definedName name="НАЦ_КОЛЬЧ" localSheetId="3">'[2]исх дан'!#REF!</definedName>
    <definedName name="НАЦ_КОЛЬЧ" localSheetId="4">'[2]исх дан'!#REF!</definedName>
    <definedName name="НАЦ_КОЛЬЧ">'[2]исх дан'!#REF!</definedName>
    <definedName name="НАЦ_КОРОБ" localSheetId="5">'[2]исх дан'!#REF!</definedName>
    <definedName name="НАЦ_КОРОБ" localSheetId="1">'[2]исх дан'!#REF!</definedName>
    <definedName name="НАЦ_КОРОБ" localSheetId="3">'[2]исх дан'!#REF!</definedName>
    <definedName name="НАЦ_КОРОБ" localSheetId="4">'[2]исх дан'!#REF!</definedName>
    <definedName name="НАЦ_КОРОБ">'[2]исх дан'!#REF!</definedName>
    <definedName name="нац_метрук" localSheetId="5">'[2]исх дан'!#REF!</definedName>
    <definedName name="нац_метрук" localSheetId="1">'[2]исх дан'!#REF!</definedName>
    <definedName name="нац_метрук" localSheetId="3">'[2]исх дан'!#REF!</definedName>
    <definedName name="нац_метрук" localSheetId="4">'[2]исх дан'!#REF!</definedName>
    <definedName name="нац_метрук">'[2]исх дан'!#REF!</definedName>
    <definedName name="нац_након" localSheetId="5">#REF!</definedName>
    <definedName name="нац_након" localSheetId="1">#REF!</definedName>
    <definedName name="нац_након" localSheetId="3">#REF!</definedName>
    <definedName name="нац_након" localSheetId="4">#REF!</definedName>
    <definedName name="нац_након">#REF!</definedName>
    <definedName name="НАЦ_НЕГОРЮЧ" localSheetId="5">#REF!</definedName>
    <definedName name="НАЦ_НЕГОРЮЧ" localSheetId="1">#REF!</definedName>
    <definedName name="НАЦ_НЕГОРЮЧ" localSheetId="3">#REF!</definedName>
    <definedName name="НАЦ_НЕГОРЮЧ" localSheetId="4">#REF!</definedName>
    <definedName name="НАЦ_НЕГОРЮЧ">#REF!</definedName>
    <definedName name="НАЦ_ОПТ" localSheetId="5">'[2]исх дан'!#REF!</definedName>
    <definedName name="НАЦ_ОПТ" localSheetId="1">'[2]исх дан'!#REF!</definedName>
    <definedName name="НАЦ_ОПТ" localSheetId="3">'[2]исх дан'!#REF!</definedName>
    <definedName name="НАЦ_ОПТ" localSheetId="4">'[2]исх дан'!#REF!</definedName>
    <definedName name="НАЦ_ОПТ">'[2]исх дан'!#REF!</definedName>
    <definedName name="НАЦ_ОПТ_КОЛЬЧ" localSheetId="5">'[2]исх дан'!#REF!</definedName>
    <definedName name="НАЦ_ОПТ_КОЛЬЧ" localSheetId="1">'[2]исх дан'!#REF!</definedName>
    <definedName name="НАЦ_ОПТ_КОЛЬЧ" localSheetId="3">'[2]исх дан'!#REF!</definedName>
    <definedName name="НАЦ_ОПТ_КОЛЬЧ" localSheetId="4">'[2]исх дан'!#REF!</definedName>
    <definedName name="НАЦ_ОПТ_КОЛЬЧ">'[2]исх дан'!#REF!</definedName>
    <definedName name="НАЦ_ОПТ_КОЛЬЧ_тпп" localSheetId="5">'[2]исх дан'!#REF!</definedName>
    <definedName name="НАЦ_ОПТ_КОЛЬЧ_тпп" localSheetId="1">'[2]исх дан'!#REF!</definedName>
    <definedName name="НАЦ_ОПТ_КОЛЬЧ_тпп" localSheetId="3">'[2]исх дан'!#REF!</definedName>
    <definedName name="НАЦ_ОПТ_КОЛЬЧ_тпп" localSheetId="4">'[2]исх дан'!#REF!</definedName>
    <definedName name="НАЦ_ОПТ_КОЛЬЧ_тпп">'[2]исх дан'!#REF!</definedName>
    <definedName name="НАЦ_РЫБ" localSheetId="5">'[2]исх дан'!#REF!</definedName>
    <definedName name="НАЦ_РЫБ" localSheetId="1">'[2]исх дан'!#REF!</definedName>
    <definedName name="НАЦ_РЫБ" localSheetId="3">'[2]исх дан'!#REF!</definedName>
    <definedName name="НАЦ_РЫБ" localSheetId="4">'[2]исх дан'!#REF!</definedName>
    <definedName name="НАЦ_РЫБ">'[2]исх дан'!#REF!</definedName>
    <definedName name="НАЦ_РЫБ_КРУПН" localSheetId="5">'[2]исх дан'!#REF!</definedName>
    <definedName name="НАЦ_РЫБ_КРУПН" localSheetId="1">'[2]исх дан'!#REF!</definedName>
    <definedName name="НАЦ_РЫБ_КРУПН" localSheetId="3">'[2]исх дан'!#REF!</definedName>
    <definedName name="НАЦ_РЫБ_КРУПН" localSheetId="4">'[2]исх дан'!#REF!</definedName>
    <definedName name="НАЦ_РЫБ_КРУПН">'[2]исх дан'!#REF!</definedName>
    <definedName name="НАЦ_РЫБ_МЕЛК" localSheetId="5">'[2]исх дан'!#REF!</definedName>
    <definedName name="НАЦ_РЫБ_МЕЛК" localSheetId="1">'[2]исх дан'!#REF!</definedName>
    <definedName name="НАЦ_РЫБ_МЕЛК" localSheetId="3">'[2]исх дан'!#REF!</definedName>
    <definedName name="НАЦ_РЫБ_МЕЛК" localSheetId="4">'[2]исх дан'!#REF!</definedName>
    <definedName name="НАЦ_РЫБ_МЕЛК">'[2]исх дан'!#REF!</definedName>
    <definedName name="НАЦ_СМОЛ_АВВГ" localSheetId="5">'[2]исх дан'!#REF!</definedName>
    <definedName name="НАЦ_СМОЛ_АВВГ" localSheetId="1">'[2]исх дан'!#REF!</definedName>
    <definedName name="НАЦ_СМОЛ_АВВГ" localSheetId="3">'[2]исх дан'!#REF!</definedName>
    <definedName name="НАЦ_СМОЛ_АВВГ" localSheetId="4">'[2]исх дан'!#REF!</definedName>
    <definedName name="НАЦ_СМОЛ_АВВГ">'[2]исх дан'!#REF!</definedName>
    <definedName name="НАЦ_СМОЛ_АПВ" localSheetId="5">'[2]исх дан'!#REF!</definedName>
    <definedName name="НАЦ_СМОЛ_АПВ" localSheetId="1">'[2]исх дан'!#REF!</definedName>
    <definedName name="НАЦ_СМОЛ_АПВ" localSheetId="3">'[2]исх дан'!#REF!</definedName>
    <definedName name="НАЦ_СМОЛ_АПВ" localSheetId="4">'[2]исх дан'!#REF!</definedName>
    <definedName name="НАЦ_СМОЛ_АПВ">'[2]исх дан'!#REF!</definedName>
    <definedName name="НАЦ_СМОЛ_М" localSheetId="5">'[2]исх дан'!#REF!</definedName>
    <definedName name="НАЦ_СМОЛ_М" localSheetId="1">'[2]исх дан'!#REF!</definedName>
    <definedName name="НАЦ_СМОЛ_М" localSheetId="3">'[2]исх дан'!#REF!</definedName>
    <definedName name="НАЦ_СМОЛ_М" localSheetId="4">'[2]исх дан'!#REF!</definedName>
    <definedName name="НАЦ_СМОЛ_М">'[2]исх дан'!#REF!</definedName>
    <definedName name="НАЦ_ТУРЦ_ОПТ" localSheetId="5">#REF!</definedName>
    <definedName name="НАЦ_ТУРЦ_ОПТ" localSheetId="1">#REF!</definedName>
    <definedName name="НАЦ_ТУРЦ_ОПТ" localSheetId="3">#REF!</definedName>
    <definedName name="НАЦ_ТУРЦ_ОПТ" localSheetId="4">#REF!</definedName>
    <definedName name="НАЦ_ТУРЦ_ОПТ">#REF!</definedName>
    <definedName name="НАЦ_ТУРЦ_РОЗН" localSheetId="5">#REF!</definedName>
    <definedName name="НАЦ_ТУРЦ_РОЗН" localSheetId="1">#REF!</definedName>
    <definedName name="НАЦ_ТУРЦ_РОЗН" localSheetId="3">#REF!</definedName>
    <definedName name="НАЦ_ТУРЦ_РОЗН" localSheetId="4">#REF!</definedName>
    <definedName name="НАЦ_ТУРЦ_РОЗН">#REF!</definedName>
    <definedName name="НАЦЕНКА" localSheetId="5">'[2]исх дан'!#REF!</definedName>
    <definedName name="НАЦЕНКА" localSheetId="1">'[2]исх дан'!#REF!</definedName>
    <definedName name="НАЦЕНКА" localSheetId="3">'[2]исх дан'!#REF!</definedName>
    <definedName name="НАЦЕНКА" localSheetId="4">'[2]исх дан'!#REF!</definedName>
    <definedName name="НАЦЕНКА">'[2]исх дан'!#REF!</definedName>
    <definedName name="НАЦЕНКА_150" localSheetId="5">'[2]исх дан'!#REF!</definedName>
    <definedName name="НАЦЕНКА_150" localSheetId="1">'[2]исх дан'!#REF!</definedName>
    <definedName name="НАЦЕНКА_150" localSheetId="3">'[2]исх дан'!#REF!</definedName>
    <definedName name="НАЦЕНКА_150" localSheetId="4">'[2]исх дан'!#REF!</definedName>
    <definedName name="НАЦЕНКА_150">'[2]исх дан'!#REF!</definedName>
    <definedName name="НАЦЕНКА_СЧЕТЧ" localSheetId="5">'[2]исх дан'!#REF!</definedName>
    <definedName name="НАЦЕНКА_СЧЕТЧ" localSheetId="1">'[2]исх дан'!#REF!</definedName>
    <definedName name="НАЦЕНКА_СЧЕТЧ" localSheetId="3">'[2]исх дан'!#REF!</definedName>
    <definedName name="НАЦЕНКА_СЧЕТЧ" localSheetId="4">'[2]исх дан'!#REF!</definedName>
    <definedName name="НАЦЕНКА_СЧЕТЧ">'[2]исх дан'!#REF!</definedName>
    <definedName name="НАЦЕНКА_СЧЕТЧИКИ" localSheetId="5">'[2]исх дан'!#REF!</definedName>
    <definedName name="НАЦЕНКА_СЧЕТЧИКИ" localSheetId="1">'[2]исх дан'!#REF!</definedName>
    <definedName name="НАЦЕНКА_СЧЕТЧИКИ" localSheetId="3">'[2]исх дан'!#REF!</definedName>
    <definedName name="НАЦЕНКА_СЧЕТЧИКИ" localSheetId="4">'[2]исх дан'!#REF!</definedName>
    <definedName name="НАЦЕНКА_СЧЕТЧИКИ">'[2]исх дан'!#REF!</definedName>
    <definedName name="НДС" localSheetId="5">'[2]исх дан'!#REF!</definedName>
    <definedName name="НДС" localSheetId="1">'[2]исх дан'!#REF!</definedName>
    <definedName name="НДС" localSheetId="3">'[2]исх дан'!#REF!</definedName>
    <definedName name="НДС" localSheetId="4">'[2]исх дан'!#REF!</definedName>
    <definedName name="НДС">'[2]исх дан'!#REF!</definedName>
    <definedName name="Номер_сметы">[9]Справочник!$A:$A</definedName>
    <definedName name="_xlnm.Print_Area" localSheetId="5">'кс-2 №1'!$A$1:$U$596</definedName>
    <definedName name="_xlnm.Print_Area" localSheetId="1">'кс-2 №1корр'!$A$1:$X$589</definedName>
    <definedName name="_xlnm.Print_Area" localSheetId="3">'кс-2 №2корр'!$A$1:$AD$589</definedName>
    <definedName name="_xlnm.Print_Area" localSheetId="0">'КС3 №1'!$A$1:$H$99</definedName>
    <definedName name="_xlnm.Print_Area" localSheetId="2">'КС3 №2 апрель'!$A$1:$H$99</definedName>
    <definedName name="_xlnm.Print_Area" localSheetId="4">'кс-6 на 06.05'!$A$1:$AJ$589</definedName>
    <definedName name="ООС" localSheetId="5">#REF!,#REF!</definedName>
    <definedName name="ООС" localSheetId="1">#REF!,#REF!</definedName>
    <definedName name="ООС" localSheetId="3">#REF!,#REF!</definedName>
    <definedName name="ООС" localSheetId="4">#REF!,#REF!</definedName>
    <definedName name="ООС">#REF!,#REF!</definedName>
    <definedName name="от_БИРЖЕВОГО" localSheetId="5">'[2]исх дан'!#REF!</definedName>
    <definedName name="от_БИРЖЕВОГО" localSheetId="1">'[2]исх дан'!#REF!</definedName>
    <definedName name="от_БИРЖЕВОГО" localSheetId="3">'[2]исх дан'!#REF!</definedName>
    <definedName name="от_БИРЖЕВОГО" localSheetId="4">'[2]исх дан'!#REF!</definedName>
    <definedName name="от_БИРЖЕВОГО">'[2]исх дан'!#REF!</definedName>
    <definedName name="ПВ" localSheetId="5">'[2]исх дан'!#REF!</definedName>
    <definedName name="ПВ" localSheetId="1">'[2]исх дан'!#REF!</definedName>
    <definedName name="ПВ" localSheetId="3">'[2]исх дан'!#REF!</definedName>
    <definedName name="ПВ" localSheetId="4">'[2]исх дан'!#REF!</definedName>
    <definedName name="ПВ">'[2]исх дан'!#REF!</definedName>
    <definedName name="ПВС_ОПТ" localSheetId="5">'[2]исх дан'!#REF!</definedName>
    <definedName name="ПВС_ОПТ" localSheetId="1">'[2]исх дан'!#REF!</definedName>
    <definedName name="ПВС_ОПТ" localSheetId="3">'[2]исх дан'!#REF!</definedName>
    <definedName name="ПВС_ОПТ" localSheetId="4">'[2]исх дан'!#REF!</definedName>
    <definedName name="ПВС_ОПТ">'[2]исх дан'!#REF!</definedName>
    <definedName name="ПВС_РОЗН">[10]ПРОЦЕНТЫ!$AQ$7</definedName>
    <definedName name="пр" localSheetId="5">#REF!,#REF!,#REF!,#REF!</definedName>
    <definedName name="пр" localSheetId="1">#REF!,#REF!,#REF!,#REF!</definedName>
    <definedName name="пр" localSheetId="3">#REF!,#REF!,#REF!,#REF!</definedName>
    <definedName name="пр" localSheetId="4">#REF!,#REF!,#REF!,#REF!</definedName>
    <definedName name="пр">#REF!,#REF!,#REF!,#REF!</definedName>
    <definedName name="Примечание">[6]Списки!$K$2:$K$25</definedName>
    <definedName name="ПУНП" localSheetId="5">'[2]исх дан'!#REF!</definedName>
    <definedName name="ПУНП" localSheetId="1">'[2]исх дан'!#REF!</definedName>
    <definedName name="ПУНП" localSheetId="3">'[2]исх дан'!#REF!</definedName>
    <definedName name="ПУНП" localSheetId="4">'[2]исх дан'!#REF!</definedName>
    <definedName name="ПУНП">'[2]исх дан'!#REF!</definedName>
    <definedName name="Расход_меди_кг_км_с_отходами" localSheetId="5">#REF!</definedName>
    <definedName name="Расход_меди_кг_км_с_отходами" localSheetId="1">#REF!</definedName>
    <definedName name="Расход_меди_кг_км_с_отходами" localSheetId="3">#REF!</definedName>
    <definedName name="Расход_меди_кг_км_с_отходами" localSheetId="4">#REF!</definedName>
    <definedName name="Расход_меди_кг_км_с_отходами">#REF!</definedName>
    <definedName name="рома1" localSheetId="5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5">#REF!</definedName>
    <definedName name="СКИДКА_в_КОЛЬЧУГ" localSheetId="1">#REF!</definedName>
    <definedName name="СКИДКА_в_КОЛЬЧУГ" localSheetId="3">#REF!</definedName>
    <definedName name="СКИДКА_в_КОЛЬЧУГ" localSheetId="4">#REF!</definedName>
    <definedName name="СКИДКА_в_КОЛЬЧУГ">#REF!</definedName>
    <definedName name="СКИДКА_КОЛЬЧ">'[2]исх дан'!$B$9</definedName>
    <definedName name="Смета" localSheetId="5">[4]Смета!#REF!</definedName>
    <definedName name="Смета" localSheetId="1">[4]Смета!#REF!</definedName>
    <definedName name="Смета" localSheetId="3">[4]Смета!#REF!</definedName>
    <definedName name="Смета" localSheetId="4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5">'[2]исх дан'!#REF!</definedName>
    <definedName name="тек_курс" localSheetId="1">'[2]исх дан'!#REF!</definedName>
    <definedName name="тек_курс" localSheetId="3">'[2]исх дан'!#REF!</definedName>
    <definedName name="тек_курс" localSheetId="4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5">#REF!,#REF!</definedName>
    <definedName name="текст10" localSheetId="1">#REF!,#REF!</definedName>
    <definedName name="текст10" localSheetId="3">#REF!,#REF!</definedName>
    <definedName name="текст10" localSheetId="4">#REF!,#REF!</definedName>
    <definedName name="текст10">#REF!,#REF!</definedName>
    <definedName name="текст11" localSheetId="5">#REF!,#REF!</definedName>
    <definedName name="текст11" localSheetId="1">#REF!,#REF!</definedName>
    <definedName name="текст11" localSheetId="3">#REF!,#REF!</definedName>
    <definedName name="текст11" localSheetId="4">#REF!,#REF!</definedName>
    <definedName name="текст11">#REF!,#REF!</definedName>
    <definedName name="текст12" localSheetId="5">#REF!,#REF!</definedName>
    <definedName name="текст12" localSheetId="1">#REF!,#REF!</definedName>
    <definedName name="текст12" localSheetId="3">#REF!,#REF!</definedName>
    <definedName name="текст12" localSheetId="4">#REF!,#REF!</definedName>
    <definedName name="текст12">#REF!,#REF!</definedName>
    <definedName name="текст2" localSheetId="5">[5]Кабель!$A$137:$A$419,#REF!</definedName>
    <definedName name="текст2" localSheetId="1">[5]Кабель!$A$137:$A$419,#REF!</definedName>
    <definedName name="текст2" localSheetId="3">[5]Кабель!$A$137:$A$419,#REF!</definedName>
    <definedName name="текст2" localSheetId="4">[5]Кабель!$A$137:$A$419,#REF!</definedName>
    <definedName name="текст2">[5]Кабель!$A$137:$A$419,#REF!</definedName>
    <definedName name="текст3" localSheetId="5">#REF!,#REF!</definedName>
    <definedName name="текст3" localSheetId="1">#REF!,#REF!</definedName>
    <definedName name="текст3" localSheetId="3">#REF!,#REF!</definedName>
    <definedName name="текст3" localSheetId="4">#REF!,#REF!</definedName>
    <definedName name="текст3">#REF!,#REF!</definedName>
    <definedName name="текст4" localSheetId="5">[7]Электрика!#REF!,[7]Электрика!#REF!</definedName>
    <definedName name="текст4" localSheetId="1">[7]Электрика!#REF!,[7]Электрика!#REF!</definedName>
    <definedName name="текст4" localSheetId="3">[7]Электрика!#REF!,[7]Электрика!#REF!</definedName>
    <definedName name="текст4" localSheetId="4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5">[7]Электрика!$A$32:$B$129,[7]Электрика!#REF!</definedName>
    <definedName name="текст6" localSheetId="1">[7]Электрика!$A$32:$B$129,[7]Электрика!#REF!</definedName>
    <definedName name="текст6" localSheetId="3">[7]Электрика!$A$32:$B$129,[7]Электрика!#REF!</definedName>
    <definedName name="текст6" localSheetId="4">[7]Электрика!$A$32:$B$129,[7]Электрика!#REF!</definedName>
    <definedName name="текст6">[7]Электрика!$A$32:$B$129,[7]Электрика!#REF!</definedName>
    <definedName name="текст7" localSheetId="5">#REF!,#REF!</definedName>
    <definedName name="текст7" localSheetId="1">#REF!,#REF!</definedName>
    <definedName name="текст7" localSheetId="3">#REF!,#REF!</definedName>
    <definedName name="текст7" localSheetId="4">#REF!,#REF!</definedName>
    <definedName name="текст7">#REF!,#REF!</definedName>
    <definedName name="текст8" localSheetId="5">#REF!,#REF!</definedName>
    <definedName name="текст8" localSheetId="1">#REF!,#REF!</definedName>
    <definedName name="текст8" localSheetId="3">#REF!,#REF!</definedName>
    <definedName name="текст8" localSheetId="4">#REF!,#REF!</definedName>
    <definedName name="текст8">#REF!,#REF!</definedName>
    <definedName name="текст9" localSheetId="5">#REF!,#REF!</definedName>
    <definedName name="текст9" localSheetId="1">#REF!,#REF!</definedName>
    <definedName name="текст9" localSheetId="3">#REF!,#REF!</definedName>
    <definedName name="текст9" localSheetId="4">#REF!,#REF!</definedName>
    <definedName name="текст9">#REF!,#REF!</definedName>
    <definedName name="Титул00" localSheetId="5">#REF!</definedName>
    <definedName name="Титул00" localSheetId="1">#REF!</definedName>
    <definedName name="Титул00" localSheetId="3">#REF!</definedName>
    <definedName name="Титул00" localSheetId="4">#REF!</definedName>
    <definedName name="Титул00">#REF!</definedName>
    <definedName name="Титул01" localSheetId="5">#REF!,#REF!</definedName>
    <definedName name="Титул01" localSheetId="1">#REF!,#REF!</definedName>
    <definedName name="Титул01" localSheetId="3">#REF!,#REF!</definedName>
    <definedName name="Титул01" localSheetId="4">#REF!,#REF!</definedName>
    <definedName name="Титул01">#REF!,#REF!</definedName>
    <definedName name="Титул02" localSheetId="5">#REF!,#REF!</definedName>
    <definedName name="Титул02" localSheetId="1">#REF!,#REF!</definedName>
    <definedName name="Титул02" localSheetId="3">#REF!,#REF!</definedName>
    <definedName name="Титул02" localSheetId="4">#REF!,#REF!</definedName>
    <definedName name="Титул02">#REF!,#REF!</definedName>
    <definedName name="Титул03" localSheetId="5">#REF!,#REF!</definedName>
    <definedName name="Титул03" localSheetId="1">#REF!,#REF!</definedName>
    <definedName name="Титул03" localSheetId="3">#REF!,#REF!</definedName>
    <definedName name="Титул03" localSheetId="4">#REF!,#REF!</definedName>
    <definedName name="Титул03">#REF!,#REF!</definedName>
    <definedName name="Титул04" localSheetId="5">#REF!,#REF!</definedName>
    <definedName name="Титул04" localSheetId="1">#REF!,#REF!</definedName>
    <definedName name="Титул04" localSheetId="3">#REF!,#REF!</definedName>
    <definedName name="Титул04" localSheetId="4">#REF!,#REF!</definedName>
    <definedName name="Титул04">#REF!,#REF!</definedName>
    <definedName name="Титул05" localSheetId="5">#REF!,#REF!</definedName>
    <definedName name="Титул05" localSheetId="1">#REF!,#REF!</definedName>
    <definedName name="Титул05" localSheetId="3">#REF!,#REF!</definedName>
    <definedName name="Титул05" localSheetId="4">#REF!,#REF!</definedName>
    <definedName name="Титул05">#REF!,#REF!</definedName>
    <definedName name="Титул06" localSheetId="5">#REF!</definedName>
    <definedName name="Титул06" localSheetId="1">#REF!</definedName>
    <definedName name="Титул06" localSheetId="3">#REF!</definedName>
    <definedName name="Титул06" localSheetId="4">#REF!</definedName>
    <definedName name="Титул06">#REF!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80" i="44" l="1"/>
  <c r="AG580" i="44"/>
  <c r="AG579" i="44"/>
  <c r="AJ579" i="44" s="1"/>
  <c r="AG578" i="44"/>
  <c r="AJ578" i="44" s="1"/>
  <c r="AG577" i="44"/>
  <c r="AJ577" i="44" s="1"/>
  <c r="AI576" i="44"/>
  <c r="AJ576" i="44" s="1"/>
  <c r="AG576" i="44"/>
  <c r="AJ575" i="44"/>
  <c r="AI575" i="44"/>
  <c r="AG575" i="44"/>
  <c r="AI574" i="44"/>
  <c r="AG574" i="44"/>
  <c r="AG573" i="44"/>
  <c r="AJ573" i="44" s="1"/>
  <c r="AI572" i="44"/>
  <c r="AG572" i="44"/>
  <c r="AI571" i="44"/>
  <c r="AJ571" i="44" s="1"/>
  <c r="AG571" i="44"/>
  <c r="AI570" i="44"/>
  <c r="AJ570" i="44" s="1"/>
  <c r="AG570" i="44"/>
  <c r="AG569" i="44"/>
  <c r="AJ569" i="44" s="1"/>
  <c r="AI568" i="44"/>
  <c r="AG568" i="44"/>
  <c r="AI567" i="44"/>
  <c r="AG567" i="44"/>
  <c r="AI564" i="44"/>
  <c r="AG564" i="44"/>
  <c r="AJ564" i="44" s="1"/>
  <c r="AJ563" i="44"/>
  <c r="AG563" i="44"/>
  <c r="AG562" i="44"/>
  <c r="AJ562" i="44" s="1"/>
  <c r="AI561" i="44"/>
  <c r="AJ561" i="44" s="1"/>
  <c r="AG561" i="44"/>
  <c r="AI559" i="44"/>
  <c r="AG559" i="44"/>
  <c r="AJ559" i="44" s="1"/>
  <c r="AI558" i="44"/>
  <c r="AI551" i="44" s="1"/>
  <c r="AG558" i="44"/>
  <c r="AJ558" i="44" s="1"/>
  <c r="AJ557" i="44"/>
  <c r="AI557" i="44"/>
  <c r="AG557" i="44"/>
  <c r="AG555" i="44"/>
  <c r="AJ555" i="44" s="1"/>
  <c r="AJ554" i="44"/>
  <c r="AG554" i="44"/>
  <c r="AG553" i="44"/>
  <c r="AJ553" i="44" s="1"/>
  <c r="AJ551" i="44" s="1"/>
  <c r="AI550" i="44"/>
  <c r="AJ550" i="44" s="1"/>
  <c r="AG550" i="44"/>
  <c r="AG549" i="44"/>
  <c r="AJ549" i="44" s="1"/>
  <c r="AJ548" i="44"/>
  <c r="AG548" i="44"/>
  <c r="AI547" i="44"/>
  <c r="AG547" i="44"/>
  <c r="AJ547" i="44" s="1"/>
  <c r="AJ545" i="44"/>
  <c r="AI545" i="44"/>
  <c r="AG545" i="44"/>
  <c r="AI544" i="44"/>
  <c r="AJ544" i="44" s="1"/>
  <c r="AG544" i="44"/>
  <c r="AJ543" i="44"/>
  <c r="AI543" i="44"/>
  <c r="AG543" i="44"/>
  <c r="AG541" i="44"/>
  <c r="AJ541" i="44" s="1"/>
  <c r="AG540" i="44"/>
  <c r="AJ539" i="44"/>
  <c r="AG539" i="44"/>
  <c r="AJ536" i="44"/>
  <c r="AI536" i="44"/>
  <c r="AG536" i="44"/>
  <c r="AI535" i="44"/>
  <c r="AG535" i="44"/>
  <c r="AJ535" i="44" s="1"/>
  <c r="AI534" i="44"/>
  <c r="AG534" i="44"/>
  <c r="AJ534" i="44" s="1"/>
  <c r="AI533" i="44"/>
  <c r="AG533" i="44"/>
  <c r="AJ533" i="44" s="1"/>
  <c r="AJ531" i="44"/>
  <c r="AI531" i="44"/>
  <c r="AG531" i="44"/>
  <c r="AI530" i="44"/>
  <c r="AG530" i="44"/>
  <c r="AJ530" i="44" s="1"/>
  <c r="AI529" i="44"/>
  <c r="AG529" i="44"/>
  <c r="AJ529" i="44" s="1"/>
  <c r="AG527" i="44"/>
  <c r="AJ527" i="44" s="1"/>
  <c r="AG526" i="44"/>
  <c r="AJ525" i="44"/>
  <c r="AG525" i="44"/>
  <c r="AI522" i="44"/>
  <c r="AG522" i="44"/>
  <c r="AJ522" i="44" s="1"/>
  <c r="AG521" i="44"/>
  <c r="AJ521" i="44" s="1"/>
  <c r="AG520" i="44"/>
  <c r="AJ520" i="44" s="1"/>
  <c r="AI519" i="44"/>
  <c r="AG519" i="44"/>
  <c r="AJ519" i="44" s="1"/>
  <c r="AI517" i="44"/>
  <c r="AG517" i="44"/>
  <c r="AI516" i="44"/>
  <c r="AG516" i="44"/>
  <c r="AJ516" i="44" s="1"/>
  <c r="AI515" i="44"/>
  <c r="AI509" i="44" s="1"/>
  <c r="AG515" i="44"/>
  <c r="AJ515" i="44" s="1"/>
  <c r="AJ513" i="44"/>
  <c r="AG513" i="44"/>
  <c r="AG512" i="44"/>
  <c r="AJ512" i="44" s="1"/>
  <c r="AG511" i="44"/>
  <c r="AG509" i="44" s="1"/>
  <c r="AJ506" i="44"/>
  <c r="AG506" i="44"/>
  <c r="AI505" i="44"/>
  <c r="AJ505" i="44" s="1"/>
  <c r="AI504" i="44"/>
  <c r="AG504" i="44"/>
  <c r="AI503" i="44"/>
  <c r="AJ503" i="44" s="1"/>
  <c r="AG503" i="44"/>
  <c r="AI502" i="44"/>
  <c r="AJ502" i="44" s="1"/>
  <c r="AG502" i="44"/>
  <c r="AI501" i="44"/>
  <c r="AJ501" i="44" s="1"/>
  <c r="AG501" i="44"/>
  <c r="AI500" i="44"/>
  <c r="AJ500" i="44" s="1"/>
  <c r="AG500" i="44"/>
  <c r="AJ499" i="44"/>
  <c r="AI499" i="44"/>
  <c r="AG499" i="44"/>
  <c r="AI498" i="44"/>
  <c r="AJ498" i="44" s="1"/>
  <c r="AG498" i="44"/>
  <c r="AI497" i="44"/>
  <c r="AJ497" i="44" s="1"/>
  <c r="AG497" i="44"/>
  <c r="AI496" i="44"/>
  <c r="AI495" i="44" s="1"/>
  <c r="AG496" i="44"/>
  <c r="AG493" i="44"/>
  <c r="AJ493" i="44" s="1"/>
  <c r="AI492" i="44"/>
  <c r="AG492" i="44"/>
  <c r="AJ492" i="44" s="1"/>
  <c r="AI491" i="44"/>
  <c r="AG491" i="44"/>
  <c r="AI490" i="44"/>
  <c r="AG490" i="44"/>
  <c r="AJ489" i="44"/>
  <c r="AG489" i="44"/>
  <c r="AJ488" i="44"/>
  <c r="AI488" i="44"/>
  <c r="AG488" i="44"/>
  <c r="AI487" i="44"/>
  <c r="AG487" i="44"/>
  <c r="AG485" i="44" s="1"/>
  <c r="AI486" i="44"/>
  <c r="AJ486" i="44" s="1"/>
  <c r="AG486" i="44"/>
  <c r="AI485" i="44"/>
  <c r="AJ484" i="44"/>
  <c r="AG484" i="44"/>
  <c r="AI483" i="44"/>
  <c r="AJ483" i="44" s="1"/>
  <c r="AI482" i="44"/>
  <c r="AG482" i="44"/>
  <c r="AJ481" i="44"/>
  <c r="AI481" i="44"/>
  <c r="AG481" i="44"/>
  <c r="AI480" i="44"/>
  <c r="AJ480" i="44" s="1"/>
  <c r="AG480" i="44"/>
  <c r="AI479" i="44"/>
  <c r="AG479" i="44"/>
  <c r="AJ479" i="44" s="1"/>
  <c r="AI478" i="44"/>
  <c r="AJ478" i="44" s="1"/>
  <c r="AG478" i="44"/>
  <c r="AI477" i="44"/>
  <c r="AG477" i="44"/>
  <c r="AJ476" i="44"/>
  <c r="AI476" i="44"/>
  <c r="AG476" i="44"/>
  <c r="AI475" i="44"/>
  <c r="AG475" i="44"/>
  <c r="AJ475" i="44" s="1"/>
  <c r="AJ474" i="44"/>
  <c r="AI474" i="44"/>
  <c r="AG474" i="44"/>
  <c r="AI473" i="44"/>
  <c r="AG473" i="44"/>
  <c r="AI472" i="44"/>
  <c r="AG472" i="44"/>
  <c r="AG466" i="44" s="1"/>
  <c r="AI471" i="44"/>
  <c r="AG471" i="44"/>
  <c r="AJ471" i="44" s="1"/>
  <c r="AI470" i="44"/>
  <c r="AJ470" i="44" s="1"/>
  <c r="AG470" i="44"/>
  <c r="AI469" i="44"/>
  <c r="AJ469" i="44" s="1"/>
  <c r="AG469" i="44"/>
  <c r="AI468" i="44"/>
  <c r="AJ468" i="44" s="1"/>
  <c r="AG468" i="44"/>
  <c r="AI467" i="44"/>
  <c r="AG467" i="44"/>
  <c r="AJ467" i="44" s="1"/>
  <c r="AI466" i="44"/>
  <c r="AG465" i="44"/>
  <c r="AJ465" i="44" s="1"/>
  <c r="AI464" i="44"/>
  <c r="AJ464" i="44" s="1"/>
  <c r="AJ463" i="44"/>
  <c r="AG463" i="44"/>
  <c r="AJ462" i="44"/>
  <c r="AG462" i="44"/>
  <c r="AI461" i="44"/>
  <c r="AG461" i="44"/>
  <c r="AG460" i="44"/>
  <c r="AJ460" i="44" s="1"/>
  <c r="AI459" i="44"/>
  <c r="AJ459" i="44" s="1"/>
  <c r="AG459" i="44"/>
  <c r="AI458" i="44"/>
  <c r="AJ458" i="44" s="1"/>
  <c r="AG458" i="44"/>
  <c r="AI457" i="44"/>
  <c r="AJ457" i="44" s="1"/>
  <c r="AG457" i="44"/>
  <c r="AI456" i="44"/>
  <c r="AJ456" i="44" s="1"/>
  <c r="AG456" i="44"/>
  <c r="AJ455" i="44"/>
  <c r="AI455" i="44"/>
  <c r="AG455" i="44"/>
  <c r="AI454" i="44"/>
  <c r="AJ454" i="44" s="1"/>
  <c r="AG454" i="44"/>
  <c r="AI453" i="44"/>
  <c r="AG453" i="44"/>
  <c r="AJ452" i="44"/>
  <c r="AI452" i="44"/>
  <c r="AG452" i="44"/>
  <c r="AI451" i="44"/>
  <c r="AJ451" i="44" s="1"/>
  <c r="AG451" i="44"/>
  <c r="AI450" i="44"/>
  <c r="AJ450" i="44" s="1"/>
  <c r="AG450" i="44"/>
  <c r="AI449" i="44"/>
  <c r="AG449" i="44"/>
  <c r="AJ448" i="44"/>
  <c r="AI448" i="44"/>
  <c r="AG448" i="44"/>
  <c r="AI447" i="44"/>
  <c r="AJ447" i="44" s="1"/>
  <c r="AG447" i="44"/>
  <c r="AI446" i="44"/>
  <c r="AJ446" i="44" s="1"/>
  <c r="AG446" i="44"/>
  <c r="AI445" i="44"/>
  <c r="AG445" i="44"/>
  <c r="AI444" i="44"/>
  <c r="AJ444" i="44" s="1"/>
  <c r="AG444" i="44"/>
  <c r="AJ443" i="44"/>
  <c r="AI443" i="44"/>
  <c r="AG443" i="44"/>
  <c r="AJ442" i="44"/>
  <c r="AI442" i="44"/>
  <c r="AG442" i="44"/>
  <c r="AI441" i="44"/>
  <c r="AG441" i="44"/>
  <c r="AI440" i="44"/>
  <c r="AJ440" i="44" s="1"/>
  <c r="AG440" i="44"/>
  <c r="AI439" i="44"/>
  <c r="AJ439" i="44" s="1"/>
  <c r="AG439" i="44"/>
  <c r="AI438" i="44"/>
  <c r="AJ438" i="44" s="1"/>
  <c r="AG438" i="44"/>
  <c r="AI437" i="44"/>
  <c r="AG437" i="44"/>
  <c r="AI436" i="44"/>
  <c r="AG436" i="44"/>
  <c r="AI435" i="44"/>
  <c r="AJ435" i="44" s="1"/>
  <c r="AG435" i="44"/>
  <c r="AI434" i="44"/>
  <c r="AJ434" i="44" s="1"/>
  <c r="AG434" i="44"/>
  <c r="AI433" i="44"/>
  <c r="AG433" i="44"/>
  <c r="AI432" i="44"/>
  <c r="AG432" i="44"/>
  <c r="AI431" i="44"/>
  <c r="AJ431" i="44" s="1"/>
  <c r="AG431" i="44"/>
  <c r="AG427" i="44" s="1"/>
  <c r="AI430" i="44"/>
  <c r="AG430" i="44"/>
  <c r="AI429" i="44"/>
  <c r="AJ429" i="44" s="1"/>
  <c r="AG429" i="44"/>
  <c r="AI428" i="44"/>
  <c r="AJ428" i="44" s="1"/>
  <c r="AG428" i="44"/>
  <c r="AG426" i="44"/>
  <c r="AJ426" i="44" s="1"/>
  <c r="AI425" i="44"/>
  <c r="AG425" i="44"/>
  <c r="AJ425" i="44" s="1"/>
  <c r="AJ424" i="44"/>
  <c r="AI424" i="44"/>
  <c r="AG424" i="44"/>
  <c r="AI423" i="44"/>
  <c r="AG423" i="44"/>
  <c r="AI422" i="44"/>
  <c r="AG422" i="44"/>
  <c r="AI421" i="44"/>
  <c r="AG421" i="44"/>
  <c r="AJ421" i="44" s="1"/>
  <c r="AI420" i="44"/>
  <c r="AJ420" i="44" s="1"/>
  <c r="AG420" i="44"/>
  <c r="AI419" i="44"/>
  <c r="AJ419" i="44" s="1"/>
  <c r="AG419" i="44"/>
  <c r="AI418" i="44"/>
  <c r="AJ418" i="44" s="1"/>
  <c r="AG418" i="44"/>
  <c r="AI417" i="44"/>
  <c r="AG417" i="44"/>
  <c r="AJ417" i="44" s="1"/>
  <c r="AI416" i="44"/>
  <c r="AJ416" i="44" s="1"/>
  <c r="AG416" i="44"/>
  <c r="AI415" i="44"/>
  <c r="AJ415" i="44" s="1"/>
  <c r="AG415" i="44"/>
  <c r="AI414" i="44"/>
  <c r="AJ413" i="44"/>
  <c r="AG413" i="44"/>
  <c r="AG412" i="44"/>
  <c r="AJ412" i="44" s="1"/>
  <c r="AG411" i="44"/>
  <c r="AJ411" i="44" s="1"/>
  <c r="AJ410" i="44"/>
  <c r="AG410" i="44"/>
  <c r="AG409" i="44"/>
  <c r="AJ409" i="44" s="1"/>
  <c r="AG408" i="44"/>
  <c r="AJ408" i="44" s="1"/>
  <c r="AJ407" i="44"/>
  <c r="AG407" i="44"/>
  <c r="AG406" i="44"/>
  <c r="AJ406" i="44" s="1"/>
  <c r="AI405" i="44"/>
  <c r="AJ405" i="44" s="1"/>
  <c r="AG405" i="44"/>
  <c r="AJ404" i="44"/>
  <c r="AI404" i="44"/>
  <c r="AG404" i="44"/>
  <c r="AG403" i="44"/>
  <c r="AJ403" i="44" s="1"/>
  <c r="AJ402" i="44"/>
  <c r="AG402" i="44"/>
  <c r="AI401" i="44"/>
  <c r="AG401" i="44"/>
  <c r="AI400" i="44"/>
  <c r="AJ400" i="44" s="1"/>
  <c r="AG400" i="44"/>
  <c r="AJ399" i="44"/>
  <c r="AI399" i="44"/>
  <c r="AG399" i="44"/>
  <c r="AJ398" i="44"/>
  <c r="AI398" i="44"/>
  <c r="AG398" i="44"/>
  <c r="AI397" i="44"/>
  <c r="AG397" i="44"/>
  <c r="AJ396" i="44"/>
  <c r="AI396" i="44"/>
  <c r="AG396" i="44"/>
  <c r="AI395" i="44"/>
  <c r="AJ395" i="44" s="1"/>
  <c r="AG395" i="44"/>
  <c r="AJ394" i="44"/>
  <c r="AI394" i="44"/>
  <c r="AG394" i="44"/>
  <c r="AI393" i="44"/>
  <c r="AJ393" i="44" s="1"/>
  <c r="AG393" i="44"/>
  <c r="AI392" i="44"/>
  <c r="AJ392" i="44" s="1"/>
  <c r="AG392" i="44"/>
  <c r="AI391" i="44"/>
  <c r="AJ391" i="44" s="1"/>
  <c r="AG391" i="44"/>
  <c r="AJ390" i="44"/>
  <c r="AI390" i="44"/>
  <c r="AG390" i="44"/>
  <c r="AI389" i="44"/>
  <c r="AG389" i="44"/>
  <c r="AJ388" i="44"/>
  <c r="AI388" i="44"/>
  <c r="AG388" i="44"/>
  <c r="AG387" i="44"/>
  <c r="AJ387" i="44" s="1"/>
  <c r="AG386" i="44"/>
  <c r="AJ386" i="44" s="1"/>
  <c r="AI385" i="44"/>
  <c r="AG385" i="44"/>
  <c r="AJ385" i="44" s="1"/>
  <c r="AI384" i="44"/>
  <c r="AJ384" i="44" s="1"/>
  <c r="AI380" i="44"/>
  <c r="AJ380" i="44" s="1"/>
  <c r="AG380" i="44"/>
  <c r="AI379" i="44"/>
  <c r="AJ378" i="44"/>
  <c r="AG378" i="44"/>
  <c r="AI377" i="44"/>
  <c r="AJ377" i="44" s="1"/>
  <c r="AI376" i="44"/>
  <c r="AJ376" i="44" s="1"/>
  <c r="AG376" i="44"/>
  <c r="AI375" i="44"/>
  <c r="AJ375" i="44" s="1"/>
  <c r="AG375" i="44"/>
  <c r="AI374" i="44"/>
  <c r="AJ374" i="44" s="1"/>
  <c r="AG374" i="44"/>
  <c r="AI373" i="44"/>
  <c r="AG373" i="44"/>
  <c r="AJ373" i="44" s="1"/>
  <c r="AI372" i="44"/>
  <c r="AJ372" i="44" s="1"/>
  <c r="AG372" i="44"/>
  <c r="AI371" i="44"/>
  <c r="AG371" i="44"/>
  <c r="AI370" i="44"/>
  <c r="AJ370" i="44" s="1"/>
  <c r="AG370" i="44"/>
  <c r="AI369" i="44"/>
  <c r="AG369" i="44"/>
  <c r="AJ369" i="44" s="1"/>
  <c r="AJ368" i="44"/>
  <c r="AI368" i="44"/>
  <c r="AG368" i="44"/>
  <c r="AI367" i="44"/>
  <c r="AG367" i="44"/>
  <c r="AI366" i="44"/>
  <c r="AG366" i="44"/>
  <c r="AI365" i="44"/>
  <c r="AG365" i="44"/>
  <c r="AJ365" i="44" s="1"/>
  <c r="AI364" i="44"/>
  <c r="AG364" i="44"/>
  <c r="AI363" i="44"/>
  <c r="AJ363" i="44" s="1"/>
  <c r="AG363" i="44"/>
  <c r="AI361" i="44"/>
  <c r="AG361" i="44"/>
  <c r="AJ361" i="44" s="1"/>
  <c r="AI360" i="44"/>
  <c r="AJ360" i="44" s="1"/>
  <c r="AG360" i="44"/>
  <c r="AG356" i="44" s="1"/>
  <c r="AG359" i="44"/>
  <c r="AJ359" i="44" s="1"/>
  <c r="AI358" i="44"/>
  <c r="AG358" i="44"/>
  <c r="AJ357" i="44"/>
  <c r="AG357" i="44"/>
  <c r="AI355" i="44"/>
  <c r="AG355" i="44"/>
  <c r="AJ354" i="44"/>
  <c r="AI354" i="44"/>
  <c r="AG354" i="44"/>
  <c r="AI352" i="44"/>
  <c r="AG352" i="44"/>
  <c r="AI351" i="44"/>
  <c r="AJ351" i="44" s="1"/>
  <c r="AG351" i="44"/>
  <c r="AI350" i="44"/>
  <c r="AG350" i="44"/>
  <c r="AG349" i="44" s="1"/>
  <c r="AI348" i="44"/>
  <c r="AG348" i="44"/>
  <c r="AJ347" i="44"/>
  <c r="AI347" i="44"/>
  <c r="AG347" i="44"/>
  <c r="AJ346" i="44"/>
  <c r="AI346" i="44"/>
  <c r="AG346" i="44"/>
  <c r="AI345" i="44"/>
  <c r="AJ345" i="44" s="1"/>
  <c r="AG345" i="44"/>
  <c r="AI344" i="44"/>
  <c r="AG344" i="44"/>
  <c r="AI343" i="44"/>
  <c r="AG343" i="44"/>
  <c r="AG342" i="44" s="1"/>
  <c r="AI341" i="44"/>
  <c r="AJ341" i="44" s="1"/>
  <c r="AG341" i="44"/>
  <c r="AI340" i="44"/>
  <c r="AG340" i="44"/>
  <c r="AI339" i="44"/>
  <c r="AG339" i="44"/>
  <c r="AI338" i="44"/>
  <c r="AJ338" i="44" s="1"/>
  <c r="AG338" i="44"/>
  <c r="AJ337" i="44"/>
  <c r="AI337" i="44"/>
  <c r="AG337" i="44"/>
  <c r="AI336" i="44"/>
  <c r="AJ336" i="44" s="1"/>
  <c r="AG336" i="44"/>
  <c r="AI335" i="44"/>
  <c r="AJ335" i="44" s="1"/>
  <c r="AG335" i="44"/>
  <c r="AI334" i="44"/>
  <c r="AJ334" i="44" s="1"/>
  <c r="AG334" i="44"/>
  <c r="AI333" i="44"/>
  <c r="AI331" i="44" s="1"/>
  <c r="AG333" i="44"/>
  <c r="AI332" i="44"/>
  <c r="AJ332" i="44" s="1"/>
  <c r="AG332" i="44"/>
  <c r="AI330" i="44"/>
  <c r="AG330" i="44"/>
  <c r="AI329" i="44"/>
  <c r="AG329" i="44"/>
  <c r="AI328" i="44"/>
  <c r="AG328" i="44"/>
  <c r="AJ327" i="44"/>
  <c r="AI327" i="44"/>
  <c r="AG327" i="44"/>
  <c r="AG326" i="44"/>
  <c r="AI325" i="44"/>
  <c r="AJ325" i="44" s="1"/>
  <c r="AG325" i="44"/>
  <c r="AI324" i="44"/>
  <c r="AG324" i="44"/>
  <c r="AI323" i="44"/>
  <c r="AJ323" i="44" s="1"/>
  <c r="AG323" i="44"/>
  <c r="AI322" i="44"/>
  <c r="AJ322" i="44" s="1"/>
  <c r="AG322" i="44"/>
  <c r="AI321" i="44"/>
  <c r="AI319" i="44" s="1"/>
  <c r="AG321" i="44"/>
  <c r="AI320" i="44"/>
  <c r="AG320" i="44"/>
  <c r="AG319" i="44"/>
  <c r="AI318" i="44"/>
  <c r="AJ318" i="44" s="1"/>
  <c r="AG318" i="44"/>
  <c r="AI317" i="44"/>
  <c r="AJ317" i="44" s="1"/>
  <c r="AG317" i="44"/>
  <c r="AI316" i="44"/>
  <c r="AG316" i="44"/>
  <c r="AG312" i="44" s="1"/>
  <c r="AI315" i="44"/>
  <c r="AJ315" i="44" s="1"/>
  <c r="AG315" i="44"/>
  <c r="AJ314" i="44"/>
  <c r="AI314" i="44"/>
  <c r="AG314" i="44"/>
  <c r="AI313" i="44"/>
  <c r="AG313" i="44"/>
  <c r="AI310" i="44"/>
  <c r="AI309" i="44" s="1"/>
  <c r="AG310" i="44"/>
  <c r="AG309" i="44" s="1"/>
  <c r="AI308" i="44"/>
  <c r="AJ308" i="44" s="1"/>
  <c r="AG308" i="44"/>
  <c r="AI307" i="44"/>
  <c r="AG307" i="44"/>
  <c r="AI306" i="44"/>
  <c r="AJ306" i="44" s="1"/>
  <c r="AG306" i="44"/>
  <c r="AI305" i="44"/>
  <c r="AJ305" i="44" s="1"/>
  <c r="AG305" i="44"/>
  <c r="AJ304" i="44"/>
  <c r="AI304" i="44"/>
  <c r="AG304" i="44"/>
  <c r="AI302" i="44"/>
  <c r="AG302" i="44"/>
  <c r="AI301" i="44"/>
  <c r="AJ301" i="44" s="1"/>
  <c r="AG301" i="44"/>
  <c r="AG297" i="44" s="1"/>
  <c r="AI300" i="44"/>
  <c r="AJ300" i="44" s="1"/>
  <c r="AG300" i="44"/>
  <c r="AI299" i="44"/>
  <c r="AG299" i="44"/>
  <c r="AI298" i="44"/>
  <c r="AG298" i="44"/>
  <c r="AI297" i="44"/>
  <c r="AI296" i="44"/>
  <c r="AI294" i="44" s="1"/>
  <c r="AG296" i="44"/>
  <c r="AI295" i="44"/>
  <c r="AJ295" i="44" s="1"/>
  <c r="AG295" i="44"/>
  <c r="AG294" i="44"/>
  <c r="AG292" i="44"/>
  <c r="AJ292" i="44" s="1"/>
  <c r="AI291" i="44"/>
  <c r="AG291" i="44"/>
  <c r="AJ291" i="44" s="1"/>
  <c r="AJ290" i="44"/>
  <c r="AI290" i="44"/>
  <c r="AG290" i="44"/>
  <c r="AI289" i="44"/>
  <c r="AJ289" i="44" s="1"/>
  <c r="AG289" i="44"/>
  <c r="AI288" i="44"/>
  <c r="AJ288" i="44" s="1"/>
  <c r="AG288" i="44"/>
  <c r="AI287" i="44"/>
  <c r="AG287" i="44"/>
  <c r="AJ287" i="44" s="1"/>
  <c r="AI286" i="44"/>
  <c r="AJ286" i="44" s="1"/>
  <c r="AG286" i="44"/>
  <c r="AI285" i="44"/>
  <c r="AJ285" i="44" s="1"/>
  <c r="AG285" i="44"/>
  <c r="AJ284" i="44"/>
  <c r="AI284" i="44"/>
  <c r="AG284" i="44"/>
  <c r="AI283" i="44"/>
  <c r="AG283" i="44"/>
  <c r="AJ283" i="44" s="1"/>
  <c r="AI282" i="44"/>
  <c r="AJ282" i="44" s="1"/>
  <c r="AG282" i="44"/>
  <c r="AG280" i="44" s="1"/>
  <c r="AI281" i="44"/>
  <c r="AJ281" i="44" s="1"/>
  <c r="AG281" i="44"/>
  <c r="AI280" i="44"/>
  <c r="AI279" i="44"/>
  <c r="AG279" i="44"/>
  <c r="AJ279" i="44" s="1"/>
  <c r="AI278" i="44"/>
  <c r="AJ278" i="44" s="1"/>
  <c r="AG278" i="44"/>
  <c r="AJ277" i="44"/>
  <c r="AI277" i="44"/>
  <c r="AG277" i="44"/>
  <c r="AI276" i="44"/>
  <c r="AG276" i="44"/>
  <c r="AI275" i="44"/>
  <c r="AG275" i="44"/>
  <c r="AJ275" i="44" s="1"/>
  <c r="AJ274" i="44"/>
  <c r="AI274" i="44"/>
  <c r="AG274" i="44"/>
  <c r="AI273" i="44"/>
  <c r="AG272" i="44"/>
  <c r="AJ272" i="44" s="1"/>
  <c r="AJ271" i="44"/>
  <c r="AI271" i="44"/>
  <c r="AG271" i="44"/>
  <c r="AI270" i="44"/>
  <c r="AG270" i="44"/>
  <c r="AI269" i="44"/>
  <c r="AJ269" i="44" s="1"/>
  <c r="AG269" i="44"/>
  <c r="AJ268" i="44"/>
  <c r="AI268" i="44"/>
  <c r="AG268" i="44"/>
  <c r="AJ267" i="44"/>
  <c r="AI267" i="44"/>
  <c r="AG267" i="44"/>
  <c r="AI266" i="44"/>
  <c r="AG266" i="44"/>
  <c r="AG265" i="44"/>
  <c r="AI264" i="44"/>
  <c r="AJ264" i="44" s="1"/>
  <c r="AG264" i="44"/>
  <c r="AJ263" i="44"/>
  <c r="AI263" i="44"/>
  <c r="AG263" i="44"/>
  <c r="AI262" i="44"/>
  <c r="AG262" i="44"/>
  <c r="AG261" i="44"/>
  <c r="AJ261" i="44" s="1"/>
  <c r="AI260" i="44"/>
  <c r="AJ260" i="44" s="1"/>
  <c r="AG260" i="44"/>
  <c r="AJ259" i="44"/>
  <c r="AI259" i="44"/>
  <c r="AG259" i="44"/>
  <c r="AI258" i="44"/>
  <c r="AG258" i="44"/>
  <c r="AI257" i="44"/>
  <c r="AJ257" i="44" s="1"/>
  <c r="AG257" i="44"/>
  <c r="AI256" i="44"/>
  <c r="AJ256" i="44" s="1"/>
  <c r="AG256" i="44"/>
  <c r="AI255" i="44"/>
  <c r="AJ255" i="44" s="1"/>
  <c r="AG255" i="44"/>
  <c r="AI254" i="44"/>
  <c r="AG254" i="44"/>
  <c r="AI253" i="44"/>
  <c r="AG253" i="44"/>
  <c r="AI252" i="44"/>
  <c r="AJ252" i="44" s="1"/>
  <c r="AG252" i="44"/>
  <c r="AI251" i="44"/>
  <c r="AI247" i="44" s="1"/>
  <c r="AG251" i="44"/>
  <c r="AI250" i="44"/>
  <c r="AG250" i="44"/>
  <c r="AI249" i="44"/>
  <c r="AG249" i="44"/>
  <c r="AI248" i="44"/>
  <c r="AJ248" i="44" s="1"/>
  <c r="AG248" i="44"/>
  <c r="AI246" i="44"/>
  <c r="AG246" i="44"/>
  <c r="AJ246" i="44" s="1"/>
  <c r="AI245" i="44"/>
  <c r="AG245" i="44"/>
  <c r="AJ245" i="44" s="1"/>
  <c r="AI244" i="44"/>
  <c r="AG244" i="44"/>
  <c r="AJ244" i="44" s="1"/>
  <c r="AI243" i="44"/>
  <c r="AJ243" i="44" s="1"/>
  <c r="AG243" i="44"/>
  <c r="AI242" i="44"/>
  <c r="AG242" i="44"/>
  <c r="AJ242" i="44" s="1"/>
  <c r="AJ241" i="44"/>
  <c r="AI241" i="44"/>
  <c r="AG241" i="44"/>
  <c r="AI240" i="44"/>
  <c r="AG240" i="44"/>
  <c r="AJ240" i="44" s="1"/>
  <c r="AI239" i="44"/>
  <c r="AJ239" i="44" s="1"/>
  <c r="AG239" i="44"/>
  <c r="AI238" i="44"/>
  <c r="AG238" i="44"/>
  <c r="AJ238" i="44" s="1"/>
  <c r="AI237" i="44"/>
  <c r="AJ237" i="44" s="1"/>
  <c r="AG237" i="44"/>
  <c r="AI236" i="44"/>
  <c r="AG236" i="44"/>
  <c r="AJ236" i="44" s="1"/>
  <c r="AI235" i="44"/>
  <c r="AJ235" i="44" s="1"/>
  <c r="AG235" i="44"/>
  <c r="AI234" i="44"/>
  <c r="AG234" i="44"/>
  <c r="AJ234" i="44" s="1"/>
  <c r="AI233" i="44"/>
  <c r="AG233" i="44"/>
  <c r="AJ233" i="44" s="1"/>
  <c r="AI232" i="44"/>
  <c r="AG232" i="44"/>
  <c r="AJ232" i="44" s="1"/>
  <c r="AI231" i="44"/>
  <c r="AJ231" i="44" s="1"/>
  <c r="AG231" i="44"/>
  <c r="AI230" i="44"/>
  <c r="AG230" i="44"/>
  <c r="AJ230" i="44" s="1"/>
  <c r="AI229" i="44"/>
  <c r="AG229" i="44"/>
  <c r="AJ229" i="44" s="1"/>
  <c r="AJ228" i="44"/>
  <c r="AI228" i="44"/>
  <c r="AG228" i="44"/>
  <c r="AI227" i="44"/>
  <c r="AJ227" i="44" s="1"/>
  <c r="AG227" i="44"/>
  <c r="AI226" i="44"/>
  <c r="AG226" i="44"/>
  <c r="AJ226" i="44" s="1"/>
  <c r="AI225" i="44"/>
  <c r="AG225" i="44"/>
  <c r="AJ225" i="44" s="1"/>
  <c r="AI224" i="44"/>
  <c r="AJ224" i="44" s="1"/>
  <c r="AG224" i="44"/>
  <c r="AI223" i="44"/>
  <c r="AJ223" i="44" s="1"/>
  <c r="AG223" i="44"/>
  <c r="AI222" i="44"/>
  <c r="AG222" i="44"/>
  <c r="AJ222" i="44" s="1"/>
  <c r="AI221" i="44"/>
  <c r="AJ221" i="44" s="1"/>
  <c r="AG221" i="44"/>
  <c r="AI220" i="44"/>
  <c r="AG220" i="44"/>
  <c r="AJ220" i="44" s="1"/>
  <c r="AI219" i="44"/>
  <c r="AJ219" i="44" s="1"/>
  <c r="AG219" i="44"/>
  <c r="AI218" i="44"/>
  <c r="AG218" i="44"/>
  <c r="AJ218" i="44" s="1"/>
  <c r="AI217" i="44"/>
  <c r="AG217" i="44"/>
  <c r="AJ217" i="44" s="1"/>
  <c r="AJ216" i="44"/>
  <c r="AI216" i="44"/>
  <c r="AG216" i="44"/>
  <c r="AJ215" i="44"/>
  <c r="AG215" i="44"/>
  <c r="AI214" i="44"/>
  <c r="AG214" i="44"/>
  <c r="AJ214" i="44" s="1"/>
  <c r="AI213" i="44"/>
  <c r="AG213" i="44"/>
  <c r="AJ213" i="44" s="1"/>
  <c r="AI212" i="44"/>
  <c r="AG212" i="44"/>
  <c r="AJ212" i="44" s="1"/>
  <c r="AJ211" i="44"/>
  <c r="AI211" i="44"/>
  <c r="AG211" i="44"/>
  <c r="AI210" i="44"/>
  <c r="AG210" i="44"/>
  <c r="AJ210" i="44" s="1"/>
  <c r="AI209" i="44"/>
  <c r="AG209" i="44"/>
  <c r="AJ209" i="44" s="1"/>
  <c r="AI208" i="44"/>
  <c r="AJ208" i="44" s="1"/>
  <c r="AG208" i="44"/>
  <c r="AG207" i="44"/>
  <c r="AJ207" i="44" s="1"/>
  <c r="AJ206" i="44"/>
  <c r="AI206" i="44"/>
  <c r="AG206" i="44"/>
  <c r="AG205" i="44"/>
  <c r="AJ205" i="44" s="1"/>
  <c r="AI204" i="44"/>
  <c r="AG204" i="44"/>
  <c r="AJ204" i="44" s="1"/>
  <c r="AG203" i="44"/>
  <c r="AJ203" i="44" s="1"/>
  <c r="AJ202" i="44"/>
  <c r="AI202" i="44"/>
  <c r="AG202" i="44"/>
  <c r="AJ201" i="44"/>
  <c r="AG201" i="44"/>
  <c r="AG200" i="44"/>
  <c r="AJ200" i="44" s="1"/>
  <c r="AG199" i="44"/>
  <c r="AJ199" i="44" s="1"/>
  <c r="AI198" i="44"/>
  <c r="AG198" i="44"/>
  <c r="AJ198" i="44" s="1"/>
  <c r="AI197" i="44"/>
  <c r="AG197" i="44"/>
  <c r="AJ197" i="44" s="1"/>
  <c r="AI196" i="44"/>
  <c r="AG196" i="44"/>
  <c r="AJ196" i="44" s="1"/>
  <c r="AJ195" i="44"/>
  <c r="AG195" i="44"/>
  <c r="AI194" i="44"/>
  <c r="AG194" i="44"/>
  <c r="AJ194" i="44" s="1"/>
  <c r="AI193" i="44"/>
  <c r="AG193" i="44"/>
  <c r="AJ193" i="44" s="1"/>
  <c r="AJ192" i="44"/>
  <c r="AI192" i="44"/>
  <c r="AG192" i="44"/>
  <c r="AG191" i="44"/>
  <c r="AJ190" i="44"/>
  <c r="AG190" i="44"/>
  <c r="AI189" i="44"/>
  <c r="AG189" i="44"/>
  <c r="AJ189" i="44" s="1"/>
  <c r="AJ187" i="44"/>
  <c r="AG187" i="44"/>
  <c r="AI186" i="44"/>
  <c r="AG186" i="44"/>
  <c r="AJ186" i="44" s="1"/>
  <c r="AJ185" i="44"/>
  <c r="AI185" i="44"/>
  <c r="AG185" i="44"/>
  <c r="AI184" i="44"/>
  <c r="AG184" i="44"/>
  <c r="AJ184" i="44" s="1"/>
  <c r="AJ183" i="44"/>
  <c r="AI183" i="44"/>
  <c r="AG183" i="44"/>
  <c r="AI182" i="44"/>
  <c r="AG182" i="44"/>
  <c r="AJ182" i="44" s="1"/>
  <c r="AI180" i="44"/>
  <c r="AJ180" i="44" s="1"/>
  <c r="AG180" i="44"/>
  <c r="AI179" i="44"/>
  <c r="AG179" i="44"/>
  <c r="AJ179" i="44" s="1"/>
  <c r="AJ178" i="44"/>
  <c r="AI178" i="44"/>
  <c r="AG178" i="44"/>
  <c r="AI177" i="44"/>
  <c r="AG177" i="44"/>
  <c r="AJ177" i="44" s="1"/>
  <c r="AI176" i="44"/>
  <c r="AG176" i="44"/>
  <c r="AJ176" i="44" s="1"/>
  <c r="AI175" i="44"/>
  <c r="AG175" i="44"/>
  <c r="AJ175" i="44" s="1"/>
  <c r="AJ174" i="44"/>
  <c r="AI174" i="44"/>
  <c r="AG174" i="44"/>
  <c r="AI173" i="44"/>
  <c r="AG173" i="44"/>
  <c r="AI171" i="44"/>
  <c r="AG171" i="44"/>
  <c r="AJ171" i="44" s="1"/>
  <c r="AJ169" i="44"/>
  <c r="AI169" i="44"/>
  <c r="AG169" i="44"/>
  <c r="AJ168" i="44"/>
  <c r="AI168" i="44"/>
  <c r="AG168" i="44"/>
  <c r="AI167" i="44"/>
  <c r="AG167" i="44"/>
  <c r="AI165" i="44"/>
  <c r="AJ165" i="44" s="1"/>
  <c r="AG165" i="44"/>
  <c r="AJ164" i="44"/>
  <c r="AI164" i="44"/>
  <c r="AG164" i="44"/>
  <c r="AI163" i="44"/>
  <c r="AG163" i="44"/>
  <c r="AJ162" i="44"/>
  <c r="AI162" i="44"/>
  <c r="AG162" i="44"/>
  <c r="AI161" i="44"/>
  <c r="AG161" i="44"/>
  <c r="AJ160" i="44"/>
  <c r="AI160" i="44"/>
  <c r="AG160" i="44"/>
  <c r="AI159" i="44"/>
  <c r="AG159" i="44"/>
  <c r="AI158" i="44"/>
  <c r="AJ158" i="44" s="1"/>
  <c r="AG158" i="44"/>
  <c r="AI157" i="44"/>
  <c r="AJ157" i="44" s="1"/>
  <c r="AG157" i="44"/>
  <c r="AJ156" i="44"/>
  <c r="AI156" i="44"/>
  <c r="AG156" i="44"/>
  <c r="AI155" i="44"/>
  <c r="AG155" i="44"/>
  <c r="AI154" i="44"/>
  <c r="AJ154" i="44" s="1"/>
  <c r="AG154" i="44"/>
  <c r="AG150" i="44" s="1"/>
  <c r="AI153" i="44"/>
  <c r="AJ153" i="44" s="1"/>
  <c r="AG153" i="44"/>
  <c r="AJ152" i="44"/>
  <c r="AI152" i="44"/>
  <c r="AG152" i="44"/>
  <c r="AI151" i="44"/>
  <c r="AG151" i="44"/>
  <c r="AI150" i="44"/>
  <c r="AG149" i="44"/>
  <c r="AJ149" i="44" s="1"/>
  <c r="AI148" i="44"/>
  <c r="AJ148" i="44" s="1"/>
  <c r="AI147" i="44"/>
  <c r="AG147" i="44"/>
  <c r="AJ147" i="44" s="1"/>
  <c r="AI146" i="44"/>
  <c r="AG146" i="44"/>
  <c r="AJ146" i="44" s="1"/>
  <c r="AI145" i="44"/>
  <c r="AG145" i="44"/>
  <c r="AJ145" i="44" s="1"/>
  <c r="AI144" i="44"/>
  <c r="AJ144" i="44" s="1"/>
  <c r="AG144" i="44"/>
  <c r="AI143" i="44"/>
  <c r="AG143" i="44"/>
  <c r="AJ143" i="44" s="1"/>
  <c r="AJ142" i="44"/>
  <c r="AI142" i="44"/>
  <c r="AG142" i="44"/>
  <c r="AI141" i="44"/>
  <c r="AG141" i="44"/>
  <c r="AJ141" i="44" s="1"/>
  <c r="AI140" i="44"/>
  <c r="AG140" i="44"/>
  <c r="AJ140" i="44" s="1"/>
  <c r="AI139" i="44"/>
  <c r="AG139" i="44"/>
  <c r="AJ139" i="44" s="1"/>
  <c r="AJ138" i="44"/>
  <c r="AI138" i="44"/>
  <c r="AG138" i="44"/>
  <c r="AI137" i="44"/>
  <c r="AG137" i="44"/>
  <c r="AJ137" i="44" s="1"/>
  <c r="AI136" i="44"/>
  <c r="AG136" i="44"/>
  <c r="AJ136" i="44" s="1"/>
  <c r="AI135" i="44"/>
  <c r="AG135" i="44"/>
  <c r="AJ135" i="44" s="1"/>
  <c r="AJ134" i="44"/>
  <c r="AI134" i="44"/>
  <c r="AG134" i="44"/>
  <c r="AI133" i="44"/>
  <c r="AG133" i="44"/>
  <c r="AJ133" i="44" s="1"/>
  <c r="AI132" i="44"/>
  <c r="AG132" i="44"/>
  <c r="AJ132" i="44" s="1"/>
  <c r="AI131" i="44"/>
  <c r="AG131" i="44"/>
  <c r="AJ131" i="44" s="1"/>
  <c r="AI130" i="44"/>
  <c r="AG130" i="44"/>
  <c r="AJ130" i="44" s="1"/>
  <c r="AJ129" i="44"/>
  <c r="AI129" i="44"/>
  <c r="AG129" i="44"/>
  <c r="AI128" i="44"/>
  <c r="AG128" i="44"/>
  <c r="AJ128" i="44" s="1"/>
  <c r="AI127" i="44"/>
  <c r="AG127" i="44"/>
  <c r="AJ127" i="44" s="1"/>
  <c r="AI126" i="44"/>
  <c r="AG126" i="44"/>
  <c r="AJ126" i="44" s="1"/>
  <c r="AI125" i="44"/>
  <c r="AJ125" i="44" s="1"/>
  <c r="AG125" i="44"/>
  <c r="AI124" i="44"/>
  <c r="AG124" i="44"/>
  <c r="AJ124" i="44" s="1"/>
  <c r="AI123" i="44"/>
  <c r="AG123" i="44"/>
  <c r="AJ123" i="44" s="1"/>
  <c r="AI122" i="44"/>
  <c r="AG122" i="44"/>
  <c r="AJ122" i="44" s="1"/>
  <c r="AI121" i="44"/>
  <c r="AG121" i="44"/>
  <c r="AJ121" i="44" s="1"/>
  <c r="AI120" i="44"/>
  <c r="AG120" i="44"/>
  <c r="AJ120" i="44" s="1"/>
  <c r="AI119" i="44"/>
  <c r="AG119" i="44"/>
  <c r="AJ119" i="44" s="1"/>
  <c r="AI118" i="44"/>
  <c r="AG118" i="44"/>
  <c r="AJ118" i="44" s="1"/>
  <c r="AI117" i="44"/>
  <c r="AG117" i="44"/>
  <c r="AJ117" i="44" s="1"/>
  <c r="AJ116" i="44"/>
  <c r="AI116" i="44"/>
  <c r="AG116" i="44"/>
  <c r="AI115" i="44"/>
  <c r="AG115" i="44"/>
  <c r="AJ115" i="44" s="1"/>
  <c r="AJ114" i="44"/>
  <c r="AI114" i="44"/>
  <c r="AG114" i="44"/>
  <c r="AI113" i="44"/>
  <c r="AG113" i="44"/>
  <c r="AJ113" i="44" s="1"/>
  <c r="AI112" i="44"/>
  <c r="AJ112" i="44" s="1"/>
  <c r="AG112" i="44"/>
  <c r="AI111" i="44"/>
  <c r="AG111" i="44"/>
  <c r="AJ111" i="44" s="1"/>
  <c r="AI110" i="44"/>
  <c r="AG110" i="44"/>
  <c r="AJ110" i="44" s="1"/>
  <c r="AI109" i="44"/>
  <c r="AG109" i="44"/>
  <c r="AJ109" i="44" s="1"/>
  <c r="AI108" i="44"/>
  <c r="AG108" i="44"/>
  <c r="AJ108" i="44" s="1"/>
  <c r="AI107" i="44"/>
  <c r="AG107" i="44"/>
  <c r="AJ107" i="44" s="1"/>
  <c r="AI106" i="44"/>
  <c r="AG106" i="44"/>
  <c r="AJ106" i="44" s="1"/>
  <c r="AI105" i="44"/>
  <c r="AJ105" i="44" s="1"/>
  <c r="AG105" i="44"/>
  <c r="AI104" i="44"/>
  <c r="AG104" i="44"/>
  <c r="AJ104" i="44" s="1"/>
  <c r="AI103" i="44"/>
  <c r="AG103" i="44"/>
  <c r="AJ103" i="44" s="1"/>
  <c r="AI102" i="44"/>
  <c r="AG102" i="44"/>
  <c r="AJ102" i="44" s="1"/>
  <c r="AI101" i="44"/>
  <c r="AG101" i="44"/>
  <c r="AJ101" i="44" s="1"/>
  <c r="AJ100" i="44"/>
  <c r="AI100" i="44"/>
  <c r="AG100" i="44"/>
  <c r="AJ99" i="44"/>
  <c r="AG99" i="44"/>
  <c r="AI97" i="44"/>
  <c r="AG97" i="44"/>
  <c r="AJ97" i="44" s="1"/>
  <c r="AI96" i="44"/>
  <c r="AG96" i="44"/>
  <c r="AG93" i="44" s="1"/>
  <c r="AJ95" i="44"/>
  <c r="AI95" i="44"/>
  <c r="AG95" i="44"/>
  <c r="AI94" i="44"/>
  <c r="AG94" i="44"/>
  <c r="AI92" i="44"/>
  <c r="AI89" i="44" s="1"/>
  <c r="AG92" i="44"/>
  <c r="AJ92" i="44" s="1"/>
  <c r="AJ91" i="44"/>
  <c r="AG91" i="44"/>
  <c r="AI90" i="44"/>
  <c r="AG90" i="44"/>
  <c r="AI88" i="44"/>
  <c r="AG88" i="44"/>
  <c r="AI87" i="44"/>
  <c r="AI86" i="44" s="1"/>
  <c r="AG87" i="44"/>
  <c r="AI85" i="44"/>
  <c r="AI84" i="44" s="1"/>
  <c r="AG85" i="44"/>
  <c r="AG84" i="44" s="1"/>
  <c r="AI83" i="44"/>
  <c r="AJ83" i="44" s="1"/>
  <c r="AG83" i="44"/>
  <c r="AI82" i="44"/>
  <c r="AG82" i="44"/>
  <c r="AJ82" i="44" s="1"/>
  <c r="AJ81" i="44"/>
  <c r="AI81" i="44"/>
  <c r="AG81" i="44"/>
  <c r="AJ80" i="44"/>
  <c r="AI80" i="44"/>
  <c r="AG80" i="44"/>
  <c r="AI78" i="44"/>
  <c r="AG78" i="44"/>
  <c r="AJ78" i="44" s="1"/>
  <c r="AJ77" i="44"/>
  <c r="AI77" i="44"/>
  <c r="AI76" i="44"/>
  <c r="AJ76" i="44" s="1"/>
  <c r="AG76" i="44"/>
  <c r="AG74" i="44" s="1"/>
  <c r="AI75" i="44"/>
  <c r="AG75" i="44"/>
  <c r="AI72" i="44"/>
  <c r="AG72" i="44"/>
  <c r="AJ72" i="44" s="1"/>
  <c r="AI71" i="44"/>
  <c r="AJ71" i="44" s="1"/>
  <c r="AG71" i="44"/>
  <c r="AI70" i="44"/>
  <c r="AG70" i="44"/>
  <c r="AJ70" i="44" s="1"/>
  <c r="AI69" i="44"/>
  <c r="AG69" i="44"/>
  <c r="AJ69" i="44" s="1"/>
  <c r="AI68" i="44"/>
  <c r="AG68" i="44"/>
  <c r="AJ68" i="44" s="1"/>
  <c r="AI67" i="44"/>
  <c r="AJ67" i="44" s="1"/>
  <c r="AG67" i="44"/>
  <c r="AI66" i="44"/>
  <c r="AG66" i="44"/>
  <c r="AJ66" i="44" s="1"/>
  <c r="AI65" i="44"/>
  <c r="AG65" i="44"/>
  <c r="AJ65" i="44" s="1"/>
  <c r="AI64" i="44"/>
  <c r="AG64" i="44"/>
  <c r="AJ64" i="44" s="1"/>
  <c r="AI63" i="44"/>
  <c r="AJ63" i="44" s="1"/>
  <c r="AG63" i="44"/>
  <c r="AI62" i="44"/>
  <c r="AG62" i="44"/>
  <c r="AJ62" i="44" s="1"/>
  <c r="AI61" i="44"/>
  <c r="AG61" i="44"/>
  <c r="AJ61" i="44" s="1"/>
  <c r="AI60" i="44"/>
  <c r="AG60" i="44"/>
  <c r="AJ60" i="44" s="1"/>
  <c r="AI59" i="44"/>
  <c r="AJ59" i="44" s="1"/>
  <c r="AG59" i="44"/>
  <c r="AI58" i="44"/>
  <c r="AG58" i="44"/>
  <c r="AJ58" i="44" s="1"/>
  <c r="AI57" i="44"/>
  <c r="AG57" i="44"/>
  <c r="AJ57" i="44" s="1"/>
  <c r="AI56" i="44"/>
  <c r="AG56" i="44"/>
  <c r="AJ56" i="44" s="1"/>
  <c r="AI55" i="44"/>
  <c r="AJ55" i="44" s="1"/>
  <c r="AG55" i="44"/>
  <c r="AI54" i="44"/>
  <c r="AG54" i="44"/>
  <c r="AJ54" i="44" s="1"/>
  <c r="AJ53" i="44"/>
  <c r="AI53" i="44"/>
  <c r="AG53" i="44"/>
  <c r="AI52" i="44"/>
  <c r="AG52" i="44"/>
  <c r="AJ52" i="44" s="1"/>
  <c r="AI51" i="44"/>
  <c r="AJ51" i="44" s="1"/>
  <c r="AG51" i="44"/>
  <c r="AI49" i="44"/>
  <c r="AG49" i="44"/>
  <c r="AJ49" i="44" s="1"/>
  <c r="AI48" i="44"/>
  <c r="AJ48" i="44" s="1"/>
  <c r="AG48" i="44"/>
  <c r="AI47" i="44"/>
  <c r="AG47" i="44"/>
  <c r="AJ47" i="44" s="1"/>
  <c r="AI46" i="44"/>
  <c r="AJ46" i="44" s="1"/>
  <c r="AG46" i="44"/>
  <c r="AI45" i="44"/>
  <c r="AG45" i="44"/>
  <c r="AJ45" i="44" s="1"/>
  <c r="AG44" i="44"/>
  <c r="AJ44" i="44" s="1"/>
  <c r="AJ43" i="44"/>
  <c r="AI43" i="44"/>
  <c r="AG43" i="44"/>
  <c r="AG42" i="44"/>
  <c r="AJ42" i="44" s="1"/>
  <c r="AJ40" i="44"/>
  <c r="AI40" i="44"/>
  <c r="AG40" i="44"/>
  <c r="AI39" i="44"/>
  <c r="AI32" i="44" s="1"/>
  <c r="AG39" i="44"/>
  <c r="AJ39" i="44" s="1"/>
  <c r="AI37" i="44"/>
  <c r="AG37" i="44"/>
  <c r="AJ37" i="44" s="1"/>
  <c r="AI36" i="44"/>
  <c r="AG36" i="44"/>
  <c r="AJ36" i="44" s="1"/>
  <c r="AJ35" i="44"/>
  <c r="AG35" i="44"/>
  <c r="AG34" i="44"/>
  <c r="AJ34" i="44" s="1"/>
  <c r="AE580" i="44"/>
  <c r="AE564" i="44"/>
  <c r="AE565" i="44"/>
  <c r="AE566" i="44"/>
  <c r="AE567" i="44"/>
  <c r="AE568" i="44"/>
  <c r="AE569" i="44"/>
  <c r="AE570" i="44"/>
  <c r="AE571" i="44"/>
  <c r="AE572" i="44"/>
  <c r="AE573" i="44"/>
  <c r="AE574" i="44"/>
  <c r="AE575" i="44"/>
  <c r="AE576" i="44"/>
  <c r="AE577" i="44"/>
  <c r="AE578" i="44"/>
  <c r="AE579" i="44"/>
  <c r="AE33" i="44"/>
  <c r="AE34" i="44"/>
  <c r="AE35" i="44"/>
  <c r="AE36" i="44"/>
  <c r="AE37" i="44"/>
  <c r="AE38" i="44"/>
  <c r="AE39" i="44"/>
  <c r="AE40" i="44"/>
  <c r="AE41" i="44"/>
  <c r="AE42" i="44"/>
  <c r="AE43" i="44"/>
  <c r="AE44" i="44"/>
  <c r="AE45" i="44"/>
  <c r="AE46" i="44"/>
  <c r="AE47" i="44"/>
  <c r="AE48" i="44"/>
  <c r="AE49" i="44"/>
  <c r="AE50" i="44"/>
  <c r="AE51" i="44"/>
  <c r="AE52" i="44"/>
  <c r="AE53" i="44"/>
  <c r="AE54" i="44"/>
  <c r="AE55" i="44"/>
  <c r="AE56" i="44"/>
  <c r="AE57" i="44"/>
  <c r="AE58" i="44"/>
  <c r="AE59" i="44"/>
  <c r="AE60" i="44"/>
  <c r="AE61" i="44"/>
  <c r="AE62" i="44"/>
  <c r="AE63" i="44"/>
  <c r="AE64" i="44"/>
  <c r="AE65" i="44"/>
  <c r="AE66" i="44"/>
  <c r="AE67" i="44"/>
  <c r="AE68" i="44"/>
  <c r="AE69" i="44"/>
  <c r="AE70" i="44"/>
  <c r="AE71" i="44"/>
  <c r="AE72" i="44"/>
  <c r="AE73" i="44"/>
  <c r="AE74" i="44"/>
  <c r="AE75" i="44"/>
  <c r="AE76" i="44"/>
  <c r="AE77" i="44"/>
  <c r="AE78" i="44"/>
  <c r="AE79" i="44"/>
  <c r="AE80" i="44"/>
  <c r="AE81" i="44"/>
  <c r="AE82" i="44"/>
  <c r="AE83" i="44"/>
  <c r="AE84" i="44"/>
  <c r="AE85" i="44"/>
  <c r="AE86" i="44"/>
  <c r="AE87" i="44"/>
  <c r="AE88" i="44"/>
  <c r="AE89" i="44"/>
  <c r="AE90" i="44"/>
  <c r="AE91" i="44"/>
  <c r="AE92" i="44"/>
  <c r="AE93" i="44"/>
  <c r="AE94" i="44"/>
  <c r="AE95" i="44"/>
  <c r="AE96" i="44"/>
  <c r="AE97" i="44"/>
  <c r="AE98" i="44"/>
  <c r="AE99" i="44"/>
  <c r="AE100" i="44"/>
  <c r="AE101" i="44"/>
  <c r="AE102" i="44"/>
  <c r="AE103" i="44"/>
  <c r="AE104" i="44"/>
  <c r="AE105" i="44"/>
  <c r="AE106" i="44"/>
  <c r="AE107" i="44"/>
  <c r="AE108" i="44"/>
  <c r="AE109" i="44"/>
  <c r="AE110" i="44"/>
  <c r="AE111" i="44"/>
  <c r="AE112" i="44"/>
  <c r="AE113" i="44"/>
  <c r="AE114" i="44"/>
  <c r="AE115" i="44"/>
  <c r="AE116" i="44"/>
  <c r="AE117" i="44"/>
  <c r="AE118" i="44"/>
  <c r="AE119" i="44"/>
  <c r="AE120" i="44"/>
  <c r="AE121" i="44"/>
  <c r="AE122" i="44"/>
  <c r="AE123" i="44"/>
  <c r="AE124" i="44"/>
  <c r="AE125" i="44"/>
  <c r="AE126" i="44"/>
  <c r="AE127" i="44"/>
  <c r="AE128" i="44"/>
  <c r="AE129" i="44"/>
  <c r="AE130" i="44"/>
  <c r="AE131" i="44"/>
  <c r="AE132" i="44"/>
  <c r="AE133" i="44"/>
  <c r="AE134" i="44"/>
  <c r="AE135" i="44"/>
  <c r="AE136" i="44"/>
  <c r="AE137" i="44"/>
  <c r="AE138" i="44"/>
  <c r="AE139" i="44"/>
  <c r="AE140" i="44"/>
  <c r="AE141" i="44"/>
  <c r="AE142" i="44"/>
  <c r="AE143" i="44"/>
  <c r="AE144" i="44"/>
  <c r="AE145" i="44"/>
  <c r="AE146" i="44"/>
  <c r="AE147" i="44"/>
  <c r="AE148" i="44"/>
  <c r="AE149" i="44"/>
  <c r="AE150" i="44"/>
  <c r="AE151" i="44"/>
  <c r="AE152" i="44"/>
  <c r="AE153" i="44"/>
  <c r="AE154" i="44"/>
  <c r="AE155" i="44"/>
  <c r="AE156" i="44"/>
  <c r="AE157" i="44"/>
  <c r="AE158" i="44"/>
  <c r="AE159" i="44"/>
  <c r="AE160" i="44"/>
  <c r="AE161" i="44"/>
  <c r="AE162" i="44"/>
  <c r="AE163" i="44"/>
  <c r="AE164" i="44"/>
  <c r="AE165" i="44"/>
  <c r="AE166" i="44"/>
  <c r="AE167" i="44"/>
  <c r="AE168" i="44"/>
  <c r="AE169" i="44"/>
  <c r="AE170" i="44"/>
  <c r="AE171" i="44"/>
  <c r="AE172" i="44"/>
  <c r="AE173" i="44"/>
  <c r="AE174" i="44"/>
  <c r="AE175" i="44"/>
  <c r="AE176" i="44"/>
  <c r="AE177" i="44"/>
  <c r="AE178" i="44"/>
  <c r="AE179" i="44"/>
  <c r="AE180" i="44"/>
  <c r="AE181" i="44"/>
  <c r="AE182" i="44"/>
  <c r="AE183" i="44"/>
  <c r="AE184" i="44"/>
  <c r="AE185" i="44"/>
  <c r="AE186" i="44"/>
  <c r="AE187" i="44"/>
  <c r="AE188" i="44"/>
  <c r="AE189" i="44"/>
  <c r="AE190" i="44"/>
  <c r="AE191" i="44"/>
  <c r="AE192" i="44"/>
  <c r="AE193" i="44"/>
  <c r="AE194" i="44"/>
  <c r="AE195" i="44"/>
  <c r="AE196" i="44"/>
  <c r="AE197" i="44"/>
  <c r="AE198" i="44"/>
  <c r="AE199" i="44"/>
  <c r="AE200" i="44"/>
  <c r="AE201" i="44"/>
  <c r="AE202" i="44"/>
  <c r="AE203" i="44"/>
  <c r="AE204" i="44"/>
  <c r="AE205" i="44"/>
  <c r="AE206" i="44"/>
  <c r="AE207" i="44"/>
  <c r="AE208" i="44"/>
  <c r="AE209" i="44"/>
  <c r="AE210" i="44"/>
  <c r="AE211" i="44"/>
  <c r="AE212" i="44"/>
  <c r="AE213" i="44"/>
  <c r="AE214" i="44"/>
  <c r="AE215" i="44"/>
  <c r="AE216" i="44"/>
  <c r="AE217" i="44"/>
  <c r="AE218" i="44"/>
  <c r="AE219" i="44"/>
  <c r="AE220" i="44"/>
  <c r="AE221" i="44"/>
  <c r="AE222" i="44"/>
  <c r="AE223" i="44"/>
  <c r="AE224" i="44"/>
  <c r="AE225" i="44"/>
  <c r="AE226" i="44"/>
  <c r="AE227" i="44"/>
  <c r="AE228" i="44"/>
  <c r="AE229" i="44"/>
  <c r="AE230" i="44"/>
  <c r="AE231" i="44"/>
  <c r="AE232" i="44"/>
  <c r="AE233" i="44"/>
  <c r="AE234" i="44"/>
  <c r="AE235" i="44"/>
  <c r="AE236" i="44"/>
  <c r="AE237" i="44"/>
  <c r="AE238" i="44"/>
  <c r="AE239" i="44"/>
  <c r="AE240" i="44"/>
  <c r="AE241" i="44"/>
  <c r="AE242" i="44"/>
  <c r="AE243" i="44"/>
  <c r="AE244" i="44"/>
  <c r="AE245" i="44"/>
  <c r="AE246" i="44"/>
  <c r="AE247" i="44"/>
  <c r="AE248" i="44"/>
  <c r="AE249" i="44"/>
  <c r="AE250" i="44"/>
  <c r="AE251" i="44"/>
  <c r="AE252" i="44"/>
  <c r="AE253" i="44"/>
  <c r="AE254" i="44"/>
  <c r="AE255" i="44"/>
  <c r="AE256" i="44"/>
  <c r="AE257" i="44"/>
  <c r="AE258" i="44"/>
  <c r="AE259" i="44"/>
  <c r="AE260" i="44"/>
  <c r="AE261" i="44"/>
  <c r="AE262" i="44"/>
  <c r="AE263" i="44"/>
  <c r="AE264" i="44"/>
  <c r="AE265" i="44"/>
  <c r="AE266" i="44"/>
  <c r="AE267" i="44"/>
  <c r="AE268" i="44"/>
  <c r="AE269" i="44"/>
  <c r="AE270" i="44"/>
  <c r="AE271" i="44"/>
  <c r="AE272" i="44"/>
  <c r="AE273" i="44"/>
  <c r="AE274" i="44"/>
  <c r="AE275" i="44"/>
  <c r="AE276" i="44"/>
  <c r="AE277" i="44"/>
  <c r="AE278" i="44"/>
  <c r="AE279" i="44"/>
  <c r="AE280" i="44"/>
  <c r="AE281" i="44"/>
  <c r="AE282" i="44"/>
  <c r="AE283" i="44"/>
  <c r="AE284" i="44"/>
  <c r="AE285" i="44"/>
  <c r="AE286" i="44"/>
  <c r="AE287" i="44"/>
  <c r="AE288" i="44"/>
  <c r="AE289" i="44"/>
  <c r="AE290" i="44"/>
  <c r="AE291" i="44"/>
  <c r="AE292" i="44"/>
  <c r="AE293" i="44"/>
  <c r="AE294" i="44"/>
  <c r="AE295" i="44"/>
  <c r="AE296" i="44"/>
  <c r="AE297" i="44"/>
  <c r="AE298" i="44"/>
  <c r="AE299" i="44"/>
  <c r="AE300" i="44"/>
  <c r="AE301" i="44"/>
  <c r="AE302" i="44"/>
  <c r="AE303" i="44"/>
  <c r="AE304" i="44"/>
  <c r="AE305" i="44"/>
  <c r="AE306" i="44"/>
  <c r="AE307" i="44"/>
  <c r="AE308" i="44"/>
  <c r="AE309" i="44"/>
  <c r="AE310" i="44"/>
  <c r="AE311" i="44"/>
  <c r="AE312" i="44"/>
  <c r="AE313" i="44"/>
  <c r="AE314" i="44"/>
  <c r="AE315" i="44"/>
  <c r="AE316" i="44"/>
  <c r="AE317" i="44"/>
  <c r="AE318" i="44"/>
  <c r="AE319" i="44"/>
  <c r="AE320" i="44"/>
  <c r="AE321" i="44"/>
  <c r="AE322" i="44"/>
  <c r="AE323" i="44"/>
  <c r="AE324" i="44"/>
  <c r="AE325" i="44"/>
  <c r="AE326" i="44"/>
  <c r="AE327" i="44"/>
  <c r="AE328" i="44"/>
  <c r="AE329" i="44"/>
  <c r="AE330" i="44"/>
  <c r="AE331" i="44"/>
  <c r="AE332" i="44"/>
  <c r="AE333" i="44"/>
  <c r="AE334" i="44"/>
  <c r="AE335" i="44"/>
  <c r="AE336" i="44"/>
  <c r="AE337" i="44"/>
  <c r="AE338" i="44"/>
  <c r="AE339" i="44"/>
  <c r="AE340" i="44"/>
  <c r="AE341" i="44"/>
  <c r="AE342" i="44"/>
  <c r="AE343" i="44"/>
  <c r="AE344" i="44"/>
  <c r="AE345" i="44"/>
  <c r="AE346" i="44"/>
  <c r="AE347" i="44"/>
  <c r="AE348" i="44"/>
  <c r="AE349" i="44"/>
  <c r="AE350" i="44"/>
  <c r="AE351" i="44"/>
  <c r="AE352" i="44"/>
  <c r="AE353" i="44"/>
  <c r="AE354" i="44"/>
  <c r="AE355" i="44"/>
  <c r="AE356" i="44"/>
  <c r="AE357" i="44"/>
  <c r="AE358" i="44"/>
  <c r="AE359" i="44"/>
  <c r="AE360" i="44"/>
  <c r="AE361" i="44"/>
  <c r="AE362" i="44"/>
  <c r="AE363" i="44"/>
  <c r="AE364" i="44"/>
  <c r="AE365" i="44"/>
  <c r="AE366" i="44"/>
  <c r="AE367" i="44"/>
  <c r="AE368" i="44"/>
  <c r="AE369" i="44"/>
  <c r="AE370" i="44"/>
  <c r="AE371" i="44"/>
  <c r="AE372" i="44"/>
  <c r="AE373" i="44"/>
  <c r="AE374" i="44"/>
  <c r="AE375" i="44"/>
  <c r="AE376" i="44"/>
  <c r="AE377" i="44"/>
  <c r="AE378" i="44"/>
  <c r="AE379" i="44"/>
  <c r="AE380" i="44"/>
  <c r="AE381" i="44"/>
  <c r="AE382" i="44"/>
  <c r="AE383" i="44"/>
  <c r="AE384" i="44"/>
  <c r="AE385" i="44"/>
  <c r="AE386" i="44"/>
  <c r="AE387" i="44"/>
  <c r="AE388" i="44"/>
  <c r="AE389" i="44"/>
  <c r="AE390" i="44"/>
  <c r="AE391" i="44"/>
  <c r="AE392" i="44"/>
  <c r="AE393" i="44"/>
  <c r="AE394" i="44"/>
  <c r="AE395" i="44"/>
  <c r="AE396" i="44"/>
  <c r="AE397" i="44"/>
  <c r="AE398" i="44"/>
  <c r="AE399" i="44"/>
  <c r="AE400" i="44"/>
  <c r="AE401" i="44"/>
  <c r="AE402" i="44"/>
  <c r="AE403" i="44"/>
  <c r="AE404" i="44"/>
  <c r="AE405" i="44"/>
  <c r="AE406" i="44"/>
  <c r="AE407" i="44"/>
  <c r="AE408" i="44"/>
  <c r="AE409" i="44"/>
  <c r="AE410" i="44"/>
  <c r="AE411" i="44"/>
  <c r="AE412" i="44"/>
  <c r="AE413" i="44"/>
  <c r="AE414" i="44"/>
  <c r="AE415" i="44"/>
  <c r="AE416" i="44"/>
  <c r="AE417" i="44"/>
  <c r="AE418" i="44"/>
  <c r="AE419" i="44"/>
  <c r="AE420" i="44"/>
  <c r="AE421" i="44"/>
  <c r="AE422" i="44"/>
  <c r="AE423" i="44"/>
  <c r="AE424" i="44"/>
  <c r="AE425" i="44"/>
  <c r="AE426" i="44"/>
  <c r="AE427" i="44"/>
  <c r="AE428" i="44"/>
  <c r="AE429" i="44"/>
  <c r="AE430" i="44"/>
  <c r="AE431" i="44"/>
  <c r="AE432" i="44"/>
  <c r="AE433" i="44"/>
  <c r="AE434" i="44"/>
  <c r="AE435" i="44"/>
  <c r="AE436" i="44"/>
  <c r="AE437" i="44"/>
  <c r="AE438" i="44"/>
  <c r="AE439" i="44"/>
  <c r="AE440" i="44"/>
  <c r="AE441" i="44"/>
  <c r="AE442" i="44"/>
  <c r="AE443" i="44"/>
  <c r="AE444" i="44"/>
  <c r="AE445" i="44"/>
  <c r="AE446" i="44"/>
  <c r="AE447" i="44"/>
  <c r="AE448" i="44"/>
  <c r="AE449" i="44"/>
  <c r="AE450" i="44"/>
  <c r="AE451" i="44"/>
  <c r="AE452" i="44"/>
  <c r="AE453" i="44"/>
  <c r="AE454" i="44"/>
  <c r="AE455" i="44"/>
  <c r="AE456" i="44"/>
  <c r="AE457" i="44"/>
  <c r="AE458" i="44"/>
  <c r="AE459" i="44"/>
  <c r="AE460" i="44"/>
  <c r="AE461" i="44"/>
  <c r="AE462" i="44"/>
  <c r="AE463" i="44"/>
  <c r="AE464" i="44"/>
  <c r="AE465" i="44"/>
  <c r="AE466" i="44"/>
  <c r="AE467" i="44"/>
  <c r="AE468" i="44"/>
  <c r="AE469" i="44"/>
  <c r="AE470" i="44"/>
  <c r="AE471" i="44"/>
  <c r="AE472" i="44"/>
  <c r="AE473" i="44"/>
  <c r="AE474" i="44"/>
  <c r="AE475" i="44"/>
  <c r="AE476" i="44"/>
  <c r="AE477" i="44"/>
  <c r="AE478" i="44"/>
  <c r="AE479" i="44"/>
  <c r="AE480" i="44"/>
  <c r="AE481" i="44"/>
  <c r="AE482" i="44"/>
  <c r="AE483" i="44"/>
  <c r="AE484" i="44"/>
  <c r="AE485" i="44"/>
  <c r="AE486" i="44"/>
  <c r="AE487" i="44"/>
  <c r="AE488" i="44"/>
  <c r="AE489" i="44"/>
  <c r="AE490" i="44"/>
  <c r="AE491" i="44"/>
  <c r="AE492" i="44"/>
  <c r="AE493" i="44"/>
  <c r="AE494" i="44"/>
  <c r="AE495" i="44"/>
  <c r="AE496" i="44"/>
  <c r="AE497" i="44"/>
  <c r="AE498" i="44"/>
  <c r="AE499" i="44"/>
  <c r="AE500" i="44"/>
  <c r="AE501" i="44"/>
  <c r="AE502" i="44"/>
  <c r="AE503" i="44"/>
  <c r="AE504" i="44"/>
  <c r="AE505" i="44"/>
  <c r="AE506" i="44"/>
  <c r="AE507" i="44"/>
  <c r="AE508" i="44"/>
  <c r="AE509" i="44"/>
  <c r="AE510" i="44"/>
  <c r="AE511" i="44"/>
  <c r="AE512" i="44"/>
  <c r="AE513" i="44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E526" i="44"/>
  <c r="AE527" i="44"/>
  <c r="AE528" i="44"/>
  <c r="AE529" i="44"/>
  <c r="AE530" i="44"/>
  <c r="AE531" i="44"/>
  <c r="AE532" i="44"/>
  <c r="AE533" i="44"/>
  <c r="AE534" i="44"/>
  <c r="AE535" i="44"/>
  <c r="AE536" i="44"/>
  <c r="AE537" i="44"/>
  <c r="AE538" i="44"/>
  <c r="AE539" i="44"/>
  <c r="AE540" i="44"/>
  <c r="AE541" i="44"/>
  <c r="AE542" i="44"/>
  <c r="AE543" i="44"/>
  <c r="AE544" i="44"/>
  <c r="AE545" i="44"/>
  <c r="AE546" i="44"/>
  <c r="AE547" i="44"/>
  <c r="AE548" i="44"/>
  <c r="AE549" i="44"/>
  <c r="AE550" i="44"/>
  <c r="AE551" i="44"/>
  <c r="AE552" i="44"/>
  <c r="AE553" i="44"/>
  <c r="AE554" i="44"/>
  <c r="AE555" i="44"/>
  <c r="AE556" i="44"/>
  <c r="AE557" i="44"/>
  <c r="AE558" i="44"/>
  <c r="AE559" i="44"/>
  <c r="AE560" i="44"/>
  <c r="AE561" i="44"/>
  <c r="AE562" i="44"/>
  <c r="AE563" i="44"/>
  <c r="X581" i="44"/>
  <c r="AC586" i="44" s="1"/>
  <c r="AD581" i="44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O576" i="44" s="1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X572" i="44" s="1"/>
  <c r="U572" i="44"/>
  <c r="R572" i="44"/>
  <c r="N572" i="44"/>
  <c r="L572" i="44"/>
  <c r="O572" i="44" s="1"/>
  <c r="H572" i="44"/>
  <c r="F572" i="44"/>
  <c r="AC571" i="44"/>
  <c r="AA571" i="44"/>
  <c r="W571" i="44"/>
  <c r="X571" i="44" s="1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O570" i="44" s="1"/>
  <c r="L570" i="44"/>
  <c r="I570" i="44"/>
  <c r="H570" i="44"/>
  <c r="F570" i="44"/>
  <c r="AC569" i="44"/>
  <c r="AA569" i="44"/>
  <c r="W569" i="44"/>
  <c r="U569" i="44"/>
  <c r="X569" i="44" s="1"/>
  <c r="R569" i="44"/>
  <c r="N569" i="44"/>
  <c r="O569" i="44" s="1"/>
  <c r="L569" i="44"/>
  <c r="F569" i="44"/>
  <c r="I569" i="44" s="1"/>
  <c r="AC568" i="44"/>
  <c r="AA568" i="44"/>
  <c r="W568" i="44"/>
  <c r="U568" i="44"/>
  <c r="R568" i="44"/>
  <c r="N568" i="44"/>
  <c r="O568" i="44" s="1"/>
  <c r="L568" i="44"/>
  <c r="H568" i="44"/>
  <c r="I568" i="44" s="1"/>
  <c r="F568" i="44"/>
  <c r="AC567" i="44"/>
  <c r="AA567" i="44"/>
  <c r="X567" i="44"/>
  <c r="W567" i="44"/>
  <c r="U567" i="44"/>
  <c r="R567" i="44"/>
  <c r="N567" i="44"/>
  <c r="L567" i="44"/>
  <c r="H567" i="44"/>
  <c r="H566" i="44" s="1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I562" i="44"/>
  <c r="F562" i="44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X559" i="44" s="1"/>
  <c r="U559" i="44"/>
  <c r="R559" i="44"/>
  <c r="Q559" i="44"/>
  <c r="P559" i="44"/>
  <c r="N559" i="44"/>
  <c r="L559" i="44"/>
  <c r="H559" i="44"/>
  <c r="F559" i="44"/>
  <c r="AC558" i="44"/>
  <c r="AA558" i="44"/>
  <c r="AD558" i="44" s="1"/>
  <c r="W558" i="44"/>
  <c r="U558" i="44"/>
  <c r="X558" i="44" s="1"/>
  <c r="R558" i="44"/>
  <c r="Q558" i="44"/>
  <c r="P558" i="44"/>
  <c r="N558" i="44"/>
  <c r="L558" i="44"/>
  <c r="H558" i="44"/>
  <c r="F558" i="44"/>
  <c r="I558" i="44" s="1"/>
  <c r="AD557" i="44"/>
  <c r="AC557" i="44"/>
  <c r="AA557" i="44"/>
  <c r="W557" i="44"/>
  <c r="U557" i="44"/>
  <c r="R557" i="44"/>
  <c r="Q557" i="44"/>
  <c r="P557" i="44"/>
  <c r="O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R555" i="44"/>
  <c r="Q555" i="44"/>
  <c r="P555" i="44"/>
  <c r="L555" i="44"/>
  <c r="O555" i="44" s="1"/>
  <c r="D555" i="44"/>
  <c r="F555" i="44" s="1"/>
  <c r="I555" i="44" s="1"/>
  <c r="AA554" i="44"/>
  <c r="AD554" i="44" s="1"/>
  <c r="U554" i="44"/>
  <c r="X554" i="44" s="1"/>
  <c r="R554" i="44"/>
  <c r="Q554" i="44"/>
  <c r="P554" i="44"/>
  <c r="O554" i="44"/>
  <c r="L554" i="44"/>
  <c r="F554" i="44"/>
  <c r="I554" i="44" s="1"/>
  <c r="AA553" i="44"/>
  <c r="X553" i="44"/>
  <c r="U553" i="44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AD550" i="44" s="1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I549" i="44"/>
  <c r="F549" i="44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X547" i="44" s="1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I544" i="44" s="1"/>
  <c r="AC543" i="44"/>
  <c r="AD543" i="44" s="1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D539" i="44"/>
  <c r="AA539" i="44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I536" i="44" s="1"/>
  <c r="AC535" i="44"/>
  <c r="AA535" i="44"/>
  <c r="AD535" i="44" s="1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X533" i="44" s="1"/>
  <c r="R533" i="44"/>
  <c r="Q533" i="44"/>
  <c r="P533" i="44"/>
  <c r="O533" i="44"/>
  <c r="N533" i="44"/>
  <c r="L533" i="44"/>
  <c r="H533" i="44"/>
  <c r="F533" i="44"/>
  <c r="R532" i="44"/>
  <c r="Q532" i="44"/>
  <c r="P532" i="44"/>
  <c r="AC531" i="44"/>
  <c r="AA531" i="44"/>
  <c r="AD531" i="44" s="1"/>
  <c r="X531" i="44"/>
  <c r="W531" i="44"/>
  <c r="U531" i="44"/>
  <c r="R531" i="44"/>
  <c r="Q531" i="44"/>
  <c r="P531" i="44"/>
  <c r="O531" i="44"/>
  <c r="N531" i="44"/>
  <c r="L531" i="44"/>
  <c r="H531" i="44"/>
  <c r="F531" i="44"/>
  <c r="I531" i="44" s="1"/>
  <c r="AC530" i="44"/>
  <c r="AA530" i="44"/>
  <c r="AD530" i="44" s="1"/>
  <c r="W530" i="44"/>
  <c r="U530" i="44"/>
  <c r="R530" i="44"/>
  <c r="Q530" i="44"/>
  <c r="P530" i="44"/>
  <c r="O530" i="44"/>
  <c r="N530" i="44"/>
  <c r="L530" i="44"/>
  <c r="H530" i="44"/>
  <c r="H523" i="44" s="1"/>
  <c r="F530" i="44"/>
  <c r="AC529" i="44"/>
  <c r="AA529" i="44"/>
  <c r="AD529" i="44" s="1"/>
  <c r="W529" i="44"/>
  <c r="U529" i="44"/>
  <c r="R529" i="44"/>
  <c r="Q529" i="44"/>
  <c r="P529" i="44"/>
  <c r="N529" i="44"/>
  <c r="L529" i="44"/>
  <c r="O529" i="44" s="1"/>
  <c r="I529" i="44"/>
  <c r="H529" i="44"/>
  <c r="F529" i="44"/>
  <c r="R528" i="44"/>
  <c r="Q528" i="44"/>
  <c r="P528" i="44"/>
  <c r="AA527" i="44"/>
  <c r="AD527" i="44" s="1"/>
  <c r="U527" i="44"/>
  <c r="X527" i="44" s="1"/>
  <c r="R527" i="44"/>
  <c r="Q527" i="44"/>
  <c r="P527" i="44"/>
  <c r="L527" i="44"/>
  <c r="O527" i="44" s="1"/>
  <c r="D527" i="44"/>
  <c r="F527" i="44" s="1"/>
  <c r="I527" i="44" s="1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I525" i="44"/>
  <c r="F525" i="44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D521" i="44"/>
  <c r="AA521" i="44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AD517" i="44" s="1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X515" i="44"/>
  <c r="W515" i="44"/>
  <c r="U515" i="44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R513" i="44"/>
  <c r="Q513" i="44"/>
  <c r="P513" i="44"/>
  <c r="L513" i="44"/>
  <c r="O513" i="44" s="1"/>
  <c r="F513" i="44"/>
  <c r="I513" i="44" s="1"/>
  <c r="D513" i="44"/>
  <c r="AA512" i="44"/>
  <c r="U512" i="44"/>
  <c r="X512" i="44" s="1"/>
  <c r="R512" i="44"/>
  <c r="Q512" i="44"/>
  <c r="P512" i="44"/>
  <c r="L512" i="44"/>
  <c r="O512" i="44" s="1"/>
  <c r="I512" i="44"/>
  <c r="F512" i="44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X505" i="44"/>
  <c r="W505" i="44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I501" i="44" s="1"/>
  <c r="F501" i="44"/>
  <c r="AC500" i="44"/>
  <c r="AD500" i="44" s="1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O499" i="44"/>
  <c r="N499" i="44"/>
  <c r="L499" i="44"/>
  <c r="H499" i="44"/>
  <c r="F499" i="44"/>
  <c r="AC498" i="44"/>
  <c r="AA498" i="44"/>
  <c r="W498" i="44"/>
  <c r="X498" i="44" s="1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D496" i="44" s="1"/>
  <c r="AA496" i="44"/>
  <c r="W496" i="44"/>
  <c r="U496" i="44"/>
  <c r="R496" i="44"/>
  <c r="Q496" i="44"/>
  <c r="P496" i="44"/>
  <c r="N496" i="44"/>
  <c r="L496" i="44"/>
  <c r="H496" i="44"/>
  <c r="F496" i="44"/>
  <c r="I496" i="44" s="1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N490" i="44" s="1"/>
  <c r="L492" i="44"/>
  <c r="H492" i="44"/>
  <c r="I492" i="44" s="1"/>
  <c r="F492" i="44"/>
  <c r="AD491" i="44"/>
  <c r="AC491" i="44"/>
  <c r="AA491" i="44"/>
  <c r="W491" i="44"/>
  <c r="U491" i="44"/>
  <c r="R491" i="44"/>
  <c r="Q491" i="44"/>
  <c r="P491" i="44"/>
  <c r="N491" i="44"/>
  <c r="L491" i="44"/>
  <c r="L490" i="44" s="1"/>
  <c r="H491" i="44"/>
  <c r="F491" i="44"/>
  <c r="AA490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O488" i="44" s="1"/>
  <c r="L488" i="44"/>
  <c r="I488" i="44"/>
  <c r="H488" i="44"/>
  <c r="F488" i="44"/>
  <c r="AC487" i="44"/>
  <c r="AD487" i="44" s="1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AD486" i="44" s="1"/>
  <c r="W486" i="44"/>
  <c r="X486" i="44" s="1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X484" i="44"/>
  <c r="U484" i="44"/>
  <c r="R484" i="44"/>
  <c r="Q484" i="44"/>
  <c r="P484" i="44"/>
  <c r="O484" i="44"/>
  <c r="L484" i="44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O480" i="44" s="1"/>
  <c r="H480" i="44"/>
  <c r="F480" i="44"/>
  <c r="I480" i="44" s="1"/>
  <c r="AC479" i="44"/>
  <c r="AA479" i="44"/>
  <c r="W479" i="44"/>
  <c r="U479" i="44"/>
  <c r="R479" i="44"/>
  <c r="Q479" i="44"/>
  <c r="P479" i="44"/>
  <c r="N479" i="44"/>
  <c r="L479" i="44"/>
  <c r="O479" i="44" s="1"/>
  <c r="H479" i="44"/>
  <c r="F479" i="44"/>
  <c r="AD478" i="44"/>
  <c r="AC478" i="44"/>
  <c r="AA478" i="44"/>
  <c r="W478" i="44"/>
  <c r="U478" i="44"/>
  <c r="R478" i="44"/>
  <c r="Q478" i="44"/>
  <c r="P478" i="44"/>
  <c r="O478" i="44"/>
  <c r="N478" i="44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X476" i="44" s="1"/>
  <c r="U476" i="44"/>
  <c r="R476" i="44"/>
  <c r="Q476" i="44"/>
  <c r="P476" i="44"/>
  <c r="N476" i="44"/>
  <c r="L476" i="44"/>
  <c r="H476" i="44"/>
  <c r="F476" i="44"/>
  <c r="I476" i="44" s="1"/>
  <c r="AC475" i="44"/>
  <c r="AD475" i="44" s="1"/>
  <c r="AA475" i="44"/>
  <c r="X475" i="44"/>
  <c r="W475" i="44"/>
  <c r="U475" i="44"/>
  <c r="R475" i="44"/>
  <c r="Q475" i="44"/>
  <c r="P475" i="44"/>
  <c r="N475" i="44"/>
  <c r="O475" i="44" s="1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O474" i="44" s="1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I472" i="44" s="1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D470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X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X464" i="44"/>
  <c r="W464" i="44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O459" i="44" s="1"/>
  <c r="L459" i="44"/>
  <c r="I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O458" i="44" s="1"/>
  <c r="L458" i="44"/>
  <c r="H458" i="44"/>
  <c r="F458" i="44"/>
  <c r="AC457" i="44"/>
  <c r="AA457" i="44"/>
  <c r="AD457" i="44" s="1"/>
  <c r="W457" i="44"/>
  <c r="X457" i="44" s="1"/>
  <c r="U457" i="44"/>
  <c r="R457" i="44"/>
  <c r="Q457" i="44"/>
  <c r="P457" i="44"/>
  <c r="N457" i="44"/>
  <c r="L457" i="44"/>
  <c r="H457" i="44"/>
  <c r="F457" i="44"/>
  <c r="I457" i="44" s="1"/>
  <c r="AC456" i="44"/>
  <c r="AD456" i="44" s="1"/>
  <c r="AA456" i="44"/>
  <c r="W456" i="44"/>
  <c r="X456" i="44" s="1"/>
  <c r="U456" i="44"/>
  <c r="R456" i="44"/>
  <c r="Q456" i="44"/>
  <c r="P456" i="44"/>
  <c r="N456" i="44"/>
  <c r="L456" i="44"/>
  <c r="H456" i="44"/>
  <c r="I456" i="44" s="1"/>
  <c r="F456" i="44"/>
  <c r="AC455" i="44"/>
  <c r="AA455" i="44"/>
  <c r="W455" i="44"/>
  <c r="U455" i="44"/>
  <c r="R455" i="44"/>
  <c r="Q455" i="44"/>
  <c r="P455" i="44"/>
  <c r="N455" i="44"/>
  <c r="O455" i="44" s="1"/>
  <c r="L455" i="44"/>
  <c r="H455" i="44"/>
  <c r="F455" i="44"/>
  <c r="AC454" i="44"/>
  <c r="AA454" i="44"/>
  <c r="W454" i="44"/>
  <c r="X454" i="44" s="1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O449" i="44" s="1"/>
  <c r="L449" i="44"/>
  <c r="H449" i="44"/>
  <c r="F449" i="44"/>
  <c r="I449" i="44" s="1"/>
  <c r="AC448" i="44"/>
  <c r="AA448" i="44"/>
  <c r="W448" i="44"/>
  <c r="X448" i="44" s="1"/>
  <c r="U448" i="44"/>
  <c r="R448" i="44"/>
  <c r="Q448" i="44"/>
  <c r="P448" i="44"/>
  <c r="N448" i="44"/>
  <c r="O448" i="44" s="1"/>
  <c r="L448" i="44"/>
  <c r="H448" i="44"/>
  <c r="F448" i="44"/>
  <c r="AC447" i="44"/>
  <c r="AD447" i="44" s="1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O446" i="44" s="1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D444" i="44"/>
  <c r="AC444" i="44"/>
  <c r="AA444" i="44"/>
  <c r="W444" i="44"/>
  <c r="U444" i="44"/>
  <c r="R444" i="44"/>
  <c r="Q444" i="44"/>
  <c r="P444" i="44"/>
  <c r="N444" i="44"/>
  <c r="L444" i="44"/>
  <c r="H444" i="44"/>
  <c r="I444" i="44" s="1"/>
  <c r="F444" i="44"/>
  <c r="AD443" i="44"/>
  <c r="AC443" i="44"/>
  <c r="AA443" i="44"/>
  <c r="W443" i="44"/>
  <c r="U443" i="44"/>
  <c r="X443" i="44" s="1"/>
  <c r="R443" i="44"/>
  <c r="Q443" i="44"/>
  <c r="P443" i="44"/>
  <c r="O443" i="44"/>
  <c r="N443" i="44"/>
  <c r="L443" i="44"/>
  <c r="H443" i="44"/>
  <c r="I443" i="44" s="1"/>
  <c r="F443" i="44"/>
  <c r="AC442" i="44"/>
  <c r="AA442" i="44"/>
  <c r="X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D439" i="44" s="1"/>
  <c r="AA439" i="44"/>
  <c r="W439" i="44"/>
  <c r="U439" i="44"/>
  <c r="R439" i="44"/>
  <c r="Q439" i="44"/>
  <c r="P439" i="44"/>
  <c r="N439" i="44"/>
  <c r="L439" i="44"/>
  <c r="H439" i="44"/>
  <c r="F439" i="44"/>
  <c r="I439" i="44" s="1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X437" i="44"/>
  <c r="W437" i="44"/>
  <c r="U437" i="44"/>
  <c r="R437" i="44"/>
  <c r="Q437" i="44"/>
  <c r="P437" i="44"/>
  <c r="N437" i="44"/>
  <c r="L437" i="44"/>
  <c r="O437" i="44" s="1"/>
  <c r="H437" i="44"/>
  <c r="F437" i="44"/>
  <c r="AC436" i="44"/>
  <c r="AA436" i="44"/>
  <c r="W436" i="44"/>
  <c r="U436" i="44"/>
  <c r="X436" i="44" s="1"/>
  <c r="R436" i="44"/>
  <c r="Q436" i="44"/>
  <c r="P436" i="44"/>
  <c r="O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I433" i="44" s="1"/>
  <c r="F433" i="44"/>
  <c r="AC432" i="44"/>
  <c r="AD432" i="44" s="1"/>
  <c r="AA432" i="44"/>
  <c r="W432" i="44"/>
  <c r="U432" i="44"/>
  <c r="R432" i="44"/>
  <c r="Q432" i="44"/>
  <c r="P432" i="44"/>
  <c r="N432" i="44"/>
  <c r="L432" i="44"/>
  <c r="I432" i="44"/>
  <c r="H432" i="44"/>
  <c r="F432" i="44"/>
  <c r="AC431" i="44"/>
  <c r="AA431" i="44"/>
  <c r="W431" i="44"/>
  <c r="U431" i="44"/>
  <c r="X431" i="44" s="1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I426" i="44"/>
  <c r="F426" i="44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D424" i="44" s="1"/>
  <c r="AA424" i="44"/>
  <c r="W424" i="44"/>
  <c r="U424" i="44"/>
  <c r="R424" i="44"/>
  <c r="Q424" i="44"/>
  <c r="P424" i="44"/>
  <c r="N424" i="44"/>
  <c r="L424" i="44"/>
  <c r="O424" i="44" s="1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O423" i="44" s="1"/>
  <c r="L423" i="44"/>
  <c r="H423" i="44"/>
  <c r="F423" i="44"/>
  <c r="I423" i="44" s="1"/>
  <c r="AC422" i="44"/>
  <c r="AA422" i="44"/>
  <c r="W422" i="44"/>
  <c r="U422" i="44"/>
  <c r="X422" i="44" s="1"/>
  <c r="R422" i="44"/>
  <c r="Q422" i="44"/>
  <c r="P422" i="44"/>
  <c r="N422" i="44"/>
  <c r="L422" i="44"/>
  <c r="O422" i="44" s="1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D418" i="44" s="1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I417" i="44" s="1"/>
  <c r="F417" i="44"/>
  <c r="AC416" i="44"/>
  <c r="AA416" i="44"/>
  <c r="AD416" i="44" s="1"/>
  <c r="W416" i="44"/>
  <c r="W414" i="44" s="1"/>
  <c r="U416" i="44"/>
  <c r="R416" i="44"/>
  <c r="Q416" i="44"/>
  <c r="P416" i="44"/>
  <c r="N416" i="44"/>
  <c r="O416" i="44" s="1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I415" i="44" s="1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I411" i="44"/>
  <c r="F411" i="44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I408" i="44"/>
  <c r="F408" i="44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X406" i="44"/>
  <c r="U406" i="44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X404" i="44" s="1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I401" i="44" s="1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O399" i="44" s="1"/>
  <c r="L399" i="44"/>
  <c r="H399" i="44"/>
  <c r="F399" i="44"/>
  <c r="AC398" i="44"/>
  <c r="AA398" i="44"/>
  <c r="AD398" i="44" s="1"/>
  <c r="X398" i="44"/>
  <c r="W398" i="44"/>
  <c r="U398" i="44"/>
  <c r="R398" i="44"/>
  <c r="Q398" i="44"/>
  <c r="P398" i="44"/>
  <c r="N398" i="44"/>
  <c r="O398" i="44" s="1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D396" i="44" s="1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I395" i="44" s="1"/>
  <c r="F395" i="44"/>
  <c r="AD394" i="44"/>
  <c r="AC394" i="44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O392" i="44" s="1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I391" i="44" s="1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O384" i="44"/>
  <c r="N384" i="44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D378" i="44"/>
  <c r="AA378" i="44"/>
  <c r="U378" i="44"/>
  <c r="X378" i="44" s="1"/>
  <c r="R378" i="44"/>
  <c r="Q378" i="44"/>
  <c r="P378" i="44"/>
  <c r="L378" i="44"/>
  <c r="O378" i="44" s="1"/>
  <c r="I378" i="44"/>
  <c r="F378" i="44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O375" i="44"/>
  <c r="N375" i="44"/>
  <c r="L375" i="44"/>
  <c r="H375" i="44"/>
  <c r="I375" i="44" s="1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AA362" i="44" s="1"/>
  <c r="W373" i="44"/>
  <c r="X373" i="44" s="1"/>
  <c r="U373" i="44"/>
  <c r="R373" i="44"/>
  <c r="Q373" i="44"/>
  <c r="P373" i="44"/>
  <c r="O373" i="44"/>
  <c r="N373" i="44"/>
  <c r="L373" i="44"/>
  <c r="H373" i="44"/>
  <c r="F373" i="44"/>
  <c r="AC372" i="44"/>
  <c r="AA372" i="44"/>
  <c r="W372" i="44"/>
  <c r="X372" i="44" s="1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X371" i="44" s="1"/>
  <c r="U371" i="44"/>
  <c r="R371" i="44"/>
  <c r="Q371" i="44"/>
  <c r="P371" i="44"/>
  <c r="N371" i="44"/>
  <c r="L371" i="44"/>
  <c r="H371" i="44"/>
  <c r="F371" i="44"/>
  <c r="AC370" i="44"/>
  <c r="AA370" i="44"/>
  <c r="W370" i="44"/>
  <c r="X370" i="44" s="1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I369" i="44" s="1"/>
  <c r="AC368" i="44"/>
  <c r="AD368" i="44" s="1"/>
  <c r="AA368" i="44"/>
  <c r="W368" i="44"/>
  <c r="U368" i="44"/>
  <c r="R368" i="44"/>
  <c r="Q368" i="44"/>
  <c r="P368" i="44"/>
  <c r="N368" i="44"/>
  <c r="L368" i="44"/>
  <c r="O368" i="44" s="1"/>
  <c r="H368" i="44"/>
  <c r="I368" i="44" s="1"/>
  <c r="F368" i="44"/>
  <c r="AC367" i="44"/>
  <c r="AA367" i="44"/>
  <c r="W367" i="44"/>
  <c r="U367" i="44"/>
  <c r="R367" i="44"/>
  <c r="Q367" i="44"/>
  <c r="P367" i="44"/>
  <c r="N367" i="44"/>
  <c r="O367" i="44" s="1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I365" i="44"/>
  <c r="H365" i="44"/>
  <c r="F365" i="44"/>
  <c r="AC364" i="44"/>
  <c r="AA364" i="44"/>
  <c r="W364" i="44"/>
  <c r="U364" i="44"/>
  <c r="R364" i="44"/>
  <c r="Q364" i="44"/>
  <c r="P364" i="44"/>
  <c r="N364" i="44"/>
  <c r="O364" i="44" s="1"/>
  <c r="L364" i="44"/>
  <c r="H364" i="44"/>
  <c r="F364" i="44"/>
  <c r="AC363" i="44"/>
  <c r="AA363" i="44"/>
  <c r="W363" i="44"/>
  <c r="U363" i="44"/>
  <c r="R363" i="44"/>
  <c r="Q363" i="44"/>
  <c r="P363" i="44"/>
  <c r="O363" i="44"/>
  <c r="N363" i="44"/>
  <c r="L363" i="44"/>
  <c r="H363" i="44"/>
  <c r="F363" i="44"/>
  <c r="R362" i="44"/>
  <c r="Q362" i="44"/>
  <c r="P362" i="44"/>
  <c r="AD361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X360" i="44" s="1"/>
  <c r="R360" i="44"/>
  <c r="Q360" i="44"/>
  <c r="P360" i="44"/>
  <c r="N360" i="44"/>
  <c r="O360" i="44" s="1"/>
  <c r="L360" i="44"/>
  <c r="H360" i="44"/>
  <c r="I360" i="44" s="1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W356" i="44" s="1"/>
  <c r="U358" i="44"/>
  <c r="R358" i="44"/>
  <c r="Q358" i="44"/>
  <c r="P358" i="44"/>
  <c r="O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N356" i="44"/>
  <c r="AC355" i="44"/>
  <c r="AA355" i="44"/>
  <c r="AD355" i="44" s="1"/>
  <c r="W355" i="44"/>
  <c r="U355" i="44"/>
  <c r="X355" i="44" s="1"/>
  <c r="R355" i="44"/>
  <c r="Q355" i="44"/>
  <c r="P355" i="44"/>
  <c r="N355" i="44"/>
  <c r="O355" i="44" s="1"/>
  <c r="L355" i="44"/>
  <c r="I355" i="44"/>
  <c r="H355" i="44"/>
  <c r="F355" i="44"/>
  <c r="AC354" i="44"/>
  <c r="AA354" i="44"/>
  <c r="AA353" i="44" s="1"/>
  <c r="W354" i="44"/>
  <c r="X354" i="44" s="1"/>
  <c r="U354" i="44"/>
  <c r="R354" i="44"/>
  <c r="Q354" i="44"/>
  <c r="P354" i="44"/>
  <c r="N354" i="44"/>
  <c r="N353" i="44" s="1"/>
  <c r="L354" i="44"/>
  <c r="L353" i="44" s="1"/>
  <c r="H354" i="44"/>
  <c r="F354" i="44"/>
  <c r="F353" i="44" s="1"/>
  <c r="AC353" i="44"/>
  <c r="W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I352" i="44" s="1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N349" i="44" s="1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D347" i="44" s="1"/>
  <c r="AA347" i="44"/>
  <c r="W347" i="44"/>
  <c r="X347" i="44" s="1"/>
  <c r="U347" i="44"/>
  <c r="R347" i="44"/>
  <c r="Q347" i="44"/>
  <c r="P347" i="44"/>
  <c r="N347" i="44"/>
  <c r="L347" i="44"/>
  <c r="H347" i="44"/>
  <c r="F347" i="44"/>
  <c r="AC346" i="44"/>
  <c r="AD346" i="44" s="1"/>
  <c r="AA346" i="44"/>
  <c r="W346" i="44"/>
  <c r="U346" i="44"/>
  <c r="X346" i="44" s="1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D344" i="44"/>
  <c r="AC344" i="44"/>
  <c r="AA344" i="44"/>
  <c r="W344" i="44"/>
  <c r="X344" i="44" s="1"/>
  <c r="U344" i="44"/>
  <c r="R344" i="44"/>
  <c r="Q344" i="44"/>
  <c r="P344" i="44"/>
  <c r="N344" i="44"/>
  <c r="O344" i="44" s="1"/>
  <c r="L344" i="44"/>
  <c r="I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I340" i="44" s="1"/>
  <c r="AC339" i="44"/>
  <c r="AA339" i="44"/>
  <c r="W339" i="44"/>
  <c r="X339" i="44" s="1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AD337" i="44" s="1"/>
  <c r="X337" i="44"/>
  <c r="W337" i="44"/>
  <c r="U337" i="44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D334" i="44" s="1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X333" i="44" s="1"/>
  <c r="R333" i="44"/>
  <c r="Q333" i="44"/>
  <c r="P333" i="44"/>
  <c r="N333" i="44"/>
  <c r="L333" i="44"/>
  <c r="H333" i="44"/>
  <c r="F333" i="44"/>
  <c r="AC332" i="44"/>
  <c r="AA332" i="44"/>
  <c r="AD332" i="44" s="1"/>
  <c r="W332" i="44"/>
  <c r="X332" i="44" s="1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X330" i="44" s="1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F326" i="44" s="1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U326" i="44" s="1"/>
  <c r="R327" i="44"/>
  <c r="Q327" i="44"/>
  <c r="P327" i="44"/>
  <c r="N327" i="44"/>
  <c r="L327" i="44"/>
  <c r="H327" i="44"/>
  <c r="H326" i="44" s="1"/>
  <c r="F327" i="44"/>
  <c r="AC326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O325" i="44" s="1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X321" i="44" s="1"/>
  <c r="U321" i="44"/>
  <c r="R321" i="44"/>
  <c r="Q321" i="44"/>
  <c r="P321" i="44"/>
  <c r="N321" i="44"/>
  <c r="L321" i="44"/>
  <c r="H321" i="44"/>
  <c r="F321" i="44"/>
  <c r="F319" i="44" s="1"/>
  <c r="AC320" i="44"/>
  <c r="AD320" i="44" s="1"/>
  <c r="AA320" i="44"/>
  <c r="W320" i="44"/>
  <c r="U320" i="44"/>
  <c r="R320" i="44"/>
  <c r="Q320" i="44"/>
  <c r="P320" i="44"/>
  <c r="N320" i="44"/>
  <c r="L320" i="44"/>
  <c r="I320" i="44"/>
  <c r="H320" i="44"/>
  <c r="F320" i="44"/>
  <c r="R319" i="44"/>
  <c r="Q319" i="44"/>
  <c r="P319" i="44"/>
  <c r="AC318" i="44"/>
  <c r="AA318" i="44"/>
  <c r="W318" i="44"/>
  <c r="X318" i="44" s="1"/>
  <c r="U318" i="44"/>
  <c r="R318" i="44"/>
  <c r="Q318" i="44"/>
  <c r="P318" i="44"/>
  <c r="O318" i="44"/>
  <c r="N318" i="44"/>
  <c r="L318" i="44"/>
  <c r="H318" i="44"/>
  <c r="F318" i="44"/>
  <c r="AD317" i="44"/>
  <c r="AC317" i="44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X316" i="44"/>
  <c r="W316" i="44"/>
  <c r="U316" i="44"/>
  <c r="R316" i="44"/>
  <c r="Q316" i="44"/>
  <c r="P316" i="44"/>
  <c r="N316" i="44"/>
  <c r="L316" i="44"/>
  <c r="O316" i="44" s="1"/>
  <c r="H316" i="44"/>
  <c r="F316" i="44"/>
  <c r="I316" i="44" s="1"/>
  <c r="AC315" i="44"/>
  <c r="AD315" i="44" s="1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D313" i="44" s="1"/>
  <c r="AA313" i="44"/>
  <c r="W313" i="44"/>
  <c r="U313" i="44"/>
  <c r="X313" i="44" s="1"/>
  <c r="R313" i="44"/>
  <c r="Q313" i="44"/>
  <c r="P313" i="44"/>
  <c r="N313" i="44"/>
  <c r="L313" i="44"/>
  <c r="L312" i="44" s="1"/>
  <c r="H313" i="44"/>
  <c r="I313" i="44" s="1"/>
  <c r="F313" i="44"/>
  <c r="Q312" i="44"/>
  <c r="P312" i="44"/>
  <c r="D312" i="44"/>
  <c r="R312" i="44" s="1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O308" i="44"/>
  <c r="N308" i="44"/>
  <c r="N303" i="44" s="1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D306" i="44" s="1"/>
  <c r="AA306" i="44"/>
  <c r="W306" i="44"/>
  <c r="U306" i="44"/>
  <c r="R306" i="44"/>
  <c r="Q306" i="44"/>
  <c r="P306" i="44"/>
  <c r="N306" i="44"/>
  <c r="O306" i="44" s="1"/>
  <c r="L306" i="44"/>
  <c r="L303" i="44" s="1"/>
  <c r="H306" i="44"/>
  <c r="I306" i="44" s="1"/>
  <c r="F306" i="44"/>
  <c r="AC305" i="44"/>
  <c r="AA305" i="44"/>
  <c r="AD305" i="44" s="1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D301" i="44" s="1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O300" i="44" s="1"/>
  <c r="L300" i="44"/>
  <c r="H300" i="44"/>
  <c r="I300" i="44" s="1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C297" i="44" s="1"/>
  <c r="AA298" i="44"/>
  <c r="W298" i="44"/>
  <c r="U298" i="44"/>
  <c r="R298" i="44"/>
  <c r="Q298" i="44"/>
  <c r="P298" i="44"/>
  <c r="N298" i="44"/>
  <c r="L298" i="44"/>
  <c r="H298" i="44"/>
  <c r="H297" i="44" s="1"/>
  <c r="F298" i="44"/>
  <c r="R297" i="44"/>
  <c r="Q297" i="44"/>
  <c r="P297" i="44"/>
  <c r="AD296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AA294" i="44" s="1"/>
  <c r="W295" i="44"/>
  <c r="W294" i="44" s="1"/>
  <c r="U295" i="44"/>
  <c r="U294" i="44" s="1"/>
  <c r="R295" i="44"/>
  <c r="Q295" i="44"/>
  <c r="P295" i="44"/>
  <c r="N295" i="44"/>
  <c r="L295" i="44"/>
  <c r="L294" i="44" s="1"/>
  <c r="H295" i="44"/>
  <c r="F295" i="44"/>
  <c r="F294" i="44" s="1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X291" i="44" s="1"/>
  <c r="U291" i="44"/>
  <c r="R291" i="44"/>
  <c r="Q291" i="44"/>
  <c r="P291" i="44"/>
  <c r="N291" i="44"/>
  <c r="O291" i="44" s="1"/>
  <c r="L291" i="44"/>
  <c r="I291" i="44"/>
  <c r="H291" i="44"/>
  <c r="F291" i="44"/>
  <c r="AC290" i="44"/>
  <c r="AA290" i="44"/>
  <c r="AA280" i="44" s="1"/>
  <c r="W290" i="44"/>
  <c r="X290" i="44" s="1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D288" i="44"/>
  <c r="AC288" i="44"/>
  <c r="AA288" i="44"/>
  <c r="W288" i="44"/>
  <c r="U288" i="44"/>
  <c r="X288" i="44" s="1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I287" i="44"/>
  <c r="H287" i="44"/>
  <c r="F287" i="44"/>
  <c r="AC286" i="44"/>
  <c r="AA286" i="44"/>
  <c r="W286" i="44"/>
  <c r="U286" i="44"/>
  <c r="R286" i="44"/>
  <c r="Q286" i="44"/>
  <c r="P286" i="44"/>
  <c r="N286" i="44"/>
  <c r="O286" i="44" s="1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D283" i="44" s="1"/>
  <c r="AA283" i="44"/>
  <c r="X283" i="44"/>
  <c r="W283" i="44"/>
  <c r="U283" i="44"/>
  <c r="R283" i="44"/>
  <c r="Q283" i="44"/>
  <c r="P283" i="44"/>
  <c r="N283" i="44"/>
  <c r="L283" i="44"/>
  <c r="H283" i="44"/>
  <c r="F283" i="44"/>
  <c r="AD282" i="44"/>
  <c r="AC282" i="44"/>
  <c r="AA282" i="44"/>
  <c r="W282" i="44"/>
  <c r="U282" i="44"/>
  <c r="R282" i="44"/>
  <c r="Q282" i="44"/>
  <c r="P282" i="44"/>
  <c r="N282" i="44"/>
  <c r="L282" i="44"/>
  <c r="O282" i="44" s="1"/>
  <c r="I282" i="44"/>
  <c r="H282" i="44"/>
  <c r="F282" i="44"/>
  <c r="AC281" i="44"/>
  <c r="AA281" i="44"/>
  <c r="W281" i="44"/>
  <c r="U281" i="44"/>
  <c r="R281" i="44"/>
  <c r="Q281" i="44"/>
  <c r="P281" i="44"/>
  <c r="N281" i="44"/>
  <c r="O281" i="44" s="1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I278" i="44" s="1"/>
  <c r="AC277" i="44"/>
  <c r="AA277" i="44"/>
  <c r="W277" i="44"/>
  <c r="U277" i="44"/>
  <c r="R277" i="44"/>
  <c r="Q277" i="44"/>
  <c r="P277" i="44"/>
  <c r="N277" i="44"/>
  <c r="O277" i="44" s="1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I276" i="44" s="1"/>
  <c r="F276" i="44"/>
  <c r="AC275" i="44"/>
  <c r="AA275" i="44"/>
  <c r="W275" i="44"/>
  <c r="U275" i="44"/>
  <c r="R275" i="44"/>
  <c r="Q275" i="44"/>
  <c r="P275" i="44"/>
  <c r="N275" i="44"/>
  <c r="L275" i="44"/>
  <c r="I275" i="44"/>
  <c r="H275" i="44"/>
  <c r="F275" i="44"/>
  <c r="AC274" i="44"/>
  <c r="AA274" i="44"/>
  <c r="W274" i="44"/>
  <c r="U274" i="44"/>
  <c r="R274" i="44"/>
  <c r="Q274" i="44"/>
  <c r="P274" i="44"/>
  <c r="N274" i="44"/>
  <c r="L274" i="44"/>
  <c r="L273" i="44" s="1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I269" i="44" s="1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O267" i="44" s="1"/>
  <c r="L267" i="44"/>
  <c r="H267" i="44"/>
  <c r="F267" i="44"/>
  <c r="AC266" i="44"/>
  <c r="AA266" i="44"/>
  <c r="W266" i="44"/>
  <c r="X266" i="44" s="1"/>
  <c r="U266" i="44"/>
  <c r="R266" i="44"/>
  <c r="Q266" i="44"/>
  <c r="P266" i="44"/>
  <c r="N266" i="44"/>
  <c r="L266" i="44"/>
  <c r="H266" i="44"/>
  <c r="I266" i="44" s="1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W262" i="44" s="1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D258" i="44" s="1"/>
  <c r="AA258" i="44"/>
  <c r="W258" i="44"/>
  <c r="U258" i="44"/>
  <c r="R258" i="44"/>
  <c r="Q258" i="44"/>
  <c r="P258" i="44"/>
  <c r="N258" i="44"/>
  <c r="O258" i="44" s="1"/>
  <c r="L258" i="44"/>
  <c r="H258" i="44"/>
  <c r="F258" i="44"/>
  <c r="I258" i="44" s="1"/>
  <c r="AC257" i="44"/>
  <c r="AA257" i="44"/>
  <c r="W257" i="44"/>
  <c r="X257" i="44" s="1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O256" i="44" s="1"/>
  <c r="L256" i="44"/>
  <c r="H256" i="44"/>
  <c r="I256" i="44" s="1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I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D250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X249" i="44" s="1"/>
  <c r="U249" i="44"/>
  <c r="U247" i="44" s="1"/>
  <c r="R249" i="44"/>
  <c r="Q249" i="44"/>
  <c r="P249" i="44"/>
  <c r="N249" i="44"/>
  <c r="L249" i="44"/>
  <c r="H249" i="44"/>
  <c r="F249" i="44"/>
  <c r="I249" i="44" s="1"/>
  <c r="AC248" i="44"/>
  <c r="AA248" i="44"/>
  <c r="AD248" i="44" s="1"/>
  <c r="W248" i="44"/>
  <c r="X248" i="44" s="1"/>
  <c r="U248" i="44"/>
  <c r="R248" i="44"/>
  <c r="Q248" i="44"/>
  <c r="P248" i="44"/>
  <c r="N248" i="44"/>
  <c r="L248" i="44"/>
  <c r="H248" i="44"/>
  <c r="I248" i="44" s="1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O245" i="44" s="1"/>
  <c r="H245" i="44"/>
  <c r="F245" i="44"/>
  <c r="I245" i="44" s="1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O243" i="44" s="1"/>
  <c r="H243" i="44"/>
  <c r="F243" i="44"/>
  <c r="I243" i="44" s="1"/>
  <c r="AC242" i="44"/>
  <c r="AA242" i="44"/>
  <c r="W242" i="44"/>
  <c r="U242" i="44"/>
  <c r="X242" i="44" s="1"/>
  <c r="R242" i="44"/>
  <c r="Q242" i="44"/>
  <c r="P242" i="44"/>
  <c r="N242" i="44"/>
  <c r="L242" i="44"/>
  <c r="H242" i="44"/>
  <c r="F242" i="44"/>
  <c r="AC241" i="44"/>
  <c r="AA241" i="44"/>
  <c r="W241" i="44"/>
  <c r="X241" i="44" s="1"/>
  <c r="U241" i="44"/>
  <c r="R241" i="44"/>
  <c r="Q241" i="44"/>
  <c r="P241" i="44"/>
  <c r="N241" i="44"/>
  <c r="L241" i="44"/>
  <c r="H241" i="44"/>
  <c r="I241" i="44" s="1"/>
  <c r="F241" i="44"/>
  <c r="AC240" i="44"/>
  <c r="AA240" i="44"/>
  <c r="AD240" i="44" s="1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AD238" i="44" s="1"/>
  <c r="W238" i="44"/>
  <c r="U238" i="44"/>
  <c r="R238" i="44"/>
  <c r="Q238" i="44"/>
  <c r="P238" i="44"/>
  <c r="N238" i="44"/>
  <c r="L238" i="44"/>
  <c r="O238" i="44" s="1"/>
  <c r="H238" i="44"/>
  <c r="I238" i="44" s="1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I235" i="44" s="1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O232" i="44" s="1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O231" i="44" s="1"/>
  <c r="H231" i="44"/>
  <c r="F231" i="44"/>
  <c r="I231" i="44" s="1"/>
  <c r="AC230" i="44"/>
  <c r="AA230" i="44"/>
  <c r="W230" i="44"/>
  <c r="U230" i="44"/>
  <c r="X230" i="44" s="1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AD228" i="44" s="1"/>
  <c r="W228" i="44"/>
  <c r="U228" i="44"/>
  <c r="X228" i="44" s="1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AD226" i="44" s="1"/>
  <c r="W226" i="44"/>
  <c r="U226" i="44"/>
  <c r="R226" i="44"/>
  <c r="Q226" i="44"/>
  <c r="P226" i="44"/>
  <c r="O226" i="44"/>
  <c r="N226" i="44"/>
  <c r="L226" i="44"/>
  <c r="H226" i="44"/>
  <c r="F226" i="44"/>
  <c r="I226" i="44" s="1"/>
  <c r="AC225" i="44"/>
  <c r="AA225" i="44"/>
  <c r="AD225" i="44" s="1"/>
  <c r="X225" i="44"/>
  <c r="W225" i="44"/>
  <c r="U225" i="44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O224" i="44"/>
  <c r="N224" i="44"/>
  <c r="L224" i="44"/>
  <c r="H224" i="44"/>
  <c r="F224" i="44"/>
  <c r="I224" i="44" s="1"/>
  <c r="AC223" i="44"/>
  <c r="AA223" i="44"/>
  <c r="W223" i="44"/>
  <c r="U223" i="44"/>
  <c r="X223" i="44" s="1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O222" i="44" s="1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I220" i="44" s="1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O218" i="44" s="1"/>
  <c r="H218" i="44"/>
  <c r="F218" i="44"/>
  <c r="I218" i="44" s="1"/>
  <c r="AC217" i="44"/>
  <c r="AD217" i="44" s="1"/>
  <c r="AA217" i="44"/>
  <c r="X217" i="44"/>
  <c r="W217" i="44"/>
  <c r="U217" i="44"/>
  <c r="R217" i="44"/>
  <c r="Q217" i="44"/>
  <c r="P217" i="44"/>
  <c r="N217" i="44"/>
  <c r="L217" i="44"/>
  <c r="O217" i="44" s="1"/>
  <c r="H217" i="44"/>
  <c r="I217" i="44" s="1"/>
  <c r="F217" i="44"/>
  <c r="AC216" i="44"/>
  <c r="AA216" i="44"/>
  <c r="AD216" i="44" s="1"/>
  <c r="W216" i="44"/>
  <c r="U216" i="44"/>
  <c r="R216" i="44"/>
  <c r="Q216" i="44"/>
  <c r="P216" i="44"/>
  <c r="N216" i="44"/>
  <c r="L216" i="44"/>
  <c r="O216" i="44" s="1"/>
  <c r="I216" i="44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D214" i="44"/>
  <c r="AC214" i="44"/>
  <c r="AA214" i="44"/>
  <c r="W214" i="44"/>
  <c r="U214" i="44"/>
  <c r="X214" i="44" s="1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I213" i="44" s="1"/>
  <c r="F213" i="44"/>
  <c r="AC212" i="44"/>
  <c r="AD212" i="44" s="1"/>
  <c r="AA212" i="44"/>
  <c r="W212" i="44"/>
  <c r="U212" i="44"/>
  <c r="X212" i="44" s="1"/>
  <c r="R212" i="44"/>
  <c r="Q212" i="44"/>
  <c r="P212" i="44"/>
  <c r="N212" i="44"/>
  <c r="O212" i="44" s="1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I211" i="44" s="1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I210" i="44" s="1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I206" i="44" s="1"/>
  <c r="F206" i="44"/>
  <c r="AA205" i="44"/>
  <c r="AD205" i="44" s="1"/>
  <c r="U205" i="44"/>
  <c r="X205" i="44" s="1"/>
  <c r="R205" i="44"/>
  <c r="Q205" i="44"/>
  <c r="P205" i="44"/>
  <c r="L205" i="44"/>
  <c r="O205" i="44" s="1"/>
  <c r="I205" i="44"/>
  <c r="F205" i="44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O204" i="44" s="1"/>
  <c r="H204" i="44"/>
  <c r="F204" i="44"/>
  <c r="I204" i="44" s="1"/>
  <c r="AA203" i="44"/>
  <c r="AD203" i="44" s="1"/>
  <c r="X203" i="44"/>
  <c r="U203" i="44"/>
  <c r="R203" i="44"/>
  <c r="Q203" i="44"/>
  <c r="P203" i="44"/>
  <c r="L203" i="44"/>
  <c r="O203" i="44" s="1"/>
  <c r="F203" i="44"/>
  <c r="I203" i="44" s="1"/>
  <c r="AC202" i="44"/>
  <c r="AA202" i="44"/>
  <c r="AD202" i="44" s="1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I200" i="44"/>
  <c r="F200" i="44"/>
  <c r="AA199" i="44"/>
  <c r="AD199" i="44" s="1"/>
  <c r="U199" i="44"/>
  <c r="X199" i="44" s="1"/>
  <c r="R199" i="44"/>
  <c r="Q199" i="44"/>
  <c r="P199" i="44"/>
  <c r="O199" i="44"/>
  <c r="L199" i="44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X197" i="44" s="1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X196" i="44" s="1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X194" i="44" s="1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AD189" i="44" s="1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X186" i="44" s="1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X185" i="44" s="1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D183" i="44" s="1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O178" i="44" s="1"/>
  <c r="H178" i="44"/>
  <c r="I178" i="44" s="1"/>
  <c r="F178" i="44"/>
  <c r="AC177" i="44"/>
  <c r="AD177" i="44" s="1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O176" i="44" s="1"/>
  <c r="H176" i="44"/>
  <c r="F176" i="44"/>
  <c r="I176" i="44" s="1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D174" i="44" s="1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AD173" i="44" s="1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X171" i="44" s="1"/>
  <c r="U171" i="44"/>
  <c r="R171" i="44"/>
  <c r="Q171" i="44"/>
  <c r="P171" i="44"/>
  <c r="N171" i="44"/>
  <c r="O171" i="44" s="1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D168" i="44" s="1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X164" i="44" s="1"/>
  <c r="U164" i="44"/>
  <c r="R164" i="44"/>
  <c r="Q164" i="44"/>
  <c r="P164" i="44"/>
  <c r="N164" i="44"/>
  <c r="L164" i="44"/>
  <c r="O164" i="44" s="1"/>
  <c r="H164" i="44"/>
  <c r="F164" i="44"/>
  <c r="I164" i="44" s="1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D162" i="44" s="1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D160" i="44" s="1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D158" i="44"/>
  <c r="AC158" i="44"/>
  <c r="AA158" i="44"/>
  <c r="W158" i="44"/>
  <c r="U158" i="44"/>
  <c r="R158" i="44"/>
  <c r="Q158" i="44"/>
  <c r="P158" i="44"/>
  <c r="N158" i="44"/>
  <c r="L158" i="44"/>
  <c r="I158" i="44"/>
  <c r="H158" i="44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D155" i="44" s="1"/>
  <c r="AA155" i="44"/>
  <c r="W155" i="44"/>
  <c r="U155" i="44"/>
  <c r="R155" i="44"/>
  <c r="Q155" i="44"/>
  <c r="P155" i="44"/>
  <c r="N155" i="44"/>
  <c r="O155" i="44" s="1"/>
  <c r="L155" i="44"/>
  <c r="I155" i="44"/>
  <c r="H155" i="44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X153" i="44" s="1"/>
  <c r="U153" i="44"/>
  <c r="R153" i="44"/>
  <c r="Q153" i="44"/>
  <c r="P153" i="44"/>
  <c r="N153" i="44"/>
  <c r="L153" i="44"/>
  <c r="H153" i="44"/>
  <c r="I153" i="44" s="1"/>
  <c r="F153" i="44"/>
  <c r="AC152" i="44"/>
  <c r="AD152" i="44" s="1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W150" i="44" s="1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D146" i="44"/>
  <c r="AC146" i="44"/>
  <c r="AA146" i="44"/>
  <c r="W146" i="44"/>
  <c r="U146" i="44"/>
  <c r="R146" i="44"/>
  <c r="Q146" i="44"/>
  <c r="P146" i="44"/>
  <c r="O146" i="44"/>
  <c r="N146" i="44"/>
  <c r="L146" i="44"/>
  <c r="H146" i="44"/>
  <c r="I146" i="44" s="1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X143" i="44" s="1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O141" i="44" s="1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X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I138" i="44" s="1"/>
  <c r="AC137" i="44"/>
  <c r="AA137" i="44"/>
  <c r="W137" i="44"/>
  <c r="X137" i="44" s="1"/>
  <c r="U137" i="44"/>
  <c r="R137" i="44"/>
  <c r="Q137" i="44"/>
  <c r="P137" i="44"/>
  <c r="N137" i="44"/>
  <c r="O137" i="44" s="1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AD135" i="44" s="1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X134" i="44" s="1"/>
  <c r="U134" i="44"/>
  <c r="R134" i="44"/>
  <c r="Q134" i="44"/>
  <c r="P134" i="44"/>
  <c r="O134" i="44"/>
  <c r="N134" i="44"/>
  <c r="L134" i="44"/>
  <c r="H134" i="44"/>
  <c r="I134" i="44" s="1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O133" i="44" s="1"/>
  <c r="H133" i="44"/>
  <c r="F133" i="44"/>
  <c r="AC132" i="44"/>
  <c r="AA132" i="44"/>
  <c r="W132" i="44"/>
  <c r="U132" i="44"/>
  <c r="X132" i="44" s="1"/>
  <c r="R132" i="44"/>
  <c r="Q132" i="44"/>
  <c r="P132" i="44"/>
  <c r="N132" i="44"/>
  <c r="L132" i="44"/>
  <c r="O132" i="44" s="1"/>
  <c r="H132" i="44"/>
  <c r="F132" i="44"/>
  <c r="AC131" i="44"/>
  <c r="AA131" i="44"/>
  <c r="W131" i="44"/>
  <c r="X131" i="44" s="1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X129" i="44"/>
  <c r="W129" i="44"/>
  <c r="U129" i="44"/>
  <c r="R129" i="44"/>
  <c r="Q129" i="44"/>
  <c r="P129" i="44"/>
  <c r="N129" i="44"/>
  <c r="L129" i="44"/>
  <c r="H129" i="44"/>
  <c r="F129" i="44"/>
  <c r="I129" i="44" s="1"/>
  <c r="AD128" i="44"/>
  <c r="AC128" i="44"/>
  <c r="AA128" i="44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I127" i="44" s="1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O125" i="44" s="1"/>
  <c r="H125" i="44"/>
  <c r="F125" i="44"/>
  <c r="AC124" i="44"/>
  <c r="AA124" i="44"/>
  <c r="W124" i="44"/>
  <c r="U124" i="44"/>
  <c r="X124" i="44" s="1"/>
  <c r="R124" i="44"/>
  <c r="Q124" i="44"/>
  <c r="P124" i="44"/>
  <c r="N124" i="44"/>
  <c r="O124" i="44" s="1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O123" i="44"/>
  <c r="N123" i="44"/>
  <c r="L123" i="44"/>
  <c r="H123" i="44"/>
  <c r="F123" i="44"/>
  <c r="I123" i="44" s="1"/>
  <c r="AC122" i="44"/>
  <c r="AA122" i="44"/>
  <c r="AD122" i="44" s="1"/>
  <c r="X122" i="44"/>
  <c r="W122" i="44"/>
  <c r="U122" i="44"/>
  <c r="R122" i="44"/>
  <c r="Q122" i="44"/>
  <c r="P122" i="44"/>
  <c r="N122" i="44"/>
  <c r="L122" i="44"/>
  <c r="O122" i="44" s="1"/>
  <c r="H122" i="44"/>
  <c r="F122" i="44"/>
  <c r="AC121" i="44"/>
  <c r="AA121" i="44"/>
  <c r="W121" i="44"/>
  <c r="X121" i="44" s="1"/>
  <c r="U121" i="44"/>
  <c r="R121" i="44"/>
  <c r="Q121" i="44"/>
  <c r="P121" i="44"/>
  <c r="N121" i="44"/>
  <c r="L121" i="44"/>
  <c r="O121" i="44" s="1"/>
  <c r="H121" i="44"/>
  <c r="F121" i="44"/>
  <c r="AC120" i="44"/>
  <c r="AA120" i="44"/>
  <c r="AD120" i="44" s="1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O119" i="44" s="1"/>
  <c r="L119" i="44"/>
  <c r="H119" i="44"/>
  <c r="F119" i="44"/>
  <c r="I119" i="44" s="1"/>
  <c r="AC118" i="44"/>
  <c r="AA118" i="44"/>
  <c r="AD118" i="44" s="1"/>
  <c r="W118" i="44"/>
  <c r="U118" i="44"/>
  <c r="R118" i="44"/>
  <c r="Q118" i="44"/>
  <c r="P118" i="44"/>
  <c r="N118" i="44"/>
  <c r="L118" i="44"/>
  <c r="O118" i="44" s="1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D116" i="44" s="1"/>
  <c r="AA116" i="44"/>
  <c r="X116" i="44"/>
  <c r="W116" i="44"/>
  <c r="U116" i="44"/>
  <c r="R116" i="44"/>
  <c r="Q116" i="44"/>
  <c r="P116" i="44"/>
  <c r="O116" i="44"/>
  <c r="N116" i="44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X114" i="44" s="1"/>
  <c r="R114" i="44"/>
  <c r="Q114" i="44"/>
  <c r="P114" i="44"/>
  <c r="N114" i="44"/>
  <c r="L114" i="44"/>
  <c r="O114" i="44" s="1"/>
  <c r="H114" i="44"/>
  <c r="F114" i="44"/>
  <c r="I114" i="44" s="1"/>
  <c r="AC113" i="44"/>
  <c r="AA113" i="44"/>
  <c r="AD113" i="44" s="1"/>
  <c r="W113" i="44"/>
  <c r="U113" i="44"/>
  <c r="R113" i="44"/>
  <c r="Q113" i="44"/>
  <c r="P113" i="44"/>
  <c r="N113" i="44"/>
  <c r="O113" i="44" s="1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AD111" i="44" s="1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X110" i="44" s="1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I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I108" i="44" s="1"/>
  <c r="AC107" i="44"/>
  <c r="AA107" i="44"/>
  <c r="AD107" i="44" s="1"/>
  <c r="W107" i="44"/>
  <c r="U107" i="44"/>
  <c r="X107" i="44" s="1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AD105" i="44" s="1"/>
  <c r="W105" i="44"/>
  <c r="U105" i="44"/>
  <c r="R105" i="44"/>
  <c r="Q105" i="44"/>
  <c r="P105" i="44"/>
  <c r="N105" i="44"/>
  <c r="L105" i="44"/>
  <c r="I105" i="44"/>
  <c r="H105" i="44"/>
  <c r="F105" i="44"/>
  <c r="AC104" i="44"/>
  <c r="AA104" i="44"/>
  <c r="W104" i="44"/>
  <c r="U104" i="44"/>
  <c r="X104" i="44" s="1"/>
  <c r="R104" i="44"/>
  <c r="Q104" i="44"/>
  <c r="P104" i="44"/>
  <c r="N104" i="44"/>
  <c r="O104" i="44" s="1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X102" i="44" s="1"/>
  <c r="R102" i="44"/>
  <c r="Q102" i="44"/>
  <c r="P102" i="44"/>
  <c r="N102" i="44"/>
  <c r="L102" i="44"/>
  <c r="H102" i="44"/>
  <c r="F102" i="44"/>
  <c r="AC101" i="44"/>
  <c r="AA101" i="44"/>
  <c r="AD101" i="44" s="1"/>
  <c r="W101" i="44"/>
  <c r="X101" i="44" s="1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O97" i="44" s="1"/>
  <c r="H97" i="44"/>
  <c r="F97" i="44"/>
  <c r="I97" i="44" s="1"/>
  <c r="AC96" i="44"/>
  <c r="AA96" i="44"/>
  <c r="W96" i="44"/>
  <c r="U96" i="44"/>
  <c r="X96" i="44" s="1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O95" i="44" s="1"/>
  <c r="H95" i="44"/>
  <c r="F95" i="44"/>
  <c r="I95" i="44" s="1"/>
  <c r="AC94" i="44"/>
  <c r="AA94" i="44"/>
  <c r="AD94" i="44" s="1"/>
  <c r="W94" i="44"/>
  <c r="W93" i="44" s="1"/>
  <c r="U94" i="44"/>
  <c r="R94" i="44"/>
  <c r="Q94" i="44"/>
  <c r="P94" i="44"/>
  <c r="N94" i="44"/>
  <c r="N93" i="44" s="1"/>
  <c r="L94" i="44"/>
  <c r="H94" i="44"/>
  <c r="F94" i="44"/>
  <c r="R93" i="44"/>
  <c r="Q93" i="44"/>
  <c r="P93" i="44"/>
  <c r="AC92" i="44"/>
  <c r="AA92" i="44"/>
  <c r="W92" i="44"/>
  <c r="U92" i="44"/>
  <c r="X92" i="44" s="1"/>
  <c r="R92" i="44"/>
  <c r="Q92" i="44"/>
  <c r="P92" i="44"/>
  <c r="N92" i="44"/>
  <c r="L92" i="44"/>
  <c r="O92" i="44" s="1"/>
  <c r="H92" i="44"/>
  <c r="H89" i="44" s="1"/>
  <c r="F92" i="44"/>
  <c r="I92" i="44" s="1"/>
  <c r="AD91" i="44"/>
  <c r="AA91" i="44"/>
  <c r="U91" i="44"/>
  <c r="X91" i="44" s="1"/>
  <c r="R91" i="44"/>
  <c r="Q91" i="44"/>
  <c r="P91" i="44"/>
  <c r="L91" i="44"/>
  <c r="O91" i="44" s="1"/>
  <c r="I91" i="44"/>
  <c r="F91" i="44"/>
  <c r="AC90" i="44"/>
  <c r="AC89" i="44" s="1"/>
  <c r="AA90" i="44"/>
  <c r="AA89" i="44" s="1"/>
  <c r="W90" i="44"/>
  <c r="U90" i="44"/>
  <c r="X90" i="44" s="1"/>
  <c r="R90" i="44"/>
  <c r="Q90" i="44"/>
  <c r="P90" i="44"/>
  <c r="N90" i="44"/>
  <c r="L90" i="44"/>
  <c r="O90" i="44" s="1"/>
  <c r="H90" i="44"/>
  <c r="F90" i="44"/>
  <c r="R89" i="44"/>
  <c r="Q89" i="44"/>
  <c r="P89" i="44"/>
  <c r="N89" i="44"/>
  <c r="L89" i="44"/>
  <c r="AC88" i="44"/>
  <c r="AA88" i="44"/>
  <c r="AD88" i="44" s="1"/>
  <c r="W88" i="44"/>
  <c r="U88" i="44"/>
  <c r="R88" i="44"/>
  <c r="Q88" i="44"/>
  <c r="P88" i="44"/>
  <c r="N88" i="44"/>
  <c r="O88" i="44" s="1"/>
  <c r="L88" i="44"/>
  <c r="H88" i="44"/>
  <c r="F88" i="44"/>
  <c r="I88" i="44" s="1"/>
  <c r="AC87" i="44"/>
  <c r="AC86" i="44" s="1"/>
  <c r="AA87" i="44"/>
  <c r="W87" i="44"/>
  <c r="U87" i="44"/>
  <c r="R87" i="44"/>
  <c r="Q87" i="44"/>
  <c r="P87" i="44"/>
  <c r="N87" i="44"/>
  <c r="L87" i="44"/>
  <c r="L86" i="44" s="1"/>
  <c r="H87" i="44"/>
  <c r="H86" i="44" s="1"/>
  <c r="F87" i="44"/>
  <c r="AA86" i="44"/>
  <c r="R86" i="44"/>
  <c r="Q86" i="44"/>
  <c r="P86" i="44"/>
  <c r="AC85" i="44"/>
  <c r="AC84" i="44" s="1"/>
  <c r="AA85" i="44"/>
  <c r="AD85" i="44" s="1"/>
  <c r="AD84" i="44" s="1"/>
  <c r="X85" i="44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X84" i="44"/>
  <c r="U84" i="44"/>
  <c r="R84" i="44"/>
  <c r="Q84" i="44"/>
  <c r="P84" i="44"/>
  <c r="L84" i="44"/>
  <c r="AC83" i="44"/>
  <c r="AD83" i="44" s="1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X82" i="44" s="1"/>
  <c r="R82" i="44"/>
  <c r="Q82" i="44"/>
  <c r="P82" i="44"/>
  <c r="N82" i="44"/>
  <c r="L82" i="44"/>
  <c r="H82" i="44"/>
  <c r="F82" i="44"/>
  <c r="AC81" i="44"/>
  <c r="AA81" i="44"/>
  <c r="AD81" i="44" s="1"/>
  <c r="W81" i="44"/>
  <c r="W79" i="44" s="1"/>
  <c r="U81" i="44"/>
  <c r="X81" i="44" s="1"/>
  <c r="R81" i="44"/>
  <c r="Q81" i="44"/>
  <c r="P81" i="44"/>
  <c r="N81" i="44"/>
  <c r="O81" i="44" s="1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O76" i="44" s="1"/>
  <c r="H76" i="44"/>
  <c r="F76" i="44"/>
  <c r="AC75" i="44"/>
  <c r="AA75" i="44"/>
  <c r="W75" i="44"/>
  <c r="W74" i="44" s="1"/>
  <c r="U75" i="44"/>
  <c r="U74" i="44" s="1"/>
  <c r="R75" i="44"/>
  <c r="Q75" i="44"/>
  <c r="P75" i="44"/>
  <c r="N75" i="44"/>
  <c r="L75" i="44"/>
  <c r="O75" i="44" s="1"/>
  <c r="O74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O72" i="44" s="1"/>
  <c r="H72" i="44"/>
  <c r="F72" i="44"/>
  <c r="I72" i="44" s="1"/>
  <c r="AC71" i="44"/>
  <c r="AA71" i="44"/>
  <c r="AD71" i="44" s="1"/>
  <c r="W71" i="44"/>
  <c r="X71" i="44" s="1"/>
  <c r="U71" i="44"/>
  <c r="R71" i="44"/>
  <c r="Q71" i="44"/>
  <c r="P71" i="44"/>
  <c r="N71" i="44"/>
  <c r="L71" i="44"/>
  <c r="O71" i="44" s="1"/>
  <c r="H71" i="44"/>
  <c r="F71" i="44"/>
  <c r="I71" i="44" s="1"/>
  <c r="AC70" i="44"/>
  <c r="AA70" i="44"/>
  <c r="W70" i="44"/>
  <c r="X70" i="44" s="1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O69" i="44" s="1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AD67" i="44" s="1"/>
  <c r="W67" i="44"/>
  <c r="U67" i="44"/>
  <c r="R67" i="44"/>
  <c r="Q67" i="44"/>
  <c r="P67" i="44"/>
  <c r="N67" i="44"/>
  <c r="L67" i="44"/>
  <c r="H67" i="44"/>
  <c r="F67" i="44"/>
  <c r="AC66" i="44"/>
  <c r="AA66" i="44"/>
  <c r="AD66" i="44" s="1"/>
  <c r="W66" i="44"/>
  <c r="U66" i="44"/>
  <c r="X66" i="44" s="1"/>
  <c r="R66" i="44"/>
  <c r="Q66" i="44"/>
  <c r="P66" i="44"/>
  <c r="N66" i="44"/>
  <c r="L66" i="44"/>
  <c r="I66" i="44"/>
  <c r="H66" i="44"/>
  <c r="F66" i="44"/>
  <c r="AC65" i="44"/>
  <c r="AA65" i="44"/>
  <c r="AD65" i="44" s="1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X64" i="44" s="1"/>
  <c r="R64" i="44"/>
  <c r="Q64" i="44"/>
  <c r="P64" i="44"/>
  <c r="N64" i="44"/>
  <c r="L64" i="44"/>
  <c r="H64" i="44"/>
  <c r="F64" i="44"/>
  <c r="AC63" i="44"/>
  <c r="AA63" i="44"/>
  <c r="AD63" i="44" s="1"/>
  <c r="W63" i="44"/>
  <c r="U63" i="44"/>
  <c r="X63" i="44" s="1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D61" i="44" s="1"/>
  <c r="AA61" i="44"/>
  <c r="W61" i="44"/>
  <c r="U61" i="44"/>
  <c r="X61" i="44" s="1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O59" i="44" s="1"/>
  <c r="H59" i="44"/>
  <c r="F59" i="44"/>
  <c r="I59" i="44" s="1"/>
  <c r="AD58" i="44"/>
  <c r="AC58" i="44"/>
  <c r="AA58" i="44"/>
  <c r="W58" i="44"/>
  <c r="U58" i="44"/>
  <c r="X58" i="44" s="1"/>
  <c r="R58" i="44"/>
  <c r="Q58" i="44"/>
  <c r="P58" i="44"/>
  <c r="N58" i="44"/>
  <c r="L58" i="44"/>
  <c r="O58" i="44" s="1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I56" i="44" s="1"/>
  <c r="AD55" i="44"/>
  <c r="AC55" i="44"/>
  <c r="AA55" i="44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AD54" i="44" s="1"/>
  <c r="W54" i="44"/>
  <c r="U54" i="44"/>
  <c r="X54" i="44" s="1"/>
  <c r="R54" i="44"/>
  <c r="Q54" i="44"/>
  <c r="P54" i="44"/>
  <c r="N54" i="44"/>
  <c r="L54" i="44"/>
  <c r="O54" i="44" s="1"/>
  <c r="H54" i="44"/>
  <c r="F54" i="44"/>
  <c r="I54" i="44" s="1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AD52" i="44" s="1"/>
  <c r="W52" i="44"/>
  <c r="U52" i="44"/>
  <c r="X52" i="44" s="1"/>
  <c r="R52" i="44"/>
  <c r="Q52" i="44"/>
  <c r="P52" i="44"/>
  <c r="N52" i="44"/>
  <c r="L52" i="44"/>
  <c r="H52" i="44"/>
  <c r="F52" i="44"/>
  <c r="AC51" i="44"/>
  <c r="AA51" i="44"/>
  <c r="AD51" i="44" s="1"/>
  <c r="W51" i="44"/>
  <c r="U51" i="44"/>
  <c r="X51" i="44" s="1"/>
  <c r="R51" i="44"/>
  <c r="Q51" i="44"/>
  <c r="P51" i="44"/>
  <c r="N51" i="44"/>
  <c r="O51" i="44" s="1"/>
  <c r="L51" i="44"/>
  <c r="H51" i="44"/>
  <c r="F51" i="44"/>
  <c r="I51" i="44" s="1"/>
  <c r="R50" i="44"/>
  <c r="Q50" i="44"/>
  <c r="P50" i="44"/>
  <c r="AC49" i="44"/>
  <c r="AD49" i="44" s="1"/>
  <c r="AA49" i="44"/>
  <c r="W49" i="44"/>
  <c r="U49" i="44"/>
  <c r="R49" i="44"/>
  <c r="Q49" i="44"/>
  <c r="P49" i="44"/>
  <c r="N49" i="44"/>
  <c r="L49" i="44"/>
  <c r="H49" i="44"/>
  <c r="D49" i="44"/>
  <c r="F49" i="44" s="1"/>
  <c r="I49" i="44" s="1"/>
  <c r="AC48" i="44"/>
  <c r="AA48" i="44"/>
  <c r="W48" i="44"/>
  <c r="U48" i="44"/>
  <c r="Q48" i="44"/>
  <c r="P48" i="44"/>
  <c r="N48" i="44"/>
  <c r="L48" i="44"/>
  <c r="D48" i="44"/>
  <c r="R48" i="44" s="1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X46" i="44" s="1"/>
  <c r="R46" i="44"/>
  <c r="Q46" i="44"/>
  <c r="P46" i="44"/>
  <c r="N46" i="44"/>
  <c r="L46" i="44"/>
  <c r="H46" i="44"/>
  <c r="F46" i="44"/>
  <c r="AC45" i="44"/>
  <c r="AD45" i="44" s="1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AD43" i="44" s="1"/>
  <c r="W43" i="44"/>
  <c r="U43" i="44"/>
  <c r="X43" i="44" s="1"/>
  <c r="R43" i="44"/>
  <c r="Q43" i="44"/>
  <c r="P43" i="44"/>
  <c r="N43" i="44"/>
  <c r="L43" i="44"/>
  <c r="O43" i="44" s="1"/>
  <c r="H43" i="44"/>
  <c r="F43" i="44"/>
  <c r="I43" i="44" s="1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AD40" i="44" s="1"/>
  <c r="W40" i="44"/>
  <c r="W32" i="44" s="1"/>
  <c r="U40" i="44"/>
  <c r="R40" i="44"/>
  <c r="Q40" i="44"/>
  <c r="P40" i="44"/>
  <c r="O40" i="44"/>
  <c r="N40" i="44"/>
  <c r="L40" i="44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X37" i="44"/>
  <c r="W37" i="44"/>
  <c r="U37" i="44"/>
  <c r="R37" i="44"/>
  <c r="Q37" i="44"/>
  <c r="P37" i="44"/>
  <c r="N37" i="44"/>
  <c r="N32" i="44" s="1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I35" i="44"/>
  <c r="F35" i="44"/>
  <c r="AA34" i="44"/>
  <c r="AD34" i="44" s="1"/>
  <c r="X34" i="44"/>
  <c r="U34" i="44"/>
  <c r="R34" i="44"/>
  <c r="Q34" i="44"/>
  <c r="P34" i="44"/>
  <c r="L34" i="44"/>
  <c r="O34" i="44" s="1"/>
  <c r="I34" i="44"/>
  <c r="F34" i="44"/>
  <c r="R33" i="44"/>
  <c r="AB23" i="44"/>
  <c r="V23" i="44"/>
  <c r="H41" i="43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J466" i="44" l="1"/>
  <c r="AJ32" i="44"/>
  <c r="AJ247" i="44"/>
  <c r="AI265" i="44"/>
  <c r="AJ302" i="44"/>
  <c r="AI353" i="44"/>
  <c r="AJ355" i="44"/>
  <c r="AJ353" i="44" s="1"/>
  <c r="AJ191" i="44"/>
  <c r="AG188" i="44"/>
  <c r="AJ167" i="44"/>
  <c r="AJ166" i="44" s="1"/>
  <c r="AG166" i="44"/>
  <c r="AJ280" i="44"/>
  <c r="AJ321" i="44"/>
  <c r="AJ333" i="44"/>
  <c r="AJ343" i="44"/>
  <c r="AG379" i="44"/>
  <c r="AI427" i="44"/>
  <c r="AJ449" i="44"/>
  <c r="AJ472" i="44"/>
  <c r="AJ85" i="44"/>
  <c r="AJ84" i="44" s="1"/>
  <c r="AJ161" i="44"/>
  <c r="AI166" i="44"/>
  <c r="AJ251" i="44"/>
  <c r="AJ270" i="44"/>
  <c r="AJ276" i="44"/>
  <c r="AJ316" i="44"/>
  <c r="AI362" i="44"/>
  <c r="AJ430" i="44"/>
  <c r="AJ427" i="44" s="1"/>
  <c r="AJ266" i="44"/>
  <c r="AI349" i="44"/>
  <c r="AJ350" i="44"/>
  <c r="AJ364" i="44"/>
  <c r="AJ511" i="44"/>
  <c r="AJ509" i="44" s="1"/>
  <c r="AI523" i="44"/>
  <c r="AI508" i="44" s="1"/>
  <c r="AG32" i="44"/>
  <c r="AJ98" i="44"/>
  <c r="AJ310" i="44"/>
  <c r="AJ309" i="44" s="1"/>
  <c r="AJ328" i="44"/>
  <c r="AJ326" i="44" s="1"/>
  <c r="AJ339" i="44"/>
  <c r="AJ496" i="44"/>
  <c r="AJ495" i="44" s="1"/>
  <c r="AJ88" i="44"/>
  <c r="AG86" i="44"/>
  <c r="AI188" i="44"/>
  <c r="AG247" i="44"/>
  <c r="AJ436" i="44"/>
  <c r="AJ294" i="44"/>
  <c r="AI326" i="44"/>
  <c r="AJ329" i="44"/>
  <c r="AG362" i="44"/>
  <c r="AG414" i="44"/>
  <c r="AJ163" i="44"/>
  <c r="AJ253" i="44"/>
  <c r="AJ352" i="44"/>
  <c r="AJ366" i="44"/>
  <c r="AJ401" i="44"/>
  <c r="AJ90" i="44"/>
  <c r="AJ89" i="44" s="1"/>
  <c r="AG89" i="44"/>
  <c r="AJ188" i="44"/>
  <c r="AJ572" i="44"/>
  <c r="AG77" i="44"/>
  <c r="AJ96" i="44"/>
  <c r="AJ296" i="44"/>
  <c r="AJ397" i="44"/>
  <c r="AJ422" i="44"/>
  <c r="AJ504" i="44"/>
  <c r="AG537" i="44"/>
  <c r="AJ273" i="44"/>
  <c r="AJ331" i="44"/>
  <c r="AI342" i="44"/>
  <c r="AI293" i="44" s="1"/>
  <c r="AJ453" i="44"/>
  <c r="AJ491" i="44"/>
  <c r="AJ490" i="44" s="1"/>
  <c r="AJ540" i="44"/>
  <c r="AJ537" i="44" s="1"/>
  <c r="AJ371" i="44"/>
  <c r="AG566" i="44"/>
  <c r="AJ249" i="44"/>
  <c r="AJ324" i="44"/>
  <c r="AJ432" i="44"/>
  <c r="AJ461" i="44"/>
  <c r="AJ477" i="44"/>
  <c r="AI566" i="44"/>
  <c r="AJ79" i="44"/>
  <c r="AJ298" i="44"/>
  <c r="AJ367" i="44"/>
  <c r="AG98" i="44"/>
  <c r="AG273" i="44"/>
  <c r="AJ303" i="44"/>
  <c r="AJ320" i="44"/>
  <c r="AJ330" i="44"/>
  <c r="AJ356" i="44"/>
  <c r="AJ423" i="44"/>
  <c r="AJ414" i="44" s="1"/>
  <c r="AJ473" i="44"/>
  <c r="AG523" i="44"/>
  <c r="AI537" i="44"/>
  <c r="AG551" i="44"/>
  <c r="AJ567" i="44"/>
  <c r="AJ566" i="44" s="1"/>
  <c r="AI79" i="44"/>
  <c r="AJ87" i="44"/>
  <c r="AJ86" i="44" s="1"/>
  <c r="AI93" i="44"/>
  <c r="AI98" i="44"/>
  <c r="AJ173" i="44"/>
  <c r="AG303" i="44"/>
  <c r="AG293" i="44" s="1"/>
  <c r="AG331" i="44"/>
  <c r="AG495" i="44"/>
  <c r="AJ526" i="44"/>
  <c r="AJ523" i="44" s="1"/>
  <c r="AJ568" i="44"/>
  <c r="AJ159" i="44"/>
  <c r="AJ307" i="44"/>
  <c r="AI312" i="44"/>
  <c r="AI356" i="44"/>
  <c r="AJ389" i="44"/>
  <c r="AJ379" i="44" s="1"/>
  <c r="AJ445" i="44"/>
  <c r="AJ487" i="44"/>
  <c r="AJ485" i="44" s="1"/>
  <c r="AJ155" i="44"/>
  <c r="AJ258" i="44"/>
  <c r="AJ313" i="44"/>
  <c r="AJ312" i="44" s="1"/>
  <c r="AJ348" i="44"/>
  <c r="AJ358" i="44"/>
  <c r="AJ441" i="44"/>
  <c r="AJ482" i="44"/>
  <c r="AI74" i="44"/>
  <c r="AI73" i="44" s="1"/>
  <c r="AG79" i="44"/>
  <c r="AJ151" i="44"/>
  <c r="AJ254" i="44"/>
  <c r="AJ262" i="44"/>
  <c r="AJ344" i="44"/>
  <c r="AG353" i="44"/>
  <c r="AJ437" i="44"/>
  <c r="AJ574" i="44"/>
  <c r="AJ75" i="44"/>
  <c r="AJ74" i="44" s="1"/>
  <c r="AJ94" i="44"/>
  <c r="AJ250" i="44"/>
  <c r="AJ299" i="44"/>
  <c r="AI303" i="44"/>
  <c r="AJ340" i="44"/>
  <c r="AJ433" i="44"/>
  <c r="AJ517" i="44"/>
  <c r="W73" i="44"/>
  <c r="X40" i="44"/>
  <c r="X32" i="44" s="1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O150" i="44" s="1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O349" i="44" s="1"/>
  <c r="I351" i="44"/>
  <c r="X424" i="44"/>
  <c r="AD519" i="44"/>
  <c r="X529" i="44"/>
  <c r="X523" i="44" s="1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32" i="44" s="1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AD32" i="44" s="1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O166" i="44" s="1"/>
  <c r="AD175" i="44"/>
  <c r="AD176" i="44"/>
  <c r="I221" i="44"/>
  <c r="I222" i="44"/>
  <c r="O229" i="44"/>
  <c r="AD235" i="44"/>
  <c r="X237" i="44"/>
  <c r="O260" i="44"/>
  <c r="X271" i="44"/>
  <c r="AD281" i="44"/>
  <c r="AD280" i="44" s="1"/>
  <c r="AC280" i="44"/>
  <c r="AD289" i="44"/>
  <c r="AD300" i="44"/>
  <c r="O329" i="44"/>
  <c r="O330" i="44"/>
  <c r="AD333" i="44"/>
  <c r="AD331" i="44" s="1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14" i="44" s="1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I490" i="44" s="1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490" i="44" s="1"/>
  <c r="AD574" i="44"/>
  <c r="AD575" i="44"/>
  <c r="O39" i="44"/>
  <c r="AD46" i="44"/>
  <c r="X48" i="44"/>
  <c r="X49" i="44"/>
  <c r="I52" i="44"/>
  <c r="O64" i="44"/>
  <c r="AC74" i="44"/>
  <c r="AC73" i="44" s="1"/>
  <c r="I82" i="44"/>
  <c r="AC93" i="44"/>
  <c r="O101" i="44"/>
  <c r="O102" i="44"/>
  <c r="O98" i="44" s="1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490" i="44" s="1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19" i="44" s="1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I273" i="44"/>
  <c r="L93" i="44"/>
  <c r="O94" i="44"/>
  <c r="O93" i="44" s="1"/>
  <c r="AD100" i="44"/>
  <c r="O168" i="44"/>
  <c r="AD264" i="44"/>
  <c r="I343" i="44"/>
  <c r="F342" i="44"/>
  <c r="AD352" i="44"/>
  <c r="AD349" i="44" s="1"/>
  <c r="AA349" i="44"/>
  <c r="I372" i="44"/>
  <c r="I419" i="44"/>
  <c r="I434" i="44"/>
  <c r="F48" i="44"/>
  <c r="AA150" i="44"/>
  <c r="AD169" i="44"/>
  <c r="AD166" i="44" s="1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D319" i="44" s="1"/>
  <c r="AC319" i="44"/>
  <c r="O337" i="44"/>
  <c r="L356" i="44"/>
  <c r="N414" i="44"/>
  <c r="X416" i="44"/>
  <c r="H427" i="44"/>
  <c r="X540" i="44"/>
  <c r="U537" i="44"/>
  <c r="I78" i="44"/>
  <c r="I77" i="44" s="1"/>
  <c r="AD96" i="44"/>
  <c r="AD93" i="44" s="1"/>
  <c r="U98" i="44"/>
  <c r="X151" i="44"/>
  <c r="U262" i="44"/>
  <c r="X263" i="44"/>
  <c r="X262" i="44" s="1"/>
  <c r="N265" i="44"/>
  <c r="U273" i="44"/>
  <c r="O283" i="44"/>
  <c r="O280" i="44" s="1"/>
  <c r="AD290" i="44"/>
  <c r="F303" i="44"/>
  <c r="U349" i="44"/>
  <c r="X350" i="44"/>
  <c r="X349" i="44" s="1"/>
  <c r="U356" i="44"/>
  <c r="X357" i="44"/>
  <c r="AC379" i="44"/>
  <c r="O400" i="44"/>
  <c r="N379" i="44"/>
  <c r="O415" i="44"/>
  <c r="L551" i="44"/>
  <c r="O558" i="44"/>
  <c r="O551" i="44" s="1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O319" i="44" s="1"/>
  <c r="X322" i="44"/>
  <c r="AD335" i="44"/>
  <c r="X336" i="44"/>
  <c r="AA356" i="44"/>
  <c r="AD357" i="44"/>
  <c r="X557" i="44"/>
  <c r="X551" i="44" s="1"/>
  <c r="W551" i="44"/>
  <c r="F566" i="44"/>
  <c r="I567" i="44"/>
  <c r="I566" i="44" s="1"/>
  <c r="X89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O312" i="44" s="1"/>
  <c r="N312" i="44"/>
  <c r="N326" i="44"/>
  <c r="O153" i="44"/>
  <c r="N150" i="44"/>
  <c r="N247" i="44"/>
  <c r="X88" i="44"/>
  <c r="X159" i="44"/>
  <c r="F166" i="44"/>
  <c r="I167" i="44"/>
  <c r="I166" i="44" s="1"/>
  <c r="I267" i="44"/>
  <c r="I265" i="44" s="1"/>
  <c r="H265" i="44"/>
  <c r="AD298" i="44"/>
  <c r="F32" i="44"/>
  <c r="L74" i="44"/>
  <c r="N79" i="44"/>
  <c r="O87" i="44"/>
  <c r="O86" i="44" s="1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F523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O79" i="44" s="1"/>
  <c r="L79" i="44"/>
  <c r="AD192" i="44"/>
  <c r="O248" i="44"/>
  <c r="AD268" i="44"/>
  <c r="O345" i="44"/>
  <c r="N342" i="44"/>
  <c r="U89" i="44"/>
  <c r="F98" i="44"/>
  <c r="L166" i="44"/>
  <c r="AD249" i="44"/>
  <c r="O427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53" i="44" s="1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I297" i="44" s="1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D537" i="44" s="1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AD326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D294" i="44" s="1"/>
  <c r="AC294" i="44"/>
  <c r="O310" i="44"/>
  <c r="O309" i="44" s="1"/>
  <c r="N309" i="44"/>
  <c r="AD324" i="44"/>
  <c r="I354" i="44"/>
  <c r="I353" i="44" s="1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03" i="44" s="1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I414" i="44" s="1"/>
  <c r="X435" i="44"/>
  <c r="O469" i="44"/>
  <c r="AA485" i="44"/>
  <c r="O534" i="44"/>
  <c r="O523" i="44" s="1"/>
  <c r="N523" i="44"/>
  <c r="O547" i="44"/>
  <c r="AD570" i="44"/>
  <c r="O275" i="44"/>
  <c r="O273" i="44" s="1"/>
  <c r="O298" i="44"/>
  <c r="X301" i="44"/>
  <c r="I318" i="44"/>
  <c r="N319" i="44"/>
  <c r="O324" i="44"/>
  <c r="AD338" i="44"/>
  <c r="X345" i="44"/>
  <c r="X342" i="44" s="1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O509" i="44" s="1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O566" i="44" s="1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I537" i="44" s="1"/>
  <c r="F551" i="44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09" i="44" s="1"/>
  <c r="I533" i="44"/>
  <c r="I523" i="44" s="1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J508" i="44" l="1"/>
  <c r="AJ265" i="44"/>
  <c r="AJ93" i="44"/>
  <c r="AJ297" i="44"/>
  <c r="AG73" i="44"/>
  <c r="AJ73" i="44"/>
  <c r="AJ150" i="44"/>
  <c r="AJ342" i="44"/>
  <c r="AG508" i="44"/>
  <c r="AJ362" i="44"/>
  <c r="AJ319" i="44"/>
  <c r="AJ349" i="44"/>
  <c r="X326" i="44"/>
  <c r="AD73" i="44"/>
  <c r="I551" i="44"/>
  <c r="I508" i="44" s="1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C581" i="44" s="1"/>
  <c r="AC582" i="44" s="1"/>
  <c r="AD74" i="44"/>
  <c r="O379" i="44"/>
  <c r="X247" i="44"/>
  <c r="O331" i="44"/>
  <c r="I326" i="44"/>
  <c r="O294" i="44"/>
  <c r="X280" i="44"/>
  <c r="I485" i="44"/>
  <c r="AD188" i="44"/>
  <c r="AD265" i="44"/>
  <c r="O73" i="44"/>
  <c r="I379" i="44"/>
  <c r="AD98" i="44"/>
  <c r="AD356" i="44"/>
  <c r="I427" i="44"/>
  <c r="O247" i="44"/>
  <c r="I93" i="44"/>
  <c r="X495" i="44"/>
  <c r="O297" i="44"/>
  <c r="O293" i="44" s="1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L581" i="44" s="1"/>
  <c r="L582" i="44" s="1"/>
  <c r="N293" i="44"/>
  <c r="O188" i="44"/>
  <c r="F73" i="44"/>
  <c r="X150" i="44"/>
  <c r="O466" i="44"/>
  <c r="AD379" i="44"/>
  <c r="AD509" i="44"/>
  <c r="AD508" i="44" s="1"/>
  <c r="F293" i="44"/>
  <c r="AD362" i="44"/>
  <c r="O537" i="44"/>
  <c r="O508" i="44" s="1"/>
  <c r="F537" i="44"/>
  <c r="F508" i="44" s="1"/>
  <c r="F581" i="44" s="1"/>
  <c r="F582" i="44" s="1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293" i="44" l="1"/>
  <c r="O581" i="44"/>
  <c r="O582" i="44" s="1"/>
  <c r="I293" i="44"/>
  <c r="AI581" i="44"/>
  <c r="AD293" i="44"/>
  <c r="AA581" i="44"/>
  <c r="AA582" i="44" s="1"/>
  <c r="AD582" i="44"/>
  <c r="H581" i="44"/>
  <c r="H582" i="44" s="1"/>
  <c r="X293" i="44"/>
  <c r="X582" i="44"/>
  <c r="I581" i="44"/>
  <c r="I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AJ74" i="42" s="1"/>
  <c r="O86" i="42"/>
  <c r="AJ350" i="42"/>
  <c r="AJ349" i="42" s="1"/>
  <c r="AJ333" i="42"/>
  <c r="AJ331" i="42" s="1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79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G581" i="44" l="1"/>
  <c r="AI582" i="44"/>
  <c r="AJ581" i="44"/>
  <c r="AJ582" i="44" s="1"/>
  <c r="AG582" i="44"/>
  <c r="AJ294" i="42"/>
  <c r="AC581" i="42"/>
  <c r="AC582" i="42" s="1"/>
  <c r="AA581" i="42"/>
  <c r="AA582" i="42" s="1"/>
  <c r="AJ523" i="42"/>
  <c r="AJ466" i="42"/>
  <c r="AJ509" i="42"/>
  <c r="AI508" i="42"/>
  <c r="AJ303" i="42"/>
  <c r="AJ319" i="42"/>
  <c r="AJ293" i="42" s="1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D581" i="42" l="1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<sst xmlns="http://schemas.openxmlformats.org/spreadsheetml/2006/main" count="6528" uniqueCount="1142">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</sst>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9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162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0" fontId="7" fillId="0" borderId="0" xfId="19" applyFont="1" applyAlignment="1">
      <alignment horizontal="center" vertical="center" wrapText="1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0" fontId="7" fillId="16" borderId="68" xfId="19" applyFont="1" applyFill="1" applyBorder="1" applyAlignment="1">
      <alignment horizontal="center" vertical="center" wrapText="1"/>
    </xf>
    <xf numFmtId="43" fontId="62" fillId="11" borderId="28" xfId="24" applyFont="1" applyFill="1" applyBorder="1" applyAlignment="1">
      <alignment horizontal="center" vertical="center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5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996"/>
      <c r="D7" s="996"/>
      <c r="E7" s="996"/>
      <c r="F7" s="996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997" t="s">
        <v>36</v>
      </c>
      <c r="D9" s="997"/>
      <c r="E9" s="997"/>
      <c r="F9" s="997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998" t="s">
        <v>37</v>
      </c>
      <c r="D11" s="998"/>
      <c r="E11" s="998"/>
      <c r="F11" s="998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996" t="s">
        <v>57</v>
      </c>
      <c r="D13" s="996"/>
      <c r="E13" s="996"/>
      <c r="F13" s="996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996" t="s">
        <v>138</v>
      </c>
      <c r="D14" s="996"/>
      <c r="E14" s="996"/>
      <c r="F14" s="996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02" t="s">
        <v>20</v>
      </c>
      <c r="H24" s="1003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04" t="s">
        <v>68</v>
      </c>
      <c r="C30" s="1005"/>
      <c r="D30" s="1006"/>
      <c r="E30" s="53" t="s">
        <v>69</v>
      </c>
      <c r="F30" s="54" t="s">
        <v>70</v>
      </c>
      <c r="G30" s="55"/>
      <c r="H30" s="56"/>
      <c r="J30" s="1021" t="s">
        <v>606</v>
      </c>
      <c r="K30" s="1021"/>
      <c r="L30" s="1021"/>
      <c r="M30" s="1021"/>
      <c r="N30" s="1021"/>
      <c r="O30" s="142"/>
      <c r="P30" s="142"/>
    </row>
    <row r="31" spans="1:16" ht="22.5" customHeight="1">
      <c r="A31" s="155" t="s">
        <v>71</v>
      </c>
      <c r="B31" s="1007" t="s">
        <v>72</v>
      </c>
      <c r="C31" s="1008"/>
      <c r="D31" s="1009"/>
      <c r="E31" s="58"/>
      <c r="F31" s="59" t="s">
        <v>73</v>
      </c>
      <c r="G31" s="60"/>
      <c r="H31" s="59" t="s">
        <v>74</v>
      </c>
      <c r="J31" s="1022" t="s">
        <v>126</v>
      </c>
      <c r="K31" s="1022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07"/>
      <c r="C32" s="1008"/>
      <c r="D32" s="1009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10"/>
      <c r="C33" s="1011"/>
      <c r="D33" s="1012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026">
        <v>2</v>
      </c>
      <c r="C34" s="1027"/>
      <c r="D34" s="1028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029" t="s">
        <v>81</v>
      </c>
      <c r="C35" s="1030"/>
      <c r="D35" s="1031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999" t="s">
        <v>83</v>
      </c>
      <c r="C36" s="1000"/>
      <c r="D36" s="1001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999" t="s">
        <v>83</v>
      </c>
      <c r="C37" s="1000"/>
      <c r="D37" s="1001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999" t="s">
        <v>84</v>
      </c>
      <c r="C38" s="1000"/>
      <c r="D38" s="1001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20"/>
      <c r="P38" s="1020"/>
    </row>
    <row r="39" spans="1:17" hidden="1">
      <c r="A39" s="69" t="s">
        <v>29</v>
      </c>
      <c r="B39" s="999" t="s">
        <v>85</v>
      </c>
      <c r="C39" s="1000"/>
      <c r="D39" s="1001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999" t="s">
        <v>86</v>
      </c>
      <c r="C40" s="1000"/>
      <c r="D40" s="1001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999" t="s">
        <v>87</v>
      </c>
      <c r="C41" s="1000"/>
      <c r="D41" s="1001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024" t="s">
        <v>88</v>
      </c>
      <c r="F42" s="1024"/>
      <c r="G42" s="1024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24" t="s">
        <v>89</v>
      </c>
      <c r="F43" s="1024"/>
      <c r="G43" s="1024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024" t="s">
        <v>90</v>
      </c>
      <c r="F44" s="1024"/>
      <c r="G44" s="1024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25" t="s">
        <v>113</v>
      </c>
      <c r="G79" s="102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015" t="s">
        <v>117</v>
      </c>
      <c r="D86" s="1015"/>
      <c r="E86" s="1015"/>
      <c r="F86" s="1016"/>
      <c r="G86" s="1016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7" t="s">
        <v>119</v>
      </c>
      <c r="D87" s="1017"/>
      <c r="E87" s="1017"/>
      <c r="F87" s="1013" t="s">
        <v>120</v>
      </c>
      <c r="G87" s="1013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4"/>
      <c r="E88" s="1014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18"/>
      <c r="D95" s="1019"/>
      <c r="E95" s="1019"/>
      <c r="F95" s="1019"/>
      <c r="G95" s="101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018" t="s">
        <v>123</v>
      </c>
      <c r="D96" s="1019"/>
      <c r="E96" s="1019"/>
      <c r="F96" s="1023"/>
      <c r="G96" s="1023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3" t="s">
        <v>120</v>
      </c>
      <c r="G97" s="1013"/>
      <c r="H97" s="139" t="s">
        <v>121</v>
      </c>
      <c r="J97" s="133"/>
      <c r="K97" s="133"/>
      <c r="L97" s="133"/>
      <c r="M97" s="133"/>
    </row>
    <row r="98" spans="2:13" s="130" customFormat="1">
      <c r="D98" s="1014" t="s">
        <v>125</v>
      </c>
      <c r="E98" s="1014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I536" zoomScale="85" zoomScaleNormal="70" zoomScaleSheetLayoutView="85" workbookViewId="0">
      <selection activeCell="L581" sqref="L581:N581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8" customWidth="1"/>
    <col min="11" max="11" width="21.85546875" style="543" customWidth="1"/>
    <col min="12" max="12" width="16.7109375" style="454" customWidth="1"/>
    <col min="13" max="13" width="14.7109375" style="543" customWidth="1"/>
    <col min="14" max="14" width="16.85546875" style="454" customWidth="1"/>
    <col min="15" max="15" width="18" style="454" customWidth="1"/>
    <col min="16" max="16" width="10.28515625" style="552" customWidth="1"/>
    <col min="17" max="17" width="10.140625" style="552" customWidth="1"/>
    <col min="18" max="18" width="11.85546875" style="403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35" t="s">
        <v>0</v>
      </c>
      <c r="W2" s="1036"/>
      <c r="X2" s="1037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35" t="s">
        <v>2</v>
      </c>
      <c r="W3" s="1036"/>
      <c r="X3" s="1037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38"/>
      <c r="W4" s="1039"/>
      <c r="X4" s="1040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32"/>
      <c r="W5" s="1033"/>
      <c r="X5" s="1034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38"/>
      <c r="W6" s="1039"/>
      <c r="X6" s="1040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32" t="s">
        <v>42</v>
      </c>
      <c r="W7" s="1033"/>
      <c r="X7" s="1034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38"/>
      <c r="W8" s="1039"/>
      <c r="X8" s="1040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32" t="s">
        <v>43</v>
      </c>
      <c r="W9" s="1033"/>
      <c r="X9" s="1034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38"/>
      <c r="W10" s="1039"/>
      <c r="X10" s="1040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32"/>
      <c r="W11" s="1033"/>
      <c r="X11" s="1034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38"/>
      <c r="W12" s="1039"/>
      <c r="X12" s="1040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32"/>
      <c r="W13" s="1033"/>
      <c r="X13" s="1034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35"/>
      <c r="W14" s="1036"/>
      <c r="X14" s="1037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41" t="s">
        <v>136</v>
      </c>
      <c r="W15" s="1042"/>
      <c r="X15" s="1043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44" t="s">
        <v>603</v>
      </c>
      <c r="W16" s="1045"/>
      <c r="X16" s="1046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44" t="s">
        <v>29</v>
      </c>
      <c r="W17" s="1045"/>
      <c r="X17" s="1046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44" t="s">
        <v>1132</v>
      </c>
      <c r="W18" s="1045"/>
      <c r="X18" s="1046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35"/>
      <c r="W19" s="1036"/>
      <c r="X19" s="1037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47" t="s">
        <v>18</v>
      </c>
      <c r="V21" s="1049" t="s">
        <v>19</v>
      </c>
      <c r="W21" s="1051" t="s">
        <v>20</v>
      </c>
      <c r="X21" s="1052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48"/>
      <c r="V22" s="1050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071" t="s">
        <v>23</v>
      </c>
      <c r="C24" s="1071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  <c r="O24" s="1071"/>
      <c r="P24" s="1071"/>
      <c r="Q24" s="1071"/>
      <c r="R24" s="1071"/>
      <c r="S24" s="1071"/>
      <c r="T24" s="1071"/>
      <c r="U24" s="509"/>
      <c r="V24" s="509"/>
      <c r="W24" s="509"/>
      <c r="X24" s="509"/>
    </row>
    <row r="25" spans="1:26" s="2" customFormat="1">
      <c r="A25" s="424"/>
      <c r="B25" s="1071" t="s">
        <v>25</v>
      </c>
      <c r="C25" s="1071"/>
      <c r="D25" s="1071"/>
      <c r="E25" s="1071"/>
      <c r="F25" s="1071"/>
      <c r="G25" s="1071"/>
      <c r="H25" s="1071"/>
      <c r="I25" s="1071"/>
      <c r="J25" s="1071"/>
      <c r="K25" s="1071"/>
      <c r="L25" s="1071"/>
      <c r="M25" s="1071"/>
      <c r="N25" s="1071"/>
      <c r="O25" s="1071"/>
      <c r="P25" s="1071"/>
      <c r="Q25" s="1071"/>
      <c r="R25" s="1071"/>
      <c r="S25" s="1071"/>
      <c r="T25" s="1071"/>
      <c r="U25" s="509"/>
      <c r="V25" s="509"/>
      <c r="W25" s="509"/>
      <c r="X25" s="509"/>
    </row>
    <row r="26" spans="1:26" ht="21" customHeight="1">
      <c r="B26" s="1072" t="s">
        <v>602</v>
      </c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1072"/>
      <c r="P26" s="1072"/>
      <c r="Q26" s="1072"/>
      <c r="R26" s="1072"/>
      <c r="S26" s="1072"/>
      <c r="T26" s="1072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53" t="s">
        <v>48</v>
      </c>
      <c r="B28" s="1055" t="s">
        <v>139</v>
      </c>
      <c r="C28" s="1057" t="s">
        <v>140</v>
      </c>
      <c r="D28" s="1059" t="s">
        <v>141</v>
      </c>
      <c r="E28" s="1061" t="s">
        <v>142</v>
      </c>
      <c r="F28" s="1062"/>
      <c r="G28" s="1061" t="s">
        <v>143</v>
      </c>
      <c r="H28" s="1062"/>
      <c r="I28" s="1083" t="s">
        <v>144</v>
      </c>
      <c r="J28" s="1077" t="s">
        <v>141</v>
      </c>
      <c r="K28" s="1079" t="s">
        <v>142</v>
      </c>
      <c r="L28" s="1080"/>
      <c r="M28" s="1079" t="s">
        <v>143</v>
      </c>
      <c r="N28" s="1080"/>
      <c r="O28" s="1081" t="s">
        <v>144</v>
      </c>
      <c r="P28" s="1068" t="s">
        <v>1136</v>
      </c>
      <c r="Q28" s="1069"/>
      <c r="R28" s="1070"/>
      <c r="S28" s="1075" t="s">
        <v>141</v>
      </c>
      <c r="T28" s="1073" t="s">
        <v>142</v>
      </c>
      <c r="U28" s="1074"/>
      <c r="V28" s="1073" t="s">
        <v>143</v>
      </c>
      <c r="W28" s="1074"/>
      <c r="X28" s="1066" t="s">
        <v>144</v>
      </c>
    </row>
    <row r="29" spans="1:26" s="197" customFormat="1" ht="27.75" customHeight="1" thickBot="1">
      <c r="A29" s="1054"/>
      <c r="B29" s="1056"/>
      <c r="C29" s="1058"/>
      <c r="D29" s="1060"/>
      <c r="E29" s="686" t="s">
        <v>145</v>
      </c>
      <c r="F29" s="686" t="s">
        <v>146</v>
      </c>
      <c r="G29" s="686" t="s">
        <v>147</v>
      </c>
      <c r="H29" s="686" t="s">
        <v>146</v>
      </c>
      <c r="I29" s="1084"/>
      <c r="J29" s="1078"/>
      <c r="K29" s="687" t="s">
        <v>145</v>
      </c>
      <c r="L29" s="688" t="s">
        <v>146</v>
      </c>
      <c r="M29" s="687" t="s">
        <v>147</v>
      </c>
      <c r="N29" s="688" t="s">
        <v>146</v>
      </c>
      <c r="O29" s="1082"/>
      <c r="P29" s="656" t="s">
        <v>1134</v>
      </c>
      <c r="Q29" s="657" t="s">
        <v>1135</v>
      </c>
      <c r="R29" s="658" t="s">
        <v>1133</v>
      </c>
      <c r="S29" s="1076"/>
      <c r="T29" s="687" t="s">
        <v>145</v>
      </c>
      <c r="U29" s="687" t="s">
        <v>146</v>
      </c>
      <c r="V29" s="687" t="s">
        <v>147</v>
      </c>
      <c r="W29" s="687" t="s">
        <v>146</v>
      </c>
      <c r="X29" s="1067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64"/>
      <c r="D584" s="1064"/>
      <c r="E584" s="1064"/>
      <c r="F584" s="1064"/>
      <c r="G584" s="1064"/>
      <c r="H584" s="1064"/>
      <c r="O584" s="459"/>
      <c r="P584" s="557"/>
      <c r="Q584" s="557"/>
      <c r="R584" s="558"/>
      <c r="S584" s="1065" t="s">
        <v>45</v>
      </c>
      <c r="T584" s="1065"/>
      <c r="U584" s="1065"/>
      <c r="V584" s="1065"/>
      <c r="W584" s="1065"/>
      <c r="X584" s="1065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63" t="s">
        <v>40</v>
      </c>
      <c r="C585" s="1063"/>
      <c r="D585" s="1063"/>
      <c r="E585" s="1063"/>
      <c r="F585" s="1063"/>
      <c r="G585" s="1063"/>
      <c r="H585" s="1063"/>
      <c r="I585" s="1063"/>
      <c r="J585" s="1063"/>
      <c r="K585" s="1063"/>
      <c r="L585" s="1063"/>
      <c r="M585" s="1063"/>
      <c r="N585" s="1063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64"/>
      <c r="D586" s="1064"/>
      <c r="E586" s="1064"/>
      <c r="F586" s="1064"/>
      <c r="G586" s="1064"/>
      <c r="H586" s="1064"/>
      <c r="O586" s="459"/>
      <c r="P586" s="557"/>
      <c r="Q586" s="557"/>
      <c r="R586" s="558"/>
      <c r="S586" s="1065" t="s">
        <v>47</v>
      </c>
      <c r="T586" s="1065"/>
      <c r="U586" s="1065"/>
      <c r="V586" s="1065"/>
      <c r="W586" s="1065"/>
      <c r="X586" s="1065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63" t="s">
        <v>40</v>
      </c>
      <c r="C587" s="1063"/>
      <c r="D587" s="1063"/>
      <c r="E587" s="1063"/>
      <c r="F587" s="1063"/>
      <c r="G587" s="1063"/>
      <c r="H587" s="1063"/>
      <c r="I587" s="1063"/>
      <c r="J587" s="1063"/>
      <c r="K587" s="1063"/>
      <c r="L587" s="1063"/>
      <c r="M587" s="1063"/>
      <c r="N587" s="1063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73:Q148 P150:Q271 P273:Q291 P293:Q377 P379:Q425 P427:Q505 P508:Q1048576 P31:Q71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26" zoomScaleNormal="100" zoomScaleSheetLayoutView="100" workbookViewId="0">
      <selection activeCell="H81" sqref="H81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996"/>
      <c r="D7" s="996"/>
      <c r="E7" s="996"/>
      <c r="F7" s="996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997" t="s">
        <v>36</v>
      </c>
      <c r="D9" s="997"/>
      <c r="E9" s="997"/>
      <c r="F9" s="997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998" t="s">
        <v>37</v>
      </c>
      <c r="D11" s="998"/>
      <c r="E11" s="998"/>
      <c r="F11" s="998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996" t="s">
        <v>57</v>
      </c>
      <c r="D13" s="996"/>
      <c r="E13" s="996"/>
      <c r="F13" s="996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996" t="s">
        <v>138</v>
      </c>
      <c r="D14" s="996"/>
      <c r="E14" s="996"/>
      <c r="F14" s="996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02" t="s">
        <v>20</v>
      </c>
      <c r="H24" s="1003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004" t="s">
        <v>68</v>
      </c>
      <c r="C30" s="1005"/>
      <c r="D30" s="1006"/>
      <c r="E30" s="928" t="s">
        <v>69</v>
      </c>
      <c r="F30" s="54" t="s">
        <v>70</v>
      </c>
      <c r="G30" s="55"/>
      <c r="H30" s="56"/>
      <c r="J30" s="1021" t="s">
        <v>606</v>
      </c>
      <c r="K30" s="1021"/>
      <c r="L30" s="1021"/>
      <c r="M30" s="1021"/>
      <c r="N30" s="1021"/>
      <c r="O30" s="933"/>
      <c r="P30" s="933"/>
    </row>
    <row r="31" spans="1:16" ht="22.5" customHeight="1">
      <c r="A31" s="155" t="s">
        <v>71</v>
      </c>
      <c r="B31" s="1007" t="s">
        <v>72</v>
      </c>
      <c r="C31" s="1008"/>
      <c r="D31" s="1009"/>
      <c r="E31" s="58"/>
      <c r="F31" s="930" t="s">
        <v>73</v>
      </c>
      <c r="G31" s="60"/>
      <c r="H31" s="930" t="s">
        <v>74</v>
      </c>
      <c r="J31" s="1022" t="s">
        <v>126</v>
      </c>
      <c r="K31" s="1022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07"/>
      <c r="C32" s="1008"/>
      <c r="D32" s="1009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010"/>
      <c r="C33" s="1011"/>
      <c r="D33" s="1012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026">
        <v>2</v>
      </c>
      <c r="C34" s="1027"/>
      <c r="D34" s="1028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№2корр'!AD581/1.2</f>
        <v>32271429.841666669</v>
      </c>
      <c r="L34" s="175">
        <f>'кс-2 №2корр'!AD581</f>
        <v>38725715.810000002</v>
      </c>
      <c r="M34" s="176"/>
      <c r="N34" s="177"/>
      <c r="O34" s="146">
        <f>H44-L34</f>
        <v>1.6666650772094727E-3</v>
      </c>
      <c r="P34" s="933"/>
    </row>
    <row r="35" spans="1:17" ht="27" customHeight="1" thickBot="1">
      <c r="A35" s="66"/>
      <c r="B35" s="1029" t="s">
        <v>81</v>
      </c>
      <c r="C35" s="1030"/>
      <c r="D35" s="1031"/>
      <c r="E35" s="67" t="s">
        <v>82</v>
      </c>
      <c r="F35" s="68">
        <f>F36</f>
        <v>167297969.28166667</v>
      </c>
      <c r="G35" s="68">
        <f>G36</f>
        <v>167297969.28166667</v>
      </c>
      <c r="H35" s="68">
        <f>H36</f>
        <v>32271429.841666669</v>
      </c>
      <c r="I35" s="16"/>
      <c r="J35" s="179"/>
      <c r="K35" s="180"/>
      <c r="L35" s="180"/>
      <c r="M35" s="181"/>
      <c r="N35" s="182"/>
      <c r="O35" s="146">
        <f>H43-'кс-2 №2корр'!AD582</f>
        <v>0</v>
      </c>
      <c r="P35" s="146"/>
      <c r="Q35" s="159"/>
    </row>
    <row r="36" spans="1:17" ht="18.75" customHeight="1">
      <c r="A36" s="69" t="s">
        <v>27</v>
      </c>
      <c r="B36" s="999" t="s">
        <v>83</v>
      </c>
      <c r="C36" s="1000"/>
      <c r="D36" s="1001"/>
      <c r="E36" s="61"/>
      <c r="F36" s="70">
        <f>G36</f>
        <v>167297969.28166667</v>
      </c>
      <c r="G36" s="71">
        <f>K33+H36</f>
        <v>167297969.28166667</v>
      </c>
      <c r="H36" s="150">
        <f>K34</f>
        <v>32271429.841666669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999" t="s">
        <v>83</v>
      </c>
      <c r="C37" s="1000"/>
      <c r="D37" s="1001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999" t="s">
        <v>84</v>
      </c>
      <c r="C38" s="1000"/>
      <c r="D38" s="1001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20"/>
      <c r="P38" s="1020"/>
    </row>
    <row r="39" spans="1:17" hidden="1">
      <c r="A39" s="69" t="s">
        <v>29</v>
      </c>
      <c r="B39" s="999" t="s">
        <v>85</v>
      </c>
      <c r="C39" s="1000"/>
      <c r="D39" s="1001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999" t="s">
        <v>86</v>
      </c>
      <c r="C40" s="1000"/>
      <c r="D40" s="1001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999" t="s">
        <v>87</v>
      </c>
      <c r="C41" s="1000"/>
      <c r="D41" s="1001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024" t="s">
        <v>88</v>
      </c>
      <c r="F42" s="1024"/>
      <c r="G42" s="1024"/>
      <c r="H42" s="76">
        <f>H35</f>
        <v>32271429.841666669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24" t="s">
        <v>89</v>
      </c>
      <c r="F43" s="1024"/>
      <c r="G43" s="1024"/>
      <c r="H43" s="76">
        <f>ROUND(H42*0.2,2)</f>
        <v>6454285.9699999997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024" t="s">
        <v>90</v>
      </c>
      <c r="F44" s="1024"/>
      <c r="G44" s="1024"/>
      <c r="H44" s="76">
        <f>H42+H43</f>
        <v>38725715.811666667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25" t="s">
        <v>113</v>
      </c>
      <c r="G79" s="102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19362857.905833334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19362857.895833332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3227142.9826388885</v>
      </c>
      <c r="I83" s="74"/>
      <c r="J83" s="147"/>
      <c r="K83" s="151">
        <f>SUM(K33:K82)</f>
        <v>167297969.28166667</v>
      </c>
      <c r="L83" s="151">
        <f>SUM(L33:L82)</f>
        <v>200757563.14000002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313142436.86000001</v>
      </c>
      <c r="N85" s="73"/>
    </row>
    <row r="86" spans="1:15" s="130" customFormat="1" ht="25.5" customHeight="1">
      <c r="A86" s="129" t="s">
        <v>54</v>
      </c>
      <c r="B86" s="129"/>
      <c r="C86" s="1015" t="s">
        <v>117</v>
      </c>
      <c r="D86" s="1015"/>
      <c r="E86" s="1015"/>
      <c r="F86" s="1016"/>
      <c r="G86" s="1016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7" t="s">
        <v>119</v>
      </c>
      <c r="D87" s="1017"/>
      <c r="E87" s="1017"/>
      <c r="F87" s="1013" t="s">
        <v>120</v>
      </c>
      <c r="G87" s="1013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4"/>
      <c r="E88" s="1014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18"/>
      <c r="D95" s="1019"/>
      <c r="E95" s="1019"/>
      <c r="F95" s="1019"/>
      <c r="G95" s="101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1018" t="s">
        <v>123</v>
      </c>
      <c r="D96" s="1019"/>
      <c r="E96" s="1019"/>
      <c r="F96" s="1023"/>
      <c r="G96" s="1023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3" t="s">
        <v>120</v>
      </c>
      <c r="G97" s="1013"/>
      <c r="H97" s="139" t="s">
        <v>121</v>
      </c>
      <c r="J97" s="133"/>
      <c r="K97" s="133"/>
      <c r="L97" s="133"/>
      <c r="M97" s="133"/>
    </row>
    <row r="98" spans="2:13" s="130" customFormat="1">
      <c r="D98" s="1014" t="s">
        <v>125</v>
      </c>
      <c r="E98" s="1014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429" zoomScaleNormal="100" zoomScaleSheetLayoutView="100" workbookViewId="0">
      <selection activeCell="AL526" sqref="AL526"/>
    </sheetView>
  </sheetViews>
  <sheetFormatPr defaultColWidth="9.140625" defaultRowHeight="15" outlineLevelRow="1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35" t="s">
        <v>0</v>
      </c>
      <c r="W2" s="1036"/>
      <c r="X2" s="1037"/>
      <c r="Y2" s="947"/>
      <c r="Z2" s="545"/>
      <c r="AA2" s="936"/>
      <c r="AB2" s="1091" t="s">
        <v>0</v>
      </c>
      <c r="AC2" s="1092"/>
      <c r="AD2" s="1093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35" t="s">
        <v>2</v>
      </c>
      <c r="W3" s="1036"/>
      <c r="X3" s="1037"/>
      <c r="Y3" s="947"/>
      <c r="Z3" s="545"/>
      <c r="AA3" s="937" t="s">
        <v>1</v>
      </c>
      <c r="AB3" s="1091" t="s">
        <v>2</v>
      </c>
      <c r="AC3" s="1092"/>
      <c r="AD3" s="1093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38"/>
      <c r="W4" s="1039"/>
      <c r="X4" s="1040"/>
      <c r="Y4" s="947"/>
      <c r="Z4" s="545"/>
      <c r="AA4" s="937"/>
      <c r="AB4" s="1094"/>
      <c r="AC4" s="1095"/>
      <c r="AD4" s="1096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32"/>
      <c r="W5" s="1033"/>
      <c r="X5" s="1034"/>
      <c r="Y5" s="947"/>
      <c r="Z5" s="545"/>
      <c r="AA5" s="937" t="s">
        <v>4</v>
      </c>
      <c r="AB5" s="1097"/>
      <c r="AC5" s="1098"/>
      <c r="AD5" s="1099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38"/>
      <c r="W6" s="1039"/>
      <c r="X6" s="1040"/>
      <c r="Y6" s="947"/>
      <c r="Z6" s="545"/>
      <c r="AA6" s="937"/>
      <c r="AB6" s="1094"/>
      <c r="AC6" s="1095"/>
      <c r="AD6" s="1096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32" t="s">
        <v>42</v>
      </c>
      <c r="W7" s="1033"/>
      <c r="X7" s="1034"/>
      <c r="Y7" s="948"/>
      <c r="Z7" s="545"/>
      <c r="AA7" s="937" t="s">
        <v>4</v>
      </c>
      <c r="AB7" s="1097" t="s">
        <v>42</v>
      </c>
      <c r="AC7" s="1098"/>
      <c r="AD7" s="1099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38"/>
      <c r="W8" s="1039"/>
      <c r="X8" s="1040"/>
      <c r="Y8" s="947"/>
      <c r="Z8" s="545"/>
      <c r="AA8" s="937"/>
      <c r="AB8" s="1094"/>
      <c r="AC8" s="1095"/>
      <c r="AD8" s="1096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32" t="s">
        <v>43</v>
      </c>
      <c r="W9" s="1033"/>
      <c r="X9" s="1034"/>
      <c r="Y9" s="947"/>
      <c r="Z9" s="545"/>
      <c r="AA9" s="937" t="s">
        <v>4</v>
      </c>
      <c r="AB9" s="1097" t="s">
        <v>43</v>
      </c>
      <c r="AC9" s="1098"/>
      <c r="AD9" s="1099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38"/>
      <c r="W10" s="1039"/>
      <c r="X10" s="1040"/>
      <c r="Y10" s="947"/>
      <c r="Z10" s="545"/>
      <c r="AA10" s="936"/>
      <c r="AB10" s="1094"/>
      <c r="AC10" s="1095"/>
      <c r="AD10" s="1096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32"/>
      <c r="W11" s="1033"/>
      <c r="X11" s="1034"/>
      <c r="Y11" s="947"/>
      <c r="Z11" s="545"/>
      <c r="AA11" s="936"/>
      <c r="AB11" s="1097"/>
      <c r="AC11" s="1098"/>
      <c r="AD11" s="1099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38"/>
      <c r="W12" s="1039"/>
      <c r="X12" s="1040"/>
      <c r="Y12" s="947"/>
      <c r="Z12" s="545"/>
      <c r="AA12" s="936"/>
      <c r="AB12" s="1094"/>
      <c r="AC12" s="1095"/>
      <c r="AD12" s="1096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32"/>
      <c r="W13" s="1033"/>
      <c r="X13" s="1034"/>
      <c r="Y13" s="947"/>
      <c r="Z13" s="545"/>
      <c r="AA13" s="936"/>
      <c r="AB13" s="1097"/>
      <c r="AC13" s="1098"/>
      <c r="AD13" s="1099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35"/>
      <c r="W14" s="1036"/>
      <c r="X14" s="1037"/>
      <c r="Y14" s="947"/>
      <c r="Z14" s="545"/>
      <c r="AA14" s="937" t="s">
        <v>13</v>
      </c>
      <c r="AB14" s="1091"/>
      <c r="AC14" s="1092"/>
      <c r="AD14" s="1093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41" t="s">
        <v>136</v>
      </c>
      <c r="W15" s="1042"/>
      <c r="X15" s="1043"/>
      <c r="Y15" s="947"/>
      <c r="Z15" s="938" t="s">
        <v>14</v>
      </c>
      <c r="AA15" s="939" t="s">
        <v>15</v>
      </c>
      <c r="AB15" s="1100" t="s">
        <v>136</v>
      </c>
      <c r="AC15" s="1101"/>
      <c r="AD15" s="1102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44" t="s">
        <v>603</v>
      </c>
      <c r="W16" s="1045"/>
      <c r="X16" s="1046"/>
      <c r="Y16" s="947"/>
      <c r="Z16" s="545"/>
      <c r="AA16" s="939" t="s">
        <v>16</v>
      </c>
      <c r="AB16" s="1103" t="s">
        <v>603</v>
      </c>
      <c r="AC16" s="1104"/>
      <c r="AD16" s="1105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44" t="s">
        <v>29</v>
      </c>
      <c r="W17" s="1045"/>
      <c r="X17" s="1046"/>
      <c r="Y17" s="947"/>
      <c r="Z17" s="938" t="s">
        <v>1131</v>
      </c>
      <c r="AA17" s="940" t="s">
        <v>15</v>
      </c>
      <c r="AB17" s="1103" t="s">
        <v>29</v>
      </c>
      <c r="AC17" s="1104"/>
      <c r="AD17" s="1105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44" t="s">
        <v>1132</v>
      </c>
      <c r="W18" s="1045"/>
      <c r="X18" s="1046"/>
      <c r="Y18" s="947"/>
      <c r="Z18" s="545"/>
      <c r="AA18" s="940" t="s">
        <v>16</v>
      </c>
      <c r="AB18" s="1103" t="s">
        <v>1132</v>
      </c>
      <c r="AC18" s="1104"/>
      <c r="AD18" s="1105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35"/>
      <c r="W19" s="1036"/>
      <c r="X19" s="1037"/>
      <c r="Y19" s="947"/>
      <c r="Z19" s="545"/>
      <c r="AA19" s="937" t="s">
        <v>17</v>
      </c>
      <c r="AB19" s="1091"/>
      <c r="AC19" s="1092"/>
      <c r="AD19" s="1093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47" t="s">
        <v>18</v>
      </c>
      <c r="V21" s="1049" t="s">
        <v>19</v>
      </c>
      <c r="W21" s="1051" t="s">
        <v>20</v>
      </c>
      <c r="X21" s="1052"/>
      <c r="Y21" s="947"/>
      <c r="Z21" s="938"/>
      <c r="AA21" s="1106" t="s">
        <v>18</v>
      </c>
      <c r="AB21" s="1108" t="s">
        <v>19</v>
      </c>
      <c r="AC21" s="1110" t="s">
        <v>20</v>
      </c>
      <c r="AD21" s="1111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48"/>
      <c r="V22" s="1050"/>
      <c r="W22" s="664" t="s">
        <v>21</v>
      </c>
      <c r="X22" s="664" t="s">
        <v>22</v>
      </c>
      <c r="Y22" s="947"/>
      <c r="Z22" s="938"/>
      <c r="AA22" s="1107"/>
      <c r="AB22" s="1109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12" t="s">
        <v>23</v>
      </c>
      <c r="Z25" s="1112"/>
      <c r="AA25" s="1112"/>
      <c r="AB25" s="1112"/>
      <c r="AC25" s="1112"/>
      <c r="AD25" s="1112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12" t="s">
        <v>25</v>
      </c>
      <c r="Z26" s="1112"/>
      <c r="AA26" s="1112"/>
      <c r="AB26" s="1112"/>
      <c r="AC26" s="1112"/>
      <c r="AD26" s="1112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13" t="s">
        <v>1137</v>
      </c>
      <c r="Z27" s="1113"/>
      <c r="AA27" s="1113"/>
      <c r="AB27" s="1113"/>
      <c r="AC27" s="1113"/>
      <c r="AD27" s="1113"/>
      <c r="AE27" s="1114" t="s">
        <v>1138</v>
      </c>
      <c r="AF27" s="1114"/>
      <c r="AG27" s="1114"/>
      <c r="AH27" s="1114"/>
      <c r="AI27" s="1114"/>
      <c r="AJ27" s="1114"/>
    </row>
    <row r="28" spans="1:38" ht="2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115" t="s">
        <v>1139</v>
      </c>
      <c r="T28" s="1115"/>
      <c r="U28" s="1115"/>
      <c r="V28" s="1115"/>
      <c r="W28" s="1115"/>
      <c r="X28" s="1115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53" t="s">
        <v>48</v>
      </c>
      <c r="B29" s="1055" t="s">
        <v>139</v>
      </c>
      <c r="C29" s="1057" t="s">
        <v>140</v>
      </c>
      <c r="D29" s="1059" t="s">
        <v>141</v>
      </c>
      <c r="E29" s="1061" t="s">
        <v>142</v>
      </c>
      <c r="F29" s="1062"/>
      <c r="G29" s="1061" t="s">
        <v>143</v>
      </c>
      <c r="H29" s="1062"/>
      <c r="I29" s="1083" t="s">
        <v>144</v>
      </c>
      <c r="J29" s="1085" t="s">
        <v>141</v>
      </c>
      <c r="K29" s="1087" t="s">
        <v>142</v>
      </c>
      <c r="L29" s="1088"/>
      <c r="M29" s="1087" t="s">
        <v>143</v>
      </c>
      <c r="N29" s="1088"/>
      <c r="O29" s="1089" t="s">
        <v>144</v>
      </c>
      <c r="P29" s="1068" t="s">
        <v>1136</v>
      </c>
      <c r="Q29" s="1069"/>
      <c r="R29" s="1070"/>
      <c r="S29" s="1075" t="s">
        <v>141</v>
      </c>
      <c r="T29" s="1073" t="s">
        <v>142</v>
      </c>
      <c r="U29" s="1074"/>
      <c r="V29" s="1073" t="s">
        <v>143</v>
      </c>
      <c r="W29" s="1074"/>
      <c r="X29" s="1066" t="s">
        <v>144</v>
      </c>
      <c r="Y29" s="1075" t="s">
        <v>141</v>
      </c>
      <c r="Z29" s="1073" t="s">
        <v>142</v>
      </c>
      <c r="AA29" s="1074"/>
      <c r="AB29" s="1073" t="s">
        <v>143</v>
      </c>
      <c r="AC29" s="1074"/>
      <c r="AD29" s="1066" t="s">
        <v>144</v>
      </c>
      <c r="AE29" s="1118" t="s">
        <v>141</v>
      </c>
      <c r="AF29" s="1120" t="s">
        <v>142</v>
      </c>
      <c r="AG29" s="1121"/>
      <c r="AH29" s="1120" t="s">
        <v>143</v>
      </c>
      <c r="AI29" s="1121"/>
      <c r="AJ29" s="1122" t="s">
        <v>144</v>
      </c>
      <c r="AK29" s="935"/>
    </row>
    <row r="30" spans="1:38" s="197" customFormat="1" ht="27.75" customHeight="1" thickBot="1">
      <c r="A30" s="1054"/>
      <c r="B30" s="1056"/>
      <c r="C30" s="1058"/>
      <c r="D30" s="1060"/>
      <c r="E30" s="686" t="s">
        <v>145</v>
      </c>
      <c r="F30" s="686" t="s">
        <v>146</v>
      </c>
      <c r="G30" s="686" t="s">
        <v>147</v>
      </c>
      <c r="H30" s="686" t="s">
        <v>146</v>
      </c>
      <c r="I30" s="1084"/>
      <c r="J30" s="1086"/>
      <c r="K30" s="793" t="s">
        <v>145</v>
      </c>
      <c r="L30" s="794" t="s">
        <v>146</v>
      </c>
      <c r="M30" s="793" t="s">
        <v>147</v>
      </c>
      <c r="N30" s="794" t="s">
        <v>146</v>
      </c>
      <c r="O30" s="1090"/>
      <c r="P30" s="656" t="s">
        <v>1134</v>
      </c>
      <c r="Q30" s="657" t="s">
        <v>1135</v>
      </c>
      <c r="R30" s="658" t="s">
        <v>1133</v>
      </c>
      <c r="S30" s="1076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76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119"/>
      <c r="AF30" s="737" t="s">
        <v>145</v>
      </c>
      <c r="AG30" s="737" t="s">
        <v>146</v>
      </c>
      <c r="AH30" s="737" t="s">
        <v>147</v>
      </c>
      <c r="AI30" s="737" t="s">
        <v>146</v>
      </c>
      <c r="AJ30" s="1123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8" s="221" customFormat="1" ht="17.45" hidden="1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hidden="1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hidden="1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 hidden="1" collapsed="1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 hidden="1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 hidden="1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 hidden="1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 hidden="1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 hidden="1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 hidden="1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 hidden="1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 hidden="1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 hidden="1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 hidden="1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hidden="1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hidden="1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hidden="1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hidden="1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hidden="1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hidden="1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hidden="1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hidden="1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hidden="1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hidden="1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hidden="1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hidden="1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hidden="1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6237125.2109999992</v>
      </c>
      <c r="AH150" s="742"/>
      <c r="AI150" s="742">
        <f>SUM(AI151:AI165)</f>
        <v>17442476.559600003</v>
      </c>
      <c r="AJ150" s="743">
        <f>SUM(AJ151:AJ165)</f>
        <v>24418777.130600002</v>
      </c>
    </row>
    <row r="151" spans="1:37" s="496" customFormat="1" ht="17.45" hidden="1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hidden="1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hidden="1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hidden="1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hidden="1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300"/>
        <v>0</v>
      </c>
      <c r="AF427" s="742"/>
      <c r="AG427" s="742">
        <f>SUM(AG428:AG465)</f>
        <v>3611043.4719999996</v>
      </c>
      <c r="AH427" s="742"/>
      <c r="AI427" s="742">
        <f>SUM(AI428:AI465)</f>
        <v>10095881.140000002</v>
      </c>
      <c r="AJ427" s="743">
        <f>SUM(AJ428:AJ465)</f>
        <v>13706924.612000002</v>
      </c>
      <c r="AK427" s="404"/>
    </row>
    <row r="428" spans="1:37" ht="17.45" hidden="1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hidden="1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1">
        <f t="shared" si="300"/>
        <v>1</v>
      </c>
      <c r="AF430" s="748">
        <v>6288</v>
      </c>
      <c r="AG430" s="748">
        <f t="shared" si="315"/>
        <v>6288</v>
      </c>
      <c r="AH430" s="748">
        <v>48332.700000000004</v>
      </c>
      <c r="AI430" s="748">
        <f t="shared" si="316"/>
        <v>48332.700000000004</v>
      </c>
      <c r="AJ430" s="749">
        <f t="shared" si="317"/>
        <v>54620.700000000004</v>
      </c>
    </row>
    <row r="431" spans="1:37" s="403" customFormat="1" ht="22.5" hidden="1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1">
        <f t="shared" si="300"/>
        <v>1</v>
      </c>
      <c r="AF431" s="748">
        <v>6288</v>
      </c>
      <c r="AG431" s="748">
        <f t="shared" si="315"/>
        <v>6288</v>
      </c>
      <c r="AH431" s="748">
        <v>51976.6</v>
      </c>
      <c r="AI431" s="748">
        <f t="shared" si="316"/>
        <v>51976.6</v>
      </c>
      <c r="AJ431" s="749">
        <f t="shared" si="317"/>
        <v>58264.6</v>
      </c>
    </row>
    <row r="432" spans="1:37" s="403" customFormat="1" ht="22.5" hidden="1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1">
        <f t="shared" si="300"/>
        <v>1</v>
      </c>
      <c r="AF432" s="748">
        <v>6288</v>
      </c>
      <c r="AG432" s="748">
        <f t="shared" si="315"/>
        <v>6288</v>
      </c>
      <c r="AH432" s="748">
        <v>51976.6</v>
      </c>
      <c r="AI432" s="748">
        <f t="shared" si="316"/>
        <v>51976.6</v>
      </c>
      <c r="AJ432" s="749">
        <f t="shared" si="317"/>
        <v>58264.6</v>
      </c>
    </row>
    <row r="433" spans="1:36" s="403" customFormat="1" ht="17.45" hidden="1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hidden="1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1">
        <f t="shared" si="300"/>
        <v>1</v>
      </c>
      <c r="AF434" s="748">
        <v>6288</v>
      </c>
      <c r="AG434" s="748">
        <f t="shared" si="315"/>
        <v>6288</v>
      </c>
      <c r="AH434" s="748">
        <v>73866</v>
      </c>
      <c r="AI434" s="748">
        <f t="shared" si="316"/>
        <v>73866</v>
      </c>
      <c r="AJ434" s="749">
        <f t="shared" si="317"/>
        <v>80154</v>
      </c>
    </row>
    <row r="435" spans="1:36" s="403" customFormat="1" ht="24" hidden="1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1">
        <f t="shared" si="300"/>
        <v>1</v>
      </c>
      <c r="AF435" s="748">
        <v>6288</v>
      </c>
      <c r="AG435" s="748">
        <f t="shared" si="315"/>
        <v>6288</v>
      </c>
      <c r="AH435" s="748">
        <v>55684.200000000004</v>
      </c>
      <c r="AI435" s="748">
        <f t="shared" si="316"/>
        <v>55684.200000000004</v>
      </c>
      <c r="AJ435" s="749">
        <f t="shared" si="317"/>
        <v>61972.200000000004</v>
      </c>
    </row>
    <row r="436" spans="1:36" s="403" customFormat="1" ht="17.45" hidden="1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hidden="1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hidden="1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4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hidden="1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1">
        <f t="shared" si="334"/>
        <v>2</v>
      </c>
      <c r="AF496" s="748">
        <v>5502</v>
      </c>
      <c r="AG496" s="748">
        <f t="shared" ref="AG496:AG504" si="349">AF496*AE496</f>
        <v>11004</v>
      </c>
      <c r="AH496" s="748">
        <v>32487</v>
      </c>
      <c r="AI496" s="748">
        <f t="shared" ref="AI496:AI505" si="350">AH496*AE496</f>
        <v>64974</v>
      </c>
      <c r="AJ496" s="749">
        <f t="shared" ref="AJ496:AJ506" si="351">AI496+AG496</f>
        <v>75978</v>
      </c>
    </row>
    <row r="497" spans="1:37" s="403" customFormat="1" ht="17.45" hidden="1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hidden="1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129665303.40000001</v>
      </c>
      <c r="AH581" s="772"/>
      <c r="AI581" s="772">
        <f>ROUND((AI566+AI508+AI495+AI490+AI485+AI466+AI427+AI414+AI379+AI362+AI293+AI280+AI273+AI265+AI262+AI247+AI188+AI166+AI150+AI98+AI93+AI73+AI32),2)</f>
        <v>173873928.16999999</v>
      </c>
      <c r="AJ581" s="773">
        <f>ROUND((AJ566+AJ508+AJ495+AJ490+AJ485+AJ466+AJ427+AJ414+AJ379+AJ362+AJ293+AJ280+AJ273+AJ265+AJ262+AJ247+AJ188+AJ166+AJ150+AJ98+AJ93+AJ73+AJ32),2)</f>
        <v>304278406.93000001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21610883.899999999</v>
      </c>
      <c r="AH582" s="789"/>
      <c r="AI582" s="789">
        <f>ROUND((AI581/1.2*0.2),2)</f>
        <v>28978988.030000001</v>
      </c>
      <c r="AJ582" s="790">
        <f>ROUND((AJ581/1.2*0.2),2)</f>
        <v>50713067.82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4"/>
      <c r="D585" s="1064"/>
      <c r="E585" s="1064"/>
      <c r="F585" s="1064"/>
      <c r="G585" s="1064"/>
      <c r="H585" s="1064"/>
      <c r="O585" s="459"/>
      <c r="P585" s="557"/>
      <c r="Q585" s="557"/>
      <c r="R585" s="558"/>
      <c r="S585" s="1065" t="s">
        <v>45</v>
      </c>
      <c r="T585" s="1065"/>
      <c r="U585" s="1065"/>
      <c r="V585" s="1065"/>
      <c r="W585" s="1065"/>
      <c r="X585" s="1065"/>
      <c r="Y585" s="1117" t="s">
        <v>45</v>
      </c>
      <c r="Z585" s="1117"/>
      <c r="AA585" s="1117"/>
      <c r="AB585" s="1117"/>
      <c r="AC585" s="1117"/>
      <c r="AD585" s="1117"/>
      <c r="AE585" s="1116" t="s">
        <v>45</v>
      </c>
      <c r="AF585" s="1116"/>
      <c r="AG585" s="1116"/>
      <c r="AH585" s="1116"/>
      <c r="AI585" s="1116"/>
      <c r="AJ585" s="1116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63" t="s">
        <v>40</v>
      </c>
      <c r="C586" s="1063"/>
      <c r="D586" s="1063"/>
      <c r="E586" s="1063"/>
      <c r="F586" s="1063"/>
      <c r="G586" s="1063"/>
      <c r="H586" s="1063"/>
      <c r="I586" s="1063"/>
      <c r="J586" s="1063"/>
      <c r="K586" s="1063"/>
      <c r="L586" s="1063"/>
      <c r="M586" s="1063"/>
      <c r="N586" s="1063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4"/>
      <c r="D587" s="1064"/>
      <c r="E587" s="1064"/>
      <c r="F587" s="1064"/>
      <c r="G587" s="1064"/>
      <c r="H587" s="1064"/>
      <c r="O587" s="459"/>
      <c r="P587" s="557"/>
      <c r="Q587" s="557"/>
      <c r="R587" s="558"/>
      <c r="S587" s="1065" t="s">
        <v>47</v>
      </c>
      <c r="T587" s="1065"/>
      <c r="U587" s="1065"/>
      <c r="V587" s="1065"/>
      <c r="W587" s="1065"/>
      <c r="X587" s="1065"/>
      <c r="Y587" s="1117" t="s">
        <v>47</v>
      </c>
      <c r="Z587" s="1117"/>
      <c r="AA587" s="1117"/>
      <c r="AB587" s="1117"/>
      <c r="AC587" s="1117"/>
      <c r="AD587" s="1117"/>
      <c r="AE587" s="1116" t="s">
        <v>47</v>
      </c>
      <c r="AF587" s="1116"/>
      <c r="AG587" s="1116"/>
      <c r="AH587" s="1116"/>
      <c r="AI587" s="1116"/>
      <c r="AJ587" s="1116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63" t="s">
        <v>40</v>
      </c>
      <c r="C588" s="1063"/>
      <c r="D588" s="1063"/>
      <c r="E588" s="1063"/>
      <c r="F588" s="1063"/>
      <c r="G588" s="1063"/>
      <c r="H588" s="1063"/>
      <c r="I588" s="1063"/>
      <c r="J588" s="1063"/>
      <c r="K588" s="1063"/>
      <c r="L588" s="1063"/>
      <c r="M588" s="1063"/>
      <c r="N588" s="106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74:Q149 P151:Q272 P274:Q292 P294:Q378 P380:Q426 P428:Q506 P509:Q1048576 P32:Q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tabSelected="1" view="pageBreakPreview" topLeftCell="A571" zoomScale="70" zoomScaleNormal="100" zoomScaleSheetLayoutView="70" workbookViewId="0">
      <selection activeCell="J27" sqref="J1:R1048576"/>
    </sheetView>
  </sheetViews>
  <sheetFormatPr defaultColWidth="9.140625" defaultRowHeight="15" outlineLevelRow="1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customWidth="1"/>
    <col min="32" max="32" width="17" style="736" customWidth="1"/>
    <col min="33" max="33" width="18.85546875" style="736" customWidth="1"/>
    <col min="34" max="34" width="17" style="736" customWidth="1"/>
    <col min="35" max="35" width="19.5703125" style="736" customWidth="1"/>
    <col min="36" max="36" width="18.7109375" style="736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 hidden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35" t="s">
        <v>0</v>
      </c>
      <c r="W2" s="1036"/>
      <c r="X2" s="1037"/>
      <c r="Y2" s="947"/>
      <c r="Z2" s="545"/>
      <c r="AA2" s="936"/>
      <c r="AB2" s="1091" t="s">
        <v>0</v>
      </c>
      <c r="AC2" s="1092"/>
      <c r="AD2" s="1093"/>
      <c r="AE2" s="734"/>
      <c r="AF2" s="734"/>
      <c r="AG2" s="734"/>
      <c r="AH2" s="734"/>
      <c r="AI2" s="734"/>
      <c r="AJ2" s="734"/>
      <c r="AK2" s="935"/>
    </row>
    <row r="3" spans="1:38" s="2" customFormat="1" hidden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35" t="s">
        <v>2</v>
      </c>
      <c r="W3" s="1036"/>
      <c r="X3" s="1037"/>
      <c r="Y3" s="947"/>
      <c r="Z3" s="545"/>
      <c r="AA3" s="937" t="s">
        <v>1</v>
      </c>
      <c r="AB3" s="1091" t="s">
        <v>2</v>
      </c>
      <c r="AC3" s="1092"/>
      <c r="AD3" s="1093"/>
      <c r="AE3" s="734"/>
      <c r="AF3" s="734"/>
      <c r="AG3" s="734"/>
      <c r="AH3" s="734"/>
      <c r="AI3" s="734"/>
      <c r="AJ3" s="734"/>
      <c r="AK3" s="935"/>
    </row>
    <row r="4" spans="1:38" s="2" customFormat="1" hidden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38"/>
      <c r="W4" s="1039"/>
      <c r="X4" s="1040"/>
      <c r="Y4" s="947"/>
      <c r="Z4" s="545"/>
      <c r="AA4" s="937"/>
      <c r="AB4" s="1094"/>
      <c r="AC4" s="1095"/>
      <c r="AD4" s="1096"/>
      <c r="AE4" s="734"/>
      <c r="AF4" s="734"/>
      <c r="AG4" s="734"/>
      <c r="AH4" s="734"/>
      <c r="AI4" s="734"/>
      <c r="AJ4" s="734"/>
      <c r="AK4" s="935"/>
    </row>
    <row r="5" spans="1:38" s="2" customFormat="1" ht="12.6" hidden="1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32"/>
      <c r="W5" s="1033"/>
      <c r="X5" s="1034"/>
      <c r="Y5" s="947"/>
      <c r="Z5" s="545"/>
      <c r="AA5" s="937" t="s">
        <v>4</v>
      </c>
      <c r="AB5" s="1097"/>
      <c r="AC5" s="1098"/>
      <c r="AD5" s="1099"/>
      <c r="AE5" s="734"/>
      <c r="AF5" s="734"/>
      <c r="AG5" s="734"/>
      <c r="AH5" s="734"/>
      <c r="AI5" s="734"/>
      <c r="AJ5" s="734"/>
      <c r="AK5" s="935"/>
    </row>
    <row r="6" spans="1:38" s="2" customFormat="1" hidden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38"/>
      <c r="W6" s="1039"/>
      <c r="X6" s="1040"/>
      <c r="Y6" s="947"/>
      <c r="Z6" s="545"/>
      <c r="AA6" s="937"/>
      <c r="AB6" s="1094"/>
      <c r="AC6" s="1095"/>
      <c r="AD6" s="1096"/>
      <c r="AE6" s="734"/>
      <c r="AF6" s="734"/>
      <c r="AG6" s="734"/>
      <c r="AH6" s="734"/>
      <c r="AI6" s="734"/>
      <c r="AJ6" s="734"/>
      <c r="AK6" s="935"/>
    </row>
    <row r="7" spans="1:38" s="2" customFormat="1" ht="36.75" hidden="1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32" t="s">
        <v>42</v>
      </c>
      <c r="W7" s="1033"/>
      <c r="X7" s="1034"/>
      <c r="Y7" s="948"/>
      <c r="Z7" s="545"/>
      <c r="AA7" s="937" t="s">
        <v>4</v>
      </c>
      <c r="AB7" s="1097" t="s">
        <v>42</v>
      </c>
      <c r="AC7" s="1098"/>
      <c r="AD7" s="1099"/>
      <c r="AE7" s="734"/>
      <c r="AF7" s="734"/>
      <c r="AG7" s="734"/>
      <c r="AH7" s="734"/>
      <c r="AI7" s="734"/>
      <c r="AJ7" s="734"/>
      <c r="AK7" s="935"/>
    </row>
    <row r="8" spans="1:38" s="2" customFormat="1" hidden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38"/>
      <c r="W8" s="1039"/>
      <c r="X8" s="1040"/>
      <c r="Y8" s="947"/>
      <c r="Z8" s="545"/>
      <c r="AA8" s="937"/>
      <c r="AB8" s="1094"/>
      <c r="AC8" s="1095"/>
      <c r="AD8" s="1096"/>
      <c r="AE8" s="734"/>
      <c r="AF8" s="734"/>
      <c r="AG8" s="734"/>
      <c r="AH8" s="734"/>
      <c r="AI8" s="734"/>
      <c r="AJ8" s="734"/>
      <c r="AK8" s="935"/>
    </row>
    <row r="9" spans="1:38" s="2" customFormat="1" ht="30" hidden="1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32" t="s">
        <v>43</v>
      </c>
      <c r="W9" s="1033"/>
      <c r="X9" s="1034"/>
      <c r="Y9" s="947"/>
      <c r="Z9" s="545"/>
      <c r="AA9" s="937" t="s">
        <v>4</v>
      </c>
      <c r="AB9" s="1097" t="s">
        <v>43</v>
      </c>
      <c r="AC9" s="1098"/>
      <c r="AD9" s="1099"/>
      <c r="AE9" s="734"/>
      <c r="AF9" s="734"/>
      <c r="AG9" s="734"/>
      <c r="AH9" s="734"/>
      <c r="AI9" s="734"/>
      <c r="AJ9" s="734"/>
      <c r="AK9" s="935"/>
    </row>
    <row r="10" spans="1:38" s="2" customFormat="1" ht="16.5" hidden="1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38"/>
      <c r="W10" s="1039"/>
      <c r="X10" s="1040"/>
      <c r="Y10" s="947"/>
      <c r="Z10" s="545"/>
      <c r="AA10" s="936"/>
      <c r="AB10" s="1094"/>
      <c r="AC10" s="1095"/>
      <c r="AD10" s="1096"/>
      <c r="AE10" s="734"/>
      <c r="AF10" s="734"/>
      <c r="AG10" s="734"/>
      <c r="AH10" s="734"/>
      <c r="AI10" s="734"/>
      <c r="AJ10" s="734"/>
      <c r="AK10" s="935"/>
    </row>
    <row r="11" spans="1:38" s="2" customFormat="1" ht="32.25" hidden="1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32"/>
      <c r="W11" s="1033"/>
      <c r="X11" s="1034"/>
      <c r="Y11" s="947"/>
      <c r="Z11" s="545"/>
      <c r="AA11" s="936"/>
      <c r="AB11" s="1097"/>
      <c r="AC11" s="1098"/>
      <c r="AD11" s="1099"/>
      <c r="AE11" s="734"/>
      <c r="AF11" s="734"/>
      <c r="AG11" s="734"/>
      <c r="AH11" s="734"/>
      <c r="AI11" s="734"/>
      <c r="AJ11" s="734"/>
      <c r="AK11" s="935"/>
    </row>
    <row r="12" spans="1:38" s="2" customFormat="1" hidden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38"/>
      <c r="W12" s="1039"/>
      <c r="X12" s="1040"/>
      <c r="Y12" s="947"/>
      <c r="Z12" s="545"/>
      <c r="AA12" s="936"/>
      <c r="AB12" s="1094"/>
      <c r="AC12" s="1095"/>
      <c r="AD12" s="1096"/>
      <c r="AE12" s="734"/>
      <c r="AF12" s="734"/>
      <c r="AG12" s="734"/>
      <c r="AH12" s="734"/>
      <c r="AI12" s="734"/>
      <c r="AJ12" s="734"/>
      <c r="AK12" s="935"/>
    </row>
    <row r="13" spans="1:38" s="2" customFormat="1" ht="23.25" hidden="1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32"/>
      <c r="W13" s="1033"/>
      <c r="X13" s="1034"/>
      <c r="Y13" s="947"/>
      <c r="Z13" s="545"/>
      <c r="AA13" s="936"/>
      <c r="AB13" s="1097"/>
      <c r="AC13" s="1098"/>
      <c r="AD13" s="1099"/>
      <c r="AE13" s="734"/>
      <c r="AF13" s="734"/>
      <c r="AG13" s="734"/>
      <c r="AH13" s="734"/>
      <c r="AI13" s="734"/>
      <c r="AJ13" s="734"/>
      <c r="AK13" s="935"/>
    </row>
    <row r="14" spans="1:38" s="2" customFormat="1" hidden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35"/>
      <c r="W14" s="1036"/>
      <c r="X14" s="1037"/>
      <c r="Y14" s="947"/>
      <c r="Z14" s="545"/>
      <c r="AA14" s="937" t="s">
        <v>13</v>
      </c>
      <c r="AB14" s="1091"/>
      <c r="AC14" s="1092"/>
      <c r="AD14" s="1093"/>
      <c r="AE14" s="734"/>
      <c r="AF14" s="734"/>
      <c r="AG14" s="734"/>
      <c r="AH14" s="734"/>
      <c r="AI14" s="734"/>
      <c r="AJ14" s="734"/>
      <c r="AK14" s="935"/>
    </row>
    <row r="15" spans="1:38" s="2" customFormat="1" ht="15" hidden="1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41" t="s">
        <v>136</v>
      </c>
      <c r="W15" s="1042"/>
      <c r="X15" s="1043"/>
      <c r="Y15" s="947"/>
      <c r="Z15" s="938" t="s">
        <v>14</v>
      </c>
      <c r="AA15" s="939" t="s">
        <v>15</v>
      </c>
      <c r="AB15" s="1100" t="s">
        <v>136</v>
      </c>
      <c r="AC15" s="1101"/>
      <c r="AD15" s="1102"/>
      <c r="AE15" s="734"/>
      <c r="AF15" s="734"/>
      <c r="AG15" s="734"/>
      <c r="AH15" s="734"/>
      <c r="AI15" s="734"/>
      <c r="AJ15" s="734"/>
      <c r="AK15" s="935"/>
    </row>
    <row r="16" spans="1:38" s="2" customFormat="1" hidden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44" t="s">
        <v>603</v>
      </c>
      <c r="W16" s="1045"/>
      <c r="X16" s="1046"/>
      <c r="Y16" s="947"/>
      <c r="Z16" s="545"/>
      <c r="AA16" s="939" t="s">
        <v>16</v>
      </c>
      <c r="AB16" s="1103" t="s">
        <v>603</v>
      </c>
      <c r="AC16" s="1104"/>
      <c r="AD16" s="1105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 hidden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44" t="s">
        <v>29</v>
      </c>
      <c r="W17" s="1045"/>
      <c r="X17" s="1046"/>
      <c r="Y17" s="947"/>
      <c r="Z17" s="938" t="s">
        <v>1131</v>
      </c>
      <c r="AA17" s="940" t="s">
        <v>15</v>
      </c>
      <c r="AB17" s="1103" t="s">
        <v>29</v>
      </c>
      <c r="AC17" s="1104"/>
      <c r="AD17" s="1105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 hidden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44" t="s">
        <v>1132</v>
      </c>
      <c r="W18" s="1045"/>
      <c r="X18" s="1046"/>
      <c r="Y18" s="947"/>
      <c r="Z18" s="545"/>
      <c r="AA18" s="940" t="s">
        <v>16</v>
      </c>
      <c r="AB18" s="1103" t="s">
        <v>1132</v>
      </c>
      <c r="AC18" s="1104"/>
      <c r="AD18" s="1105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 hidden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35"/>
      <c r="W19" s="1036"/>
      <c r="X19" s="1037"/>
      <c r="Y19" s="947"/>
      <c r="Z19" s="545"/>
      <c r="AA19" s="937" t="s">
        <v>17</v>
      </c>
      <c r="AB19" s="1091"/>
      <c r="AC19" s="1092"/>
      <c r="AD19" s="1093"/>
      <c r="AE19" s="734"/>
      <c r="AF19" s="734"/>
      <c r="AG19" s="734"/>
      <c r="AH19" s="734"/>
      <c r="AI19" s="734"/>
      <c r="AJ19" s="734"/>
      <c r="AK19" s="935"/>
    </row>
    <row r="20" spans="1:38" s="2" customFormat="1" hidden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hidden="1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47" t="s">
        <v>18</v>
      </c>
      <c r="V21" s="1049" t="s">
        <v>19</v>
      </c>
      <c r="W21" s="1051" t="s">
        <v>20</v>
      </c>
      <c r="X21" s="1052"/>
      <c r="Y21" s="947"/>
      <c r="Z21" s="938"/>
      <c r="AA21" s="1106" t="s">
        <v>18</v>
      </c>
      <c r="AB21" s="1108" t="s">
        <v>19</v>
      </c>
      <c r="AC21" s="1110" t="s">
        <v>20</v>
      </c>
      <c r="AD21" s="1111"/>
      <c r="AE21" s="734"/>
      <c r="AF21" s="734"/>
      <c r="AG21" s="734"/>
      <c r="AH21" s="734"/>
      <c r="AI21" s="734"/>
      <c r="AJ21" s="734"/>
      <c r="AK21" s="935"/>
    </row>
    <row r="22" spans="1:38" s="2" customFormat="1" hidden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48"/>
      <c r="V22" s="1050"/>
      <c r="W22" s="664" t="s">
        <v>21</v>
      </c>
      <c r="X22" s="664" t="s">
        <v>22</v>
      </c>
      <c r="Y22" s="947"/>
      <c r="Z22" s="938"/>
      <c r="AA22" s="1107"/>
      <c r="AB22" s="1109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 hidden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 hidden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 hidden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5"/>
      <c r="AF25" s="735"/>
      <c r="AG25" s="735"/>
      <c r="AH25" s="735"/>
      <c r="AI25" s="735"/>
      <c r="AJ25" s="735"/>
      <c r="AK25" s="546"/>
    </row>
    <row r="26" spans="1:38" ht="21" hidden="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511"/>
      <c r="Z26" s="511"/>
      <c r="AA26" s="511"/>
      <c r="AB26" s="511"/>
      <c r="AC26" s="511"/>
      <c r="AD26" s="511"/>
    </row>
    <row r="27" spans="1:38" ht="17.25" customHeight="1" thickBot="1">
      <c r="B27" s="995"/>
      <c r="C27" s="995"/>
      <c r="D27" s="417"/>
      <c r="E27" s="417"/>
      <c r="F27" s="417"/>
      <c r="G27" s="417"/>
      <c r="H27" s="417"/>
      <c r="I27" s="417"/>
      <c r="J27" s="995"/>
      <c r="K27" s="542"/>
      <c r="L27" s="995"/>
      <c r="Y27" s="511"/>
      <c r="Z27" s="511"/>
      <c r="AA27" s="511"/>
      <c r="AB27" s="511"/>
      <c r="AC27" s="511"/>
      <c r="AD27" s="511"/>
      <c r="AE27" s="1114" t="s">
        <v>1138</v>
      </c>
      <c r="AF27" s="1114"/>
      <c r="AG27" s="1114"/>
      <c r="AH27" s="1114"/>
      <c r="AI27" s="1114"/>
      <c r="AJ27" s="1114"/>
    </row>
    <row r="28" spans="1:38" ht="21.75" customHeight="1" thickBot="1">
      <c r="B28" s="995"/>
      <c r="C28" s="995"/>
      <c r="D28" s="417"/>
      <c r="E28" s="417"/>
      <c r="F28" s="417"/>
      <c r="G28" s="417"/>
      <c r="H28" s="417"/>
      <c r="I28" s="417"/>
      <c r="J28" s="995"/>
      <c r="K28" s="542"/>
      <c r="L28" s="995"/>
      <c r="S28" s="1115" t="s">
        <v>1139</v>
      </c>
      <c r="T28" s="1115"/>
      <c r="U28" s="1115"/>
      <c r="V28" s="1115"/>
      <c r="W28" s="1115"/>
      <c r="X28" s="1115"/>
      <c r="Y28" s="1160" t="s">
        <v>1141</v>
      </c>
      <c r="Z28" s="1160"/>
      <c r="AA28" s="1160"/>
      <c r="AB28" s="1160"/>
      <c r="AC28" s="1160"/>
      <c r="AD28" s="1160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53" t="s">
        <v>48</v>
      </c>
      <c r="B29" s="1055" t="s">
        <v>139</v>
      </c>
      <c r="C29" s="1057" t="s">
        <v>140</v>
      </c>
      <c r="D29" s="1059" t="s">
        <v>141</v>
      </c>
      <c r="E29" s="1061" t="s">
        <v>142</v>
      </c>
      <c r="F29" s="1062"/>
      <c r="G29" s="1061" t="s">
        <v>143</v>
      </c>
      <c r="H29" s="1062"/>
      <c r="I29" s="1083" t="s">
        <v>144</v>
      </c>
      <c r="J29" s="1085" t="s">
        <v>141</v>
      </c>
      <c r="K29" s="1087" t="s">
        <v>142</v>
      </c>
      <c r="L29" s="1088"/>
      <c r="M29" s="1087" t="s">
        <v>143</v>
      </c>
      <c r="N29" s="1088"/>
      <c r="O29" s="1089" t="s">
        <v>144</v>
      </c>
      <c r="P29" s="1068" t="s">
        <v>1136</v>
      </c>
      <c r="Q29" s="1069"/>
      <c r="R29" s="1070"/>
      <c r="S29" s="1075" t="s">
        <v>141</v>
      </c>
      <c r="T29" s="1073" t="s">
        <v>142</v>
      </c>
      <c r="U29" s="1074"/>
      <c r="V29" s="1073" t="s">
        <v>143</v>
      </c>
      <c r="W29" s="1074"/>
      <c r="X29" s="1066" t="s">
        <v>144</v>
      </c>
      <c r="Y29" s="1075" t="s">
        <v>141</v>
      </c>
      <c r="Z29" s="1073" t="s">
        <v>142</v>
      </c>
      <c r="AA29" s="1074"/>
      <c r="AB29" s="1073" t="s">
        <v>143</v>
      </c>
      <c r="AC29" s="1074"/>
      <c r="AD29" s="1066" t="s">
        <v>144</v>
      </c>
      <c r="AE29" s="1118" t="s">
        <v>141</v>
      </c>
      <c r="AF29" s="1120" t="s">
        <v>142</v>
      </c>
      <c r="AG29" s="1121"/>
      <c r="AH29" s="1120" t="s">
        <v>143</v>
      </c>
      <c r="AI29" s="1121"/>
      <c r="AJ29" s="1122" t="s">
        <v>144</v>
      </c>
      <c r="AK29" s="935"/>
    </row>
    <row r="30" spans="1:38" s="197" customFormat="1" ht="27.75" customHeight="1" thickBot="1">
      <c r="A30" s="1054"/>
      <c r="B30" s="1056"/>
      <c r="C30" s="1058"/>
      <c r="D30" s="1060"/>
      <c r="E30" s="686" t="s">
        <v>145</v>
      </c>
      <c r="F30" s="686" t="s">
        <v>146</v>
      </c>
      <c r="G30" s="686" t="s">
        <v>147</v>
      </c>
      <c r="H30" s="686" t="s">
        <v>146</v>
      </c>
      <c r="I30" s="1084"/>
      <c r="J30" s="1086"/>
      <c r="K30" s="793" t="s">
        <v>145</v>
      </c>
      <c r="L30" s="794" t="s">
        <v>146</v>
      </c>
      <c r="M30" s="793" t="s">
        <v>147</v>
      </c>
      <c r="N30" s="794" t="s">
        <v>146</v>
      </c>
      <c r="O30" s="1090"/>
      <c r="P30" s="656" t="s">
        <v>1134</v>
      </c>
      <c r="Q30" s="657" t="s">
        <v>1135</v>
      </c>
      <c r="R30" s="658" t="s">
        <v>1133</v>
      </c>
      <c r="S30" s="1076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76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119"/>
      <c r="AF30" s="737" t="s">
        <v>145</v>
      </c>
      <c r="AG30" s="737" t="s">
        <v>146</v>
      </c>
      <c r="AH30" s="737" t="s">
        <v>147</v>
      </c>
      <c r="AI30" s="737" t="s">
        <v>146</v>
      </c>
      <c r="AJ30" s="1123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13788922.748111879</v>
      </c>
      <c r="AH32" s="742"/>
      <c r="AI32" s="742">
        <f>SUM(AI33:AI72)</f>
        <v>11961346.043635767</v>
      </c>
      <c r="AJ32" s="743">
        <f>SUM(AJ33:AJ72)</f>
        <v>25750268.791747637</v>
      </c>
    </row>
    <row r="33" spans="1:38" s="221" customFormat="1" ht="17.45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990.36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378.26249999999999</v>
      </c>
      <c r="AG51" s="744">
        <f t="shared" ref="AG51:AG72" si="24">AF51*AE51</f>
        <v>0</v>
      </c>
      <c r="AH51" s="744">
        <v>72.930000000000007</v>
      </c>
      <c r="AI51" s="744">
        <f t="shared" ref="AI51:AI72" si="25">AH51*AE51</f>
        <v>0</v>
      </c>
      <c r="AJ51" s="745">
        <f t="shared" ref="AJ51:AJ72" si="26">AG51+AI51</f>
        <v>0</v>
      </c>
      <c r="AK51" s="410"/>
    </row>
    <row r="52" spans="1:37" s="221" customFormat="1" ht="15.75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si="25"/>
        <v>0</v>
      </c>
      <c r="AJ52" s="745">
        <f t="shared" si="26"/>
        <v>0</v>
      </c>
      <c r="AK52" s="410"/>
    </row>
    <row r="53" spans="1:37" s="410" customFormat="1" ht="15.75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5"/>
        <v>400201.80000000005</v>
      </c>
      <c r="AJ53" s="749">
        <f t="shared" si="26"/>
        <v>1296383.4000000001</v>
      </c>
    </row>
    <row r="54" spans="1:37" s="410" customFormat="1" ht="15.75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5"/>
        <v>1007591.4</v>
      </c>
      <c r="AJ54" s="749">
        <f t="shared" si="26"/>
        <v>1880682.3</v>
      </c>
    </row>
    <row r="55" spans="1:37" s="410" customFormat="1" ht="15.75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5"/>
        <v>321737.69628000003</v>
      </c>
      <c r="AJ55" s="749">
        <f t="shared" si="26"/>
        <v>407985.17760000005</v>
      </c>
    </row>
    <row r="56" spans="1:37" s="410" customFormat="1" ht="15.75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5"/>
        <v>153132.43374000001</v>
      </c>
      <c r="AJ56" s="749">
        <f t="shared" si="26"/>
        <v>249339.71799000003</v>
      </c>
    </row>
    <row r="57" spans="1:37" s="410" customFormat="1" ht="15.75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5"/>
        <v>579628</v>
      </c>
      <c r="AJ57" s="749">
        <f t="shared" si="26"/>
        <v>1851253.6</v>
      </c>
    </row>
    <row r="58" spans="1:37" s="410" customFormat="1" ht="15.75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5"/>
        <v>4262</v>
      </c>
      <c r="AJ58" s="749">
        <f t="shared" si="26"/>
        <v>12560</v>
      </c>
    </row>
    <row r="59" spans="1:37" s="410" customFormat="1" ht="25.5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5"/>
        <v>224667.00000000003</v>
      </c>
      <c r="AJ59" s="749">
        <f t="shared" si="26"/>
        <v>714978.00000000012</v>
      </c>
    </row>
    <row r="60" spans="1:37" s="410" customFormat="1" ht="15.75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5"/>
        <v>48246.695640000005</v>
      </c>
      <c r="AJ60" s="749">
        <f t="shared" si="26"/>
        <v>134535.93714000002</v>
      </c>
    </row>
    <row r="61" spans="1:37" s="230" customFormat="1" ht="15.75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1">
        <f t="shared" si="0"/>
        <v>1095.94</v>
      </c>
      <c r="AF61" s="744">
        <v>4448.1898168301914</v>
      </c>
      <c r="AG61" s="744">
        <f t="shared" si="24"/>
        <v>4874949.14785688</v>
      </c>
      <c r="AH61" s="744">
        <v>3702.4359575394305</v>
      </c>
      <c r="AI61" s="744">
        <f t="shared" si="25"/>
        <v>4057647.6633057636</v>
      </c>
      <c r="AJ61" s="745">
        <f t="shared" si="26"/>
        <v>8932596.8111626431</v>
      </c>
      <c r="AK61" s="409"/>
    </row>
    <row r="62" spans="1:37" s="499" customFormat="1" ht="15.75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5"/>
        <v>983763</v>
      </c>
      <c r="AJ62" s="751">
        <f t="shared" si="26"/>
        <v>1360062</v>
      </c>
    </row>
    <row r="63" spans="1:37" s="499" customFormat="1" ht="15.75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5"/>
        <v>479190</v>
      </c>
      <c r="AJ63" s="751">
        <f t="shared" si="26"/>
        <v>588414</v>
      </c>
    </row>
    <row r="64" spans="1:37" s="499" customFormat="1" ht="15.75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5"/>
        <v>1465800</v>
      </c>
      <c r="AJ64" s="751">
        <f t="shared" si="26"/>
        <v>2061192</v>
      </c>
    </row>
    <row r="65" spans="1:37" s="499" customFormat="1" ht="15.75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5"/>
        <v>855301.20000000007</v>
      </c>
      <c r="AJ65" s="751">
        <f t="shared" si="26"/>
        <v>1359589.6300000001</v>
      </c>
    </row>
    <row r="66" spans="1:37" s="221" customFormat="1" ht="15.75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5"/>
        <v>0</v>
      </c>
      <c r="AJ66" s="753">
        <f t="shared" si="26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5"/>
        <v>0</v>
      </c>
      <c r="AJ67" s="751">
        <f t="shared" si="26"/>
        <v>0</v>
      </c>
    </row>
    <row r="68" spans="1:37" s="230" customFormat="1" ht="15.75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5"/>
        <v>0</v>
      </c>
      <c r="AJ68" s="753">
        <f t="shared" si="26"/>
        <v>0</v>
      </c>
      <c r="AK68" s="409"/>
    </row>
    <row r="69" spans="1:37" s="499" customFormat="1" ht="15.75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5"/>
        <v>73184.800000000003</v>
      </c>
      <c r="AJ69" s="751">
        <f t="shared" si="26"/>
        <v>162694.48000000001</v>
      </c>
    </row>
    <row r="70" spans="1:37" s="500" customFormat="1" ht="15.75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5"/>
        <v>54464.800000000003</v>
      </c>
      <c r="AJ70" s="751">
        <f t="shared" si="26"/>
        <v>197384.49000000005</v>
      </c>
    </row>
    <row r="71" spans="1:37" s="499" customFormat="1" ht="15.75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5"/>
        <v>131531.4</v>
      </c>
      <c r="AJ71" s="751">
        <f t="shared" si="26"/>
        <v>350679.99</v>
      </c>
    </row>
    <row r="72" spans="1:37" s="501" customFormat="1" ht="15.75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5"/>
        <v>155542.39999999999</v>
      </c>
      <c r="AJ72" s="751">
        <f t="shared" si="26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6237125.74331012</v>
      </c>
      <c r="AH150" s="742"/>
      <c r="AI150" s="742">
        <f>SUM(AI151:AI165)</f>
        <v>17442476.559600003</v>
      </c>
      <c r="AJ150" s="743">
        <f>SUM(AJ151:AJ165)</f>
        <v>24418777.662910122</v>
      </c>
    </row>
    <row r="151" spans="1:37" s="496" customFormat="1" ht="17.45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2655.5948880635515</v>
      </c>
      <c r="AG155" s="763">
        <f t="shared" si="62"/>
        <v>289194.28331011976</v>
      </c>
      <c r="AH155" s="763">
        <v>1958</v>
      </c>
      <c r="AI155" s="763">
        <f t="shared" si="63"/>
        <v>213226.19999999928</v>
      </c>
      <c r="AJ155" s="745">
        <f t="shared" si="64"/>
        <v>502420.48331011902</v>
      </c>
      <c r="AK155" s="494"/>
    </row>
    <row r="156" spans="1:37" s="494" customFormat="1" ht="17.45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2625837.9000000004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583593.1</v>
      </c>
      <c r="AH265" s="742"/>
      <c r="AI265" s="742">
        <f>SUM(AI266:AI272)</f>
        <v>7615331.5</v>
      </c>
      <c r="AJ265" s="743">
        <f>SUM(AJ266:AJ272)</f>
        <v>8198924.5999999996</v>
      </c>
    </row>
    <row r="266" spans="1:36" s="403" customFormat="1" ht="25.5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72" si="144">AF266*AE266</f>
        <v>7074</v>
      </c>
      <c r="AH266" s="748">
        <v>114039.90000000001</v>
      </c>
      <c r="AI266" s="748">
        <f t="shared" ref="AI266:AI271" si="145">AH266*AE266</f>
        <v>114039.90000000001</v>
      </c>
      <c r="AJ266" s="749">
        <f t="shared" ref="AJ266:AJ272" si="146">AI266+AG266</f>
        <v>121113.90000000001</v>
      </c>
    </row>
    <row r="267" spans="1:36" s="403" customFormat="1" ht="27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>
        <v>1865</v>
      </c>
      <c r="AG269" s="744">
        <f t="shared" si="144"/>
        <v>346890</v>
      </c>
      <c r="AH269" s="744">
        <v>37760</v>
      </c>
      <c r="AI269" s="744">
        <f t="shared" si="145"/>
        <v>7023360</v>
      </c>
      <c r="AJ269" s="745">
        <f t="shared" si="146"/>
        <v>7370250</v>
      </c>
    </row>
    <row r="270" spans="1:36" s="403" customFormat="1" ht="17.45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si="144"/>
        <v>31440</v>
      </c>
      <c r="AH270" s="748">
        <v>16374.800000000001</v>
      </c>
      <c r="AI270" s="748">
        <f t="shared" si="145"/>
        <v>196497.6</v>
      </c>
      <c r="AJ270" s="749">
        <f t="shared" si="146"/>
        <v>227937.6</v>
      </c>
    </row>
    <row r="271" spans="1:36" s="403" customFormat="1" ht="30.75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44"/>
        <v>54509.100000000006</v>
      </c>
      <c r="AH271" s="748">
        <v>122.2</v>
      </c>
      <c r="AI271" s="748">
        <f t="shared" si="145"/>
        <v>69654</v>
      </c>
      <c r="AJ271" s="749">
        <f t="shared" si="146"/>
        <v>124163.1</v>
      </c>
    </row>
    <row r="272" spans="1:36" s="403" customFormat="1" ht="23.25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44"/>
        <v>31440</v>
      </c>
      <c r="AH272" s="748"/>
      <c r="AI272" s="748"/>
      <c r="AJ272" s="749">
        <f t="shared" si="146"/>
        <v>31440</v>
      </c>
    </row>
    <row r="273" spans="1:37" ht="23.25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385943.24734090915</v>
      </c>
      <c r="AH273" s="742"/>
      <c r="AI273" s="742">
        <f>AI274+AI275+AI276+AI277+AI278+AI279</f>
        <v>460836.82474581816</v>
      </c>
      <c r="AJ273" s="743">
        <f>AJ274+AJ275+AJ276+AJ277+AJ278+AJ279</f>
        <v>846780.07208672725</v>
      </c>
    </row>
    <row r="274" spans="1:37" s="496" customFormat="1" ht="30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8">
        <v>2.1800000000000002</v>
      </c>
      <c r="K274" s="834">
        <v>117100.30454545454</v>
      </c>
      <c r="L274" s="835">
        <f t="shared" ref="L274:L279" si="156">K274*J274</f>
        <v>255278.66390909092</v>
      </c>
      <c r="M274" s="834">
        <v>208116.40909090909</v>
      </c>
      <c r="N274" s="835">
        <f t="shared" ref="N274:N279" si="157">M274*J274</f>
        <v>453693.77181818185</v>
      </c>
      <c r="O274" s="809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1">
        <f t="shared" si="114"/>
        <v>2.0000000000000018E-2</v>
      </c>
      <c r="AF274" s="763">
        <v>117100.30454545454</v>
      </c>
      <c r="AG274" s="763">
        <f t="shared" ref="AG274:AG279" si="165">AF274*AE274</f>
        <v>2342.0060909090926</v>
      </c>
      <c r="AH274" s="763">
        <v>208116.40909090909</v>
      </c>
      <c r="AI274" s="763">
        <f t="shared" ref="AI274:AI279" si="166">AH274*AE274</f>
        <v>4162.3281818181858</v>
      </c>
      <c r="AJ274" s="745">
        <f t="shared" ref="AJ274:AJ279" si="167">AI274+AG274</f>
        <v>6504.3342727272784</v>
      </c>
      <c r="AK274" s="494"/>
    </row>
    <row r="275" spans="1:37" s="496" customFormat="1" ht="30.75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8">
        <v>175.57</v>
      </c>
      <c r="K275" s="834">
        <v>2711</v>
      </c>
      <c r="L275" s="835">
        <f t="shared" si="156"/>
        <v>475970.26999999996</v>
      </c>
      <c r="M275" s="834">
        <v>7373</v>
      </c>
      <c r="N275" s="835">
        <f t="shared" si="157"/>
        <v>1294477.6099999999</v>
      </c>
      <c r="O275" s="809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1">
        <f t="shared" si="114"/>
        <v>0</v>
      </c>
      <c r="AF275" s="763">
        <v>2711</v>
      </c>
      <c r="AG275" s="763">
        <f t="shared" si="165"/>
        <v>0</v>
      </c>
      <c r="AH275" s="763">
        <v>7373</v>
      </c>
      <c r="AI275" s="763">
        <f t="shared" si="166"/>
        <v>0</v>
      </c>
      <c r="AJ275" s="745">
        <f t="shared" si="167"/>
        <v>0</v>
      </c>
      <c r="AK275" s="494"/>
    </row>
    <row r="276" spans="1:37" s="494" customFormat="1" ht="17.45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8"/>
      <c r="K276" s="834">
        <v>160029.60000000003</v>
      </c>
      <c r="L276" s="835">
        <f t="shared" si="156"/>
        <v>0</v>
      </c>
      <c r="M276" s="834">
        <v>163827.396564</v>
      </c>
      <c r="N276" s="835">
        <f t="shared" si="157"/>
        <v>0</v>
      </c>
      <c r="O276" s="809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1">
        <f t="shared" si="114"/>
        <v>1</v>
      </c>
      <c r="AF276" s="764">
        <v>160029.60000000003</v>
      </c>
      <c r="AG276" s="764">
        <f t="shared" si="165"/>
        <v>160029.60000000003</v>
      </c>
      <c r="AH276" s="764">
        <v>163827.396564</v>
      </c>
      <c r="AI276" s="764">
        <f t="shared" si="166"/>
        <v>163827.396564</v>
      </c>
      <c r="AJ276" s="749">
        <f t="shared" si="167"/>
        <v>323856.99656400003</v>
      </c>
    </row>
    <row r="277" spans="1:37" s="494" customFormat="1" ht="17.45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8"/>
      <c r="K277" s="834">
        <v>5549.8059027777781</v>
      </c>
      <c r="L277" s="835">
        <f t="shared" si="156"/>
        <v>0</v>
      </c>
      <c r="M277" s="834">
        <v>5516.6493055555557</v>
      </c>
      <c r="N277" s="835">
        <f t="shared" si="157"/>
        <v>0</v>
      </c>
      <c r="O277" s="809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1">
        <f t="shared" si="114"/>
        <v>28.8</v>
      </c>
      <c r="AF277" s="764">
        <v>5549.8059027777781</v>
      </c>
      <c r="AG277" s="764">
        <f t="shared" si="165"/>
        <v>159834.41</v>
      </c>
      <c r="AH277" s="764">
        <v>5516.6493055555557</v>
      </c>
      <c r="AI277" s="764">
        <f t="shared" si="166"/>
        <v>158879.5</v>
      </c>
      <c r="AJ277" s="749">
        <f t="shared" si="167"/>
        <v>318713.91000000003</v>
      </c>
    </row>
    <row r="278" spans="1:37" s="496" customFormat="1" ht="27.75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8">
        <v>1</v>
      </c>
      <c r="K278" s="834">
        <v>964481.42160000012</v>
      </c>
      <c r="L278" s="835">
        <f t="shared" si="156"/>
        <v>964481.42160000012</v>
      </c>
      <c r="M278" s="834">
        <v>614568.74336000008</v>
      </c>
      <c r="N278" s="835">
        <f t="shared" si="157"/>
        <v>614568.74336000008</v>
      </c>
      <c r="O278" s="809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1">
        <f t="shared" si="114"/>
        <v>0</v>
      </c>
      <c r="AF278" s="763">
        <v>964481.42160000012</v>
      </c>
      <c r="AG278" s="763">
        <f t="shared" si="165"/>
        <v>0</v>
      </c>
      <c r="AH278" s="763">
        <v>614568.74336000008</v>
      </c>
      <c r="AI278" s="763">
        <f t="shared" si="166"/>
        <v>0</v>
      </c>
      <c r="AJ278" s="745">
        <f t="shared" si="167"/>
        <v>0</v>
      </c>
      <c r="AK278" s="494"/>
    </row>
    <row r="279" spans="1:37" s="494" customFormat="1" ht="17.45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8"/>
      <c r="K279" s="834">
        <v>189131.25</v>
      </c>
      <c r="L279" s="835">
        <f t="shared" si="156"/>
        <v>0</v>
      </c>
      <c r="M279" s="834">
        <v>397529.97032640944</v>
      </c>
      <c r="N279" s="835">
        <f t="shared" si="157"/>
        <v>0</v>
      </c>
      <c r="O279" s="809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1">
        <f t="shared" si="114"/>
        <v>0.33700000000000002</v>
      </c>
      <c r="AF279" s="764">
        <v>189131.25</v>
      </c>
      <c r="AG279" s="764">
        <f t="shared" si="165"/>
        <v>63737.231250000004</v>
      </c>
      <c r="AH279" s="764">
        <v>397529.97032640944</v>
      </c>
      <c r="AI279" s="764">
        <f t="shared" si="166"/>
        <v>133967.59999999998</v>
      </c>
      <c r="AJ279" s="749">
        <f t="shared" si="167"/>
        <v>197704.83124999999</v>
      </c>
    </row>
    <row r="280" spans="1:37" s="404" customFormat="1" ht="17.45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3"/>
      <c r="K281" s="804">
        <v>6550</v>
      </c>
      <c r="L281" s="805">
        <f t="shared" ref="L281:L292" si="172">K281*J281</f>
        <v>0</v>
      </c>
      <c r="M281" s="804">
        <v>55450.200000000004</v>
      </c>
      <c r="N281" s="805">
        <f t="shared" ref="N281:N291" si="173">M281*J281</f>
        <v>0</v>
      </c>
      <c r="O281" s="809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1">
        <f t="shared" si="114"/>
        <v>1</v>
      </c>
      <c r="AF281" s="748">
        <v>6550</v>
      </c>
      <c r="AG281" s="748">
        <f t="shared" ref="AG281:AG292" si="181">AF281*AE281</f>
        <v>6550</v>
      </c>
      <c r="AH281" s="748">
        <v>55450.200000000004</v>
      </c>
      <c r="AI281" s="748">
        <f t="shared" ref="AI281:AI291" si="182">AH281*AE281</f>
        <v>55450.200000000004</v>
      </c>
      <c r="AJ281" s="749">
        <f t="shared" ref="AJ281:AJ292" si="183">AI281+AG281</f>
        <v>62000.200000000004</v>
      </c>
    </row>
    <row r="282" spans="1:37" s="403" customFormat="1" ht="15.6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3"/>
      <c r="K282" s="804">
        <v>6550</v>
      </c>
      <c r="L282" s="805">
        <f t="shared" si="172"/>
        <v>0</v>
      </c>
      <c r="M282" s="804">
        <v>36189.4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1">
        <f t="shared" si="114"/>
        <v>1</v>
      </c>
      <c r="AF282" s="748">
        <v>6550</v>
      </c>
      <c r="AG282" s="748">
        <f t="shared" si="181"/>
        <v>6550</v>
      </c>
      <c r="AH282" s="748">
        <v>36189.4</v>
      </c>
      <c r="AI282" s="748">
        <f t="shared" si="182"/>
        <v>36189.4</v>
      </c>
      <c r="AJ282" s="749">
        <f t="shared" si="183"/>
        <v>42739.4</v>
      </c>
    </row>
    <row r="283" spans="1:37" s="403" customFormat="1" ht="15.6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3"/>
      <c r="K283" s="804">
        <v>232</v>
      </c>
      <c r="L283" s="805">
        <f t="shared" si="172"/>
        <v>0</v>
      </c>
      <c r="M283" s="804">
        <v>611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1">
        <f t="shared" si="114"/>
        <v>30</v>
      </c>
      <c r="AF283" s="748">
        <v>232</v>
      </c>
      <c r="AG283" s="748">
        <f t="shared" si="181"/>
        <v>6960</v>
      </c>
      <c r="AH283" s="748">
        <v>611</v>
      </c>
      <c r="AI283" s="748">
        <f t="shared" si="182"/>
        <v>18330</v>
      </c>
      <c r="AJ283" s="749">
        <f t="shared" si="183"/>
        <v>25290</v>
      </c>
    </row>
    <row r="284" spans="1:37" s="403" customFormat="1" ht="15.6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3"/>
      <c r="K284" s="804">
        <v>182</v>
      </c>
      <c r="L284" s="805">
        <f t="shared" si="172"/>
        <v>0</v>
      </c>
      <c r="M284" s="804">
        <v>184.6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1">
        <f t="shared" si="114"/>
        <v>800</v>
      </c>
      <c r="AF284" s="748">
        <v>182</v>
      </c>
      <c r="AG284" s="748">
        <f t="shared" si="181"/>
        <v>145600</v>
      </c>
      <c r="AH284" s="748">
        <v>184.6</v>
      </c>
      <c r="AI284" s="748">
        <f t="shared" si="182"/>
        <v>147680</v>
      </c>
      <c r="AJ284" s="749">
        <f t="shared" si="183"/>
        <v>293280</v>
      </c>
    </row>
    <row r="285" spans="1:37" s="403" customFormat="1" ht="26.45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3"/>
      <c r="K285" s="804">
        <v>182</v>
      </c>
      <c r="L285" s="805">
        <f t="shared" si="172"/>
        <v>0</v>
      </c>
      <c r="M285" s="804">
        <v>239.20000000000002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1">
        <f t="shared" si="114"/>
        <v>260</v>
      </c>
      <c r="AF285" s="748">
        <v>182</v>
      </c>
      <c r="AG285" s="748">
        <f t="shared" si="181"/>
        <v>47320</v>
      </c>
      <c r="AH285" s="748">
        <v>239.20000000000002</v>
      </c>
      <c r="AI285" s="748">
        <f t="shared" si="182"/>
        <v>62192.000000000007</v>
      </c>
      <c r="AJ285" s="749">
        <f t="shared" si="183"/>
        <v>109512</v>
      </c>
    </row>
    <row r="286" spans="1:37" s="403" customFormat="1" ht="26.45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3"/>
      <c r="K286" s="804">
        <v>1865</v>
      </c>
      <c r="L286" s="805">
        <f t="shared" si="172"/>
        <v>0</v>
      </c>
      <c r="M286" s="804">
        <v>6208.4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1">
        <f t="shared" si="114"/>
        <v>78</v>
      </c>
      <c r="AF286" s="748">
        <v>1865</v>
      </c>
      <c r="AG286" s="748">
        <f t="shared" si="181"/>
        <v>145470</v>
      </c>
      <c r="AH286" s="748">
        <v>6208.4</v>
      </c>
      <c r="AI286" s="748">
        <f t="shared" si="182"/>
        <v>484255.19999999995</v>
      </c>
      <c r="AJ286" s="749">
        <f t="shared" si="183"/>
        <v>629725.19999999995</v>
      </c>
    </row>
    <row r="287" spans="1:37" s="403" customFormat="1" ht="15.6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3"/>
      <c r="K287" s="804">
        <v>1865</v>
      </c>
      <c r="L287" s="805">
        <f t="shared" si="172"/>
        <v>0</v>
      </c>
      <c r="M287" s="804">
        <v>18060.8</v>
      </c>
      <c r="N287" s="805">
        <f t="shared" si="173"/>
        <v>0</v>
      </c>
      <c r="O287" s="809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1">
        <f t="shared" si="114"/>
        <v>15</v>
      </c>
      <c r="AF287" s="748">
        <v>1865</v>
      </c>
      <c r="AG287" s="748">
        <f t="shared" si="181"/>
        <v>27975</v>
      </c>
      <c r="AH287" s="748">
        <v>18060.8</v>
      </c>
      <c r="AI287" s="748">
        <f t="shared" si="182"/>
        <v>270912</v>
      </c>
      <c r="AJ287" s="749">
        <f t="shared" si="183"/>
        <v>298887</v>
      </c>
    </row>
    <row r="288" spans="1:37" s="403" customFormat="1" ht="26.45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3"/>
      <c r="K288" s="804">
        <v>1865</v>
      </c>
      <c r="L288" s="805">
        <f t="shared" si="172"/>
        <v>0</v>
      </c>
      <c r="M288" s="804">
        <v>8098.8</v>
      </c>
      <c r="N288" s="805">
        <f t="shared" si="173"/>
        <v>0</v>
      </c>
      <c r="O288" s="809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1">
        <f t="shared" si="114"/>
        <v>41</v>
      </c>
      <c r="AF288" s="748">
        <v>1865</v>
      </c>
      <c r="AG288" s="748">
        <f t="shared" si="181"/>
        <v>76465</v>
      </c>
      <c r="AH288" s="748">
        <v>8098.8</v>
      </c>
      <c r="AI288" s="748">
        <f t="shared" si="182"/>
        <v>332050.8</v>
      </c>
      <c r="AJ288" s="749">
        <f t="shared" si="183"/>
        <v>408515.8</v>
      </c>
    </row>
    <row r="289" spans="1:60" s="403" customFormat="1" ht="26.45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3"/>
      <c r="K289" s="804">
        <v>1865</v>
      </c>
      <c r="L289" s="805">
        <f t="shared" si="172"/>
        <v>0</v>
      </c>
      <c r="M289" s="804">
        <v>1424.6</v>
      </c>
      <c r="N289" s="805">
        <f t="shared" si="173"/>
        <v>0</v>
      </c>
      <c r="O289" s="809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1">
        <f t="shared" ref="AE289:AE352" si="184">D289-S289-Y289</f>
        <v>3</v>
      </c>
      <c r="AF289" s="748">
        <v>1865</v>
      </c>
      <c r="AG289" s="748">
        <f t="shared" si="181"/>
        <v>5595</v>
      </c>
      <c r="AH289" s="748">
        <v>1424.6</v>
      </c>
      <c r="AI289" s="748">
        <f t="shared" si="182"/>
        <v>4273.7999999999993</v>
      </c>
      <c r="AJ289" s="749">
        <f t="shared" si="183"/>
        <v>9868.7999999999993</v>
      </c>
    </row>
    <row r="290" spans="1:60" s="403" customFormat="1" ht="15.6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3"/>
      <c r="K290" s="804">
        <v>838.40000000000009</v>
      </c>
      <c r="L290" s="805">
        <f t="shared" si="172"/>
        <v>0</v>
      </c>
      <c r="M290" s="804">
        <v>699.4</v>
      </c>
      <c r="N290" s="805">
        <f t="shared" si="173"/>
        <v>0</v>
      </c>
      <c r="O290" s="809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1">
        <f t="shared" si="184"/>
        <v>351</v>
      </c>
      <c r="AF290" s="748">
        <v>838.40000000000009</v>
      </c>
      <c r="AG290" s="748">
        <f t="shared" si="181"/>
        <v>294278.40000000002</v>
      </c>
      <c r="AH290" s="748">
        <v>699.4</v>
      </c>
      <c r="AI290" s="748">
        <f t="shared" si="182"/>
        <v>245489.4</v>
      </c>
      <c r="AJ290" s="749">
        <f t="shared" si="183"/>
        <v>539767.80000000005</v>
      </c>
    </row>
    <row r="291" spans="1:60" s="403" customFormat="1" ht="15.6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3"/>
      <c r="K291" s="804">
        <v>192832</v>
      </c>
      <c r="L291" s="805">
        <f t="shared" si="172"/>
        <v>0</v>
      </c>
      <c r="M291" s="804">
        <v>188106.1</v>
      </c>
      <c r="N291" s="805">
        <f t="shared" si="173"/>
        <v>0</v>
      </c>
      <c r="O291" s="809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1">
        <f t="shared" si="184"/>
        <v>1</v>
      </c>
      <c r="AF291" s="748">
        <v>192832</v>
      </c>
      <c r="AG291" s="748">
        <f t="shared" si="181"/>
        <v>192832</v>
      </c>
      <c r="AH291" s="748">
        <v>188106.1</v>
      </c>
      <c r="AI291" s="748">
        <f t="shared" si="182"/>
        <v>188106.1</v>
      </c>
      <c r="AJ291" s="749">
        <f t="shared" si="183"/>
        <v>380938.1</v>
      </c>
    </row>
    <row r="292" spans="1:60" s="403" customFormat="1" ht="15.6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3"/>
      <c r="K292" s="804">
        <v>50304</v>
      </c>
      <c r="L292" s="805">
        <f t="shared" si="172"/>
        <v>0</v>
      </c>
      <c r="M292" s="804"/>
      <c r="N292" s="805"/>
      <c r="O292" s="809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1">
        <f t="shared" si="184"/>
        <v>1</v>
      </c>
      <c r="AF292" s="748">
        <v>50304</v>
      </c>
      <c r="AG292" s="748">
        <f t="shared" si="181"/>
        <v>50304</v>
      </c>
      <c r="AH292" s="748"/>
      <c r="AI292" s="748"/>
      <c r="AJ292" s="749">
        <f t="shared" si="183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4"/>
        <v>0</v>
      </c>
      <c r="AF293" s="742"/>
      <c r="AG293" s="742">
        <f>AG297+AG303+AG309+AG312+AG319+AG326+AG331+AG342+AG349+AG353+AG356+AG294</f>
        <v>38954963.854899995</v>
      </c>
      <c r="AH293" s="742"/>
      <c r="AI293" s="742">
        <f>AI297+AI303+AI309+AI312+AI319+AI326+AI331+AI342+AI349+AI353+AI356+AI294</f>
        <v>40775056.147999994</v>
      </c>
      <c r="AJ293" s="743">
        <f>AJ297+AJ303+AJ309+AJ312+AJ319+AJ326+AJ331+AJ342+AJ349+AJ353+AJ356+AJ294</f>
        <v>79730020.002900004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4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4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4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4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4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4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4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4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4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4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4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4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4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4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4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4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4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4"/>
        <v>5.8</v>
      </c>
      <c r="AF311" s="748"/>
      <c r="AG311" s="748"/>
      <c r="AH311" s="748"/>
      <c r="AI311" s="748"/>
      <c r="AJ311" s="749"/>
    </row>
    <row r="312" spans="1:36" s="403" customFormat="1" ht="17.45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4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3"/>
      <c r="K313" s="804">
        <v>393</v>
      </c>
      <c r="L313" s="805">
        <f t="shared" ref="L313:L318" si="190">K313*J313</f>
        <v>0</v>
      </c>
      <c r="M313" s="804">
        <v>78</v>
      </c>
      <c r="N313" s="805">
        <f t="shared" ref="N313:N318" si="191">M313*J313</f>
        <v>0</v>
      </c>
      <c r="O313" s="809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1">
        <f t="shared" si="184"/>
        <v>3545</v>
      </c>
      <c r="AF313" s="748">
        <v>393</v>
      </c>
      <c r="AG313" s="748">
        <f t="shared" ref="AG313:AG318" si="199">AF313*AE313</f>
        <v>1393185</v>
      </c>
      <c r="AH313" s="748">
        <v>78</v>
      </c>
      <c r="AI313" s="748">
        <f t="shared" ref="AI313:AI318" si="200">AH313*AE313</f>
        <v>276510</v>
      </c>
      <c r="AJ313" s="749">
        <f t="shared" ref="AJ313:AJ318" si="201">AI313+AG313</f>
        <v>1669695</v>
      </c>
    </row>
    <row r="314" spans="1:36" s="403" customFormat="1" ht="15.6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3"/>
      <c r="K314" s="804">
        <v>235.8</v>
      </c>
      <c r="L314" s="805">
        <f t="shared" si="190"/>
        <v>0</v>
      </c>
      <c r="M314" s="804">
        <v>202.02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1">
        <f t="shared" si="184"/>
        <v>3545</v>
      </c>
      <c r="AF314" s="748">
        <v>235.8</v>
      </c>
      <c r="AG314" s="748">
        <f t="shared" si="199"/>
        <v>835911</v>
      </c>
      <c r="AH314" s="748">
        <v>202.02</v>
      </c>
      <c r="AI314" s="748">
        <f t="shared" si="200"/>
        <v>716160.9</v>
      </c>
      <c r="AJ314" s="749">
        <f t="shared" si="201"/>
        <v>1552071.9</v>
      </c>
    </row>
    <row r="315" spans="1:36" s="403" customFormat="1" ht="15.6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3"/>
      <c r="K315" s="804">
        <v>1021.8000000000001</v>
      </c>
      <c r="L315" s="805">
        <f t="shared" si="190"/>
        <v>0</v>
      </c>
      <c r="M315" s="804">
        <v>624</v>
      </c>
      <c r="N315" s="805">
        <f t="shared" si="191"/>
        <v>0</v>
      </c>
      <c r="O315" s="809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1">
        <f t="shared" si="184"/>
        <v>3545</v>
      </c>
      <c r="AF315" s="748">
        <v>1021.8000000000001</v>
      </c>
      <c r="AG315" s="748">
        <f t="shared" si="199"/>
        <v>3622281.0000000005</v>
      </c>
      <c r="AH315" s="748">
        <v>624</v>
      </c>
      <c r="AI315" s="748">
        <f t="shared" si="200"/>
        <v>2212080</v>
      </c>
      <c r="AJ315" s="749">
        <f t="shared" si="201"/>
        <v>5834361</v>
      </c>
    </row>
    <row r="316" spans="1:36" s="403" customFormat="1" ht="26.45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3"/>
      <c r="K316" s="804">
        <v>12208</v>
      </c>
      <c r="L316" s="805">
        <f t="shared" si="190"/>
        <v>0</v>
      </c>
      <c r="M316" s="804">
        <v>14998</v>
      </c>
      <c r="N316" s="805">
        <f t="shared" si="191"/>
        <v>0</v>
      </c>
      <c r="O316" s="809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1">
        <f t="shared" si="184"/>
        <v>284</v>
      </c>
      <c r="AF316" s="748">
        <v>12208</v>
      </c>
      <c r="AG316" s="748">
        <f t="shared" si="199"/>
        <v>3467072</v>
      </c>
      <c r="AH316" s="748">
        <v>14998</v>
      </c>
      <c r="AI316" s="748">
        <f t="shared" si="200"/>
        <v>4259432</v>
      </c>
      <c r="AJ316" s="749">
        <f t="shared" si="201"/>
        <v>7726504</v>
      </c>
    </row>
    <row r="317" spans="1:36" s="403" customFormat="1" ht="26.45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3"/>
      <c r="K317" s="804">
        <v>550.20000000000005</v>
      </c>
      <c r="L317" s="805">
        <f t="shared" si="190"/>
        <v>0</v>
      </c>
      <c r="M317" s="804">
        <v>702</v>
      </c>
      <c r="N317" s="805">
        <f t="shared" si="191"/>
        <v>0</v>
      </c>
      <c r="O317" s="809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1">
        <f t="shared" si="184"/>
        <v>3545</v>
      </c>
      <c r="AF317" s="748">
        <v>550.20000000000005</v>
      </c>
      <c r="AG317" s="748">
        <f t="shared" si="199"/>
        <v>1950459.0000000002</v>
      </c>
      <c r="AH317" s="748">
        <v>702</v>
      </c>
      <c r="AI317" s="748">
        <f t="shared" si="200"/>
        <v>2488590</v>
      </c>
      <c r="AJ317" s="749">
        <f t="shared" si="201"/>
        <v>4439049</v>
      </c>
    </row>
    <row r="318" spans="1:36" s="403" customFormat="1" ht="15.6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3"/>
      <c r="K318" s="804">
        <v>550.20000000000005</v>
      </c>
      <c r="L318" s="805">
        <f t="shared" si="190"/>
        <v>0</v>
      </c>
      <c r="M318" s="804">
        <v>78</v>
      </c>
      <c r="N318" s="805">
        <f t="shared" si="191"/>
        <v>0</v>
      </c>
      <c r="O318" s="809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1">
        <f t="shared" si="184"/>
        <v>1350</v>
      </c>
      <c r="AF318" s="748">
        <v>550.20000000000005</v>
      </c>
      <c r="AG318" s="748">
        <f t="shared" si="199"/>
        <v>742770.00000000012</v>
      </c>
      <c r="AH318" s="748">
        <v>78</v>
      </c>
      <c r="AI318" s="748">
        <f t="shared" si="200"/>
        <v>105300</v>
      </c>
      <c r="AJ318" s="749">
        <f t="shared" si="201"/>
        <v>848070.00000000012</v>
      </c>
    </row>
    <row r="319" spans="1:36" s="403" customFormat="1" ht="17.45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4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3"/>
      <c r="K320" s="804">
        <v>393</v>
      </c>
      <c r="L320" s="805">
        <f t="shared" ref="L320:L325" si="205">K320*J320</f>
        <v>0</v>
      </c>
      <c r="M320" s="804">
        <v>78</v>
      </c>
      <c r="N320" s="805">
        <f t="shared" ref="N320:N325" si="206">M320*J320</f>
        <v>0</v>
      </c>
      <c r="O320" s="809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1">
        <f t="shared" si="184"/>
        <v>4580</v>
      </c>
      <c r="AF320" s="748">
        <v>393</v>
      </c>
      <c r="AG320" s="748">
        <f t="shared" ref="AG320:AG325" si="214">AF320*AE320</f>
        <v>1799940</v>
      </c>
      <c r="AH320" s="748">
        <v>78</v>
      </c>
      <c r="AI320" s="748">
        <f t="shared" ref="AI320:AI325" si="215">AH320*AE320</f>
        <v>357240</v>
      </c>
      <c r="AJ320" s="749">
        <f t="shared" ref="AJ320:AJ325" si="216">AI320+AG320</f>
        <v>2157180</v>
      </c>
    </row>
    <row r="321" spans="1:36" s="403" customFormat="1" ht="15.6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3"/>
      <c r="K321" s="804">
        <v>235.8</v>
      </c>
      <c r="L321" s="805">
        <f t="shared" si="205"/>
        <v>0</v>
      </c>
      <c r="M321" s="804">
        <v>202.02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1">
        <f t="shared" si="184"/>
        <v>4580</v>
      </c>
      <c r="AF321" s="748">
        <v>235.8</v>
      </c>
      <c r="AG321" s="748">
        <f t="shared" si="214"/>
        <v>1079964</v>
      </c>
      <c r="AH321" s="748">
        <v>202.02</v>
      </c>
      <c r="AI321" s="748">
        <f t="shared" si="215"/>
        <v>925251.60000000009</v>
      </c>
      <c r="AJ321" s="749">
        <f t="shared" si="216"/>
        <v>2005215.6</v>
      </c>
    </row>
    <row r="322" spans="1:36" s="403" customFormat="1" ht="15.6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3"/>
      <c r="K322" s="804">
        <v>1021.8000000000001</v>
      </c>
      <c r="L322" s="805">
        <f t="shared" si="205"/>
        <v>0</v>
      </c>
      <c r="M322" s="804">
        <v>624</v>
      </c>
      <c r="N322" s="805">
        <f t="shared" si="206"/>
        <v>0</v>
      </c>
      <c r="O322" s="809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1">
        <f t="shared" si="184"/>
        <v>4580</v>
      </c>
      <c r="AF322" s="748">
        <v>1021.8000000000001</v>
      </c>
      <c r="AG322" s="748">
        <f t="shared" si="214"/>
        <v>4679844</v>
      </c>
      <c r="AH322" s="748">
        <v>624</v>
      </c>
      <c r="AI322" s="748">
        <f t="shared" si="215"/>
        <v>2857920</v>
      </c>
      <c r="AJ322" s="749">
        <f t="shared" si="216"/>
        <v>7537764</v>
      </c>
    </row>
    <row r="323" spans="1:36" s="406" customFormat="1" ht="39.6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3"/>
      <c r="K323" s="804">
        <v>12208</v>
      </c>
      <c r="L323" s="805">
        <f t="shared" si="205"/>
        <v>0</v>
      </c>
      <c r="M323" s="804">
        <v>17398</v>
      </c>
      <c r="N323" s="805">
        <f t="shared" si="206"/>
        <v>0</v>
      </c>
      <c r="O323" s="809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1">
        <f t="shared" si="184"/>
        <v>367</v>
      </c>
      <c r="AF323" s="748">
        <v>12208</v>
      </c>
      <c r="AG323" s="748">
        <f t="shared" si="214"/>
        <v>4480336</v>
      </c>
      <c r="AH323" s="748">
        <v>17398</v>
      </c>
      <c r="AI323" s="748">
        <f t="shared" si="215"/>
        <v>6385066</v>
      </c>
      <c r="AJ323" s="749">
        <f t="shared" si="216"/>
        <v>10865402</v>
      </c>
    </row>
    <row r="324" spans="1:36" s="403" customFormat="1" ht="26.45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3"/>
      <c r="K324" s="804">
        <v>550.20000000000005</v>
      </c>
      <c r="L324" s="805">
        <f t="shared" si="205"/>
        <v>0</v>
      </c>
      <c r="M324" s="804">
        <v>702</v>
      </c>
      <c r="N324" s="805">
        <f t="shared" si="206"/>
        <v>0</v>
      </c>
      <c r="O324" s="809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1">
        <f t="shared" si="184"/>
        <v>4580</v>
      </c>
      <c r="AF324" s="748">
        <v>550.20000000000005</v>
      </c>
      <c r="AG324" s="748">
        <f t="shared" si="214"/>
        <v>2519916</v>
      </c>
      <c r="AH324" s="748">
        <v>702</v>
      </c>
      <c r="AI324" s="748">
        <f t="shared" si="215"/>
        <v>3215160</v>
      </c>
      <c r="AJ324" s="749">
        <f t="shared" si="216"/>
        <v>5735076</v>
      </c>
    </row>
    <row r="325" spans="1:36" s="403" customFormat="1" ht="15.6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3"/>
      <c r="K325" s="804">
        <v>550.20000000000005</v>
      </c>
      <c r="L325" s="805">
        <f t="shared" si="205"/>
        <v>0</v>
      </c>
      <c r="M325" s="804">
        <v>78</v>
      </c>
      <c r="N325" s="805">
        <f t="shared" si="206"/>
        <v>0</v>
      </c>
      <c r="O325" s="809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1">
        <f t="shared" si="184"/>
        <v>1370</v>
      </c>
      <c r="AF325" s="748">
        <v>550.20000000000005</v>
      </c>
      <c r="AG325" s="748">
        <f t="shared" si="214"/>
        <v>753774.00000000012</v>
      </c>
      <c r="AH325" s="748">
        <v>78</v>
      </c>
      <c r="AI325" s="748">
        <f t="shared" si="215"/>
        <v>106860</v>
      </c>
      <c r="AJ325" s="749">
        <f t="shared" si="216"/>
        <v>860634.00000000012</v>
      </c>
    </row>
    <row r="326" spans="1:36" s="403" customFormat="1" ht="17.45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4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4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4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4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4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4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3"/>
      <c r="K332" s="804">
        <v>5502</v>
      </c>
      <c r="L332" s="805">
        <f t="shared" ref="L332:L341" si="220">K332*J332</f>
        <v>0</v>
      </c>
      <c r="M332" s="804">
        <v>1326</v>
      </c>
      <c r="N332" s="805">
        <f t="shared" ref="N332:N341" si="221">M332*J332</f>
        <v>0</v>
      </c>
      <c r="O332" s="809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1">
        <f t="shared" si="184"/>
        <v>330</v>
      </c>
      <c r="AF332" s="748">
        <v>5502</v>
      </c>
      <c r="AG332" s="748">
        <f t="shared" ref="AG332:AG341" si="229">AF332*AE332</f>
        <v>1815660</v>
      </c>
      <c r="AH332" s="748">
        <v>1326</v>
      </c>
      <c r="AI332" s="748">
        <f t="shared" ref="AI332:AI341" si="230">AH332*AE332</f>
        <v>437580</v>
      </c>
      <c r="AJ332" s="749">
        <f t="shared" ref="AJ332:AJ341" si="231">AI332+AG332</f>
        <v>2253240</v>
      </c>
    </row>
    <row r="333" spans="1:36" s="403" customFormat="1" ht="15.6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3"/>
      <c r="K333" s="804">
        <v>8646</v>
      </c>
      <c r="L333" s="805">
        <f t="shared" si="220"/>
        <v>0</v>
      </c>
      <c r="M333" s="804">
        <v>23400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1">
        <f t="shared" si="184"/>
        <v>32.6</v>
      </c>
      <c r="AF333" s="748">
        <v>8646</v>
      </c>
      <c r="AG333" s="748">
        <f t="shared" si="229"/>
        <v>281859.60000000003</v>
      </c>
      <c r="AH333" s="748">
        <v>23400</v>
      </c>
      <c r="AI333" s="748">
        <f t="shared" si="230"/>
        <v>762840</v>
      </c>
      <c r="AJ333" s="749">
        <f t="shared" si="231"/>
        <v>1044699.6000000001</v>
      </c>
    </row>
    <row r="334" spans="1:36" s="403" customFormat="1" ht="26.45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3"/>
      <c r="K334" s="804">
        <v>8646</v>
      </c>
      <c r="L334" s="805">
        <f t="shared" si="220"/>
        <v>0</v>
      </c>
      <c r="M334" s="804">
        <v>22464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1">
        <f t="shared" si="184"/>
        <v>69.8</v>
      </c>
      <c r="AF334" s="748">
        <v>8646</v>
      </c>
      <c r="AG334" s="748">
        <f t="shared" si="229"/>
        <v>603490.79999999993</v>
      </c>
      <c r="AH334" s="748">
        <v>22464</v>
      </c>
      <c r="AI334" s="748">
        <f t="shared" si="230"/>
        <v>1567987.2</v>
      </c>
      <c r="AJ334" s="749">
        <f t="shared" si="231"/>
        <v>2171478</v>
      </c>
    </row>
    <row r="335" spans="1:36" s="403" customFormat="1" ht="15.6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3"/>
      <c r="K335" s="804">
        <v>39300</v>
      </c>
      <c r="L335" s="805">
        <f t="shared" si="220"/>
        <v>0</v>
      </c>
      <c r="M335" s="804">
        <v>87100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1">
        <f t="shared" si="184"/>
        <v>3.9</v>
      </c>
      <c r="AF335" s="748">
        <v>39300</v>
      </c>
      <c r="AG335" s="748">
        <f t="shared" si="229"/>
        <v>153270</v>
      </c>
      <c r="AH335" s="748">
        <v>87100</v>
      </c>
      <c r="AI335" s="748">
        <f t="shared" si="230"/>
        <v>339690</v>
      </c>
      <c r="AJ335" s="749">
        <f t="shared" si="231"/>
        <v>492960</v>
      </c>
    </row>
    <row r="336" spans="1:36" s="403" customFormat="1" ht="15.6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3"/>
      <c r="K336" s="804">
        <v>235.8</v>
      </c>
      <c r="L336" s="805">
        <f t="shared" si="220"/>
        <v>0</v>
      </c>
      <c r="M336" s="804">
        <v>202.02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1">
        <f t="shared" si="184"/>
        <v>418</v>
      </c>
      <c r="AF336" s="748">
        <v>235.8</v>
      </c>
      <c r="AG336" s="748">
        <f t="shared" si="229"/>
        <v>98564.400000000009</v>
      </c>
      <c r="AH336" s="748">
        <v>202.02</v>
      </c>
      <c r="AI336" s="748">
        <f t="shared" si="230"/>
        <v>84444.36</v>
      </c>
      <c r="AJ336" s="749">
        <f t="shared" si="231"/>
        <v>183008.76</v>
      </c>
    </row>
    <row r="337" spans="1:36" s="403" customFormat="1" ht="15.6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3"/>
      <c r="K337" s="804">
        <v>1021.8000000000001</v>
      </c>
      <c r="L337" s="805">
        <f t="shared" si="220"/>
        <v>0</v>
      </c>
      <c r="M337" s="804">
        <v>624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1">
        <f t="shared" si="184"/>
        <v>418</v>
      </c>
      <c r="AF337" s="748">
        <v>1021.8000000000001</v>
      </c>
      <c r="AG337" s="748">
        <f t="shared" si="229"/>
        <v>427112.4</v>
      </c>
      <c r="AH337" s="748">
        <v>624</v>
      </c>
      <c r="AI337" s="748">
        <f t="shared" si="230"/>
        <v>260832</v>
      </c>
      <c r="AJ337" s="749">
        <f t="shared" si="231"/>
        <v>687944.4</v>
      </c>
    </row>
    <row r="338" spans="1:36" ht="15.6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3"/>
      <c r="K338" s="804">
        <v>864.6</v>
      </c>
      <c r="L338" s="805">
        <f t="shared" si="220"/>
        <v>0</v>
      </c>
      <c r="M338" s="804">
        <v>2340</v>
      </c>
      <c r="N338" s="805">
        <f t="shared" si="221"/>
        <v>0</v>
      </c>
      <c r="O338" s="809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1">
        <f t="shared" si="184"/>
        <v>464</v>
      </c>
      <c r="AF338" s="748">
        <v>864.6</v>
      </c>
      <c r="AG338" s="748">
        <f t="shared" si="229"/>
        <v>401174.4</v>
      </c>
      <c r="AH338" s="748">
        <v>2340</v>
      </c>
      <c r="AI338" s="748">
        <f t="shared" si="230"/>
        <v>1085760</v>
      </c>
      <c r="AJ338" s="749">
        <f t="shared" si="231"/>
        <v>1486934.4</v>
      </c>
    </row>
    <row r="339" spans="1:36" ht="15.6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3"/>
      <c r="K339" s="804">
        <v>5502</v>
      </c>
      <c r="L339" s="805">
        <f t="shared" si="220"/>
        <v>0</v>
      </c>
      <c r="M339" s="804">
        <v>213720</v>
      </c>
      <c r="N339" s="805">
        <f t="shared" si="221"/>
        <v>0</v>
      </c>
      <c r="O339" s="809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1">
        <f t="shared" si="184"/>
        <v>11.07</v>
      </c>
      <c r="AF339" s="748">
        <v>5502</v>
      </c>
      <c r="AG339" s="748">
        <f t="shared" si="229"/>
        <v>60907.14</v>
      </c>
      <c r="AH339" s="748">
        <v>213720</v>
      </c>
      <c r="AI339" s="748">
        <f t="shared" si="230"/>
        <v>2365880.4</v>
      </c>
      <c r="AJ339" s="749">
        <f t="shared" si="231"/>
        <v>2426787.54</v>
      </c>
    </row>
    <row r="340" spans="1:36" s="403" customFormat="1" ht="15.6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3"/>
      <c r="K340" s="804">
        <v>2358</v>
      </c>
      <c r="L340" s="805">
        <f t="shared" si="220"/>
        <v>0</v>
      </c>
      <c r="M340" s="804">
        <v>269100</v>
      </c>
      <c r="N340" s="805">
        <f t="shared" si="221"/>
        <v>0</v>
      </c>
      <c r="O340" s="809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1">
        <f t="shared" si="184"/>
        <v>4.2</v>
      </c>
      <c r="AF340" s="748">
        <v>2358</v>
      </c>
      <c r="AG340" s="748">
        <f t="shared" si="229"/>
        <v>9903.6</v>
      </c>
      <c r="AH340" s="748">
        <v>269100</v>
      </c>
      <c r="AI340" s="748">
        <f t="shared" si="230"/>
        <v>1130220</v>
      </c>
      <c r="AJ340" s="749">
        <f t="shared" si="231"/>
        <v>1140123.6000000001</v>
      </c>
    </row>
    <row r="341" spans="1:36" s="403" customFormat="1" ht="26.45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3"/>
      <c r="K341" s="804">
        <v>39300</v>
      </c>
      <c r="L341" s="805">
        <f t="shared" si="220"/>
        <v>0</v>
      </c>
      <c r="M341" s="804">
        <v>546</v>
      </c>
      <c r="N341" s="805">
        <f t="shared" si="221"/>
        <v>0</v>
      </c>
      <c r="O341" s="809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1">
        <f t="shared" si="184"/>
        <v>15.3</v>
      </c>
      <c r="AF341" s="748">
        <v>39300</v>
      </c>
      <c r="AG341" s="748">
        <f t="shared" si="229"/>
        <v>601290</v>
      </c>
      <c r="AH341" s="748">
        <v>546</v>
      </c>
      <c r="AI341" s="748">
        <f t="shared" si="230"/>
        <v>8353.8000000000011</v>
      </c>
      <c r="AJ341" s="749">
        <f t="shared" si="231"/>
        <v>609643.80000000005</v>
      </c>
    </row>
    <row r="342" spans="1:36" s="403" customFormat="1" ht="17.45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4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3"/>
      <c r="K343" s="804">
        <v>19650</v>
      </c>
      <c r="L343" s="805">
        <f t="shared" ref="L343:L348" si="235">K343*J343</f>
        <v>0</v>
      </c>
      <c r="M343" s="804">
        <v>8580</v>
      </c>
      <c r="N343" s="805">
        <f t="shared" ref="N343:N348" si="236">M343*J343</f>
        <v>0</v>
      </c>
      <c r="O343" s="809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1">
        <f t="shared" si="184"/>
        <v>7</v>
      </c>
      <c r="AF343" s="748">
        <v>19650</v>
      </c>
      <c r="AG343" s="748">
        <f t="shared" ref="AG343:AG348" si="245">AF343*AE343</f>
        <v>137550</v>
      </c>
      <c r="AH343" s="748">
        <v>8580</v>
      </c>
      <c r="AI343" s="748">
        <f t="shared" ref="AI343:AI348" si="246">AH343*AE343</f>
        <v>60060</v>
      </c>
      <c r="AJ343" s="749">
        <f t="shared" ref="AJ343:AJ348" si="247">AI343+AG343</f>
        <v>197610</v>
      </c>
    </row>
    <row r="344" spans="1:36" s="403" customFormat="1" ht="17.45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3"/>
      <c r="K344" s="804">
        <v>1021.8000000000001</v>
      </c>
      <c r="L344" s="805">
        <f t="shared" si="235"/>
        <v>0</v>
      </c>
      <c r="M344" s="804">
        <v>1248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1">
        <f t="shared" si="184"/>
        <v>21</v>
      </c>
      <c r="AF344" s="748">
        <v>1021.8000000000001</v>
      </c>
      <c r="AG344" s="748">
        <f t="shared" si="245"/>
        <v>21457.800000000003</v>
      </c>
      <c r="AH344" s="748">
        <v>1248</v>
      </c>
      <c r="AI344" s="748">
        <f t="shared" si="246"/>
        <v>26208</v>
      </c>
      <c r="AJ344" s="749">
        <f t="shared" si="247"/>
        <v>47665.8</v>
      </c>
    </row>
    <row r="345" spans="1:36" s="403" customFormat="1" ht="17.45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3"/>
      <c r="K345" s="804">
        <v>8646</v>
      </c>
      <c r="L345" s="805">
        <f t="shared" si="235"/>
        <v>0</v>
      </c>
      <c r="M345" s="804">
        <v>23400</v>
      </c>
      <c r="N345" s="805">
        <f t="shared" si="236"/>
        <v>0</v>
      </c>
      <c r="O345" s="809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1">
        <f t="shared" si="184"/>
        <v>0.05</v>
      </c>
      <c r="AF345" s="748">
        <v>8646</v>
      </c>
      <c r="AG345" s="748">
        <f t="shared" si="245"/>
        <v>432.3</v>
      </c>
      <c r="AH345" s="748">
        <v>23400</v>
      </c>
      <c r="AI345" s="748">
        <f t="shared" si="246"/>
        <v>1170</v>
      </c>
      <c r="AJ345" s="749">
        <f t="shared" si="247"/>
        <v>1602.3</v>
      </c>
    </row>
    <row r="346" spans="1:36" s="403" customFormat="1" ht="17.45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3"/>
      <c r="K346" s="804">
        <v>3615.6000000000004</v>
      </c>
      <c r="L346" s="805">
        <f t="shared" si="235"/>
        <v>0</v>
      </c>
      <c r="M346" s="804">
        <v>1560</v>
      </c>
      <c r="N346" s="805">
        <f t="shared" si="236"/>
        <v>0</v>
      </c>
      <c r="O346" s="809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1">
        <f t="shared" si="184"/>
        <v>14</v>
      </c>
      <c r="AF346" s="748">
        <v>3615.6000000000004</v>
      </c>
      <c r="AG346" s="748">
        <f t="shared" si="245"/>
        <v>50618.400000000009</v>
      </c>
      <c r="AH346" s="748">
        <v>1560</v>
      </c>
      <c r="AI346" s="748">
        <f t="shared" si="246"/>
        <v>21840</v>
      </c>
      <c r="AJ346" s="749">
        <f t="shared" si="247"/>
        <v>72458.400000000009</v>
      </c>
    </row>
    <row r="347" spans="1:36" s="403" customFormat="1" ht="17.45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3"/>
      <c r="K347" s="804">
        <v>5502</v>
      </c>
      <c r="L347" s="805">
        <f t="shared" si="235"/>
        <v>0</v>
      </c>
      <c r="M347" s="804">
        <v>5460</v>
      </c>
      <c r="N347" s="805">
        <f t="shared" si="236"/>
        <v>0</v>
      </c>
      <c r="O347" s="809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1">
        <f t="shared" si="184"/>
        <v>7</v>
      </c>
      <c r="AF347" s="748">
        <v>5502</v>
      </c>
      <c r="AG347" s="748">
        <f t="shared" si="245"/>
        <v>38514</v>
      </c>
      <c r="AH347" s="748">
        <v>5460</v>
      </c>
      <c r="AI347" s="748">
        <f t="shared" si="246"/>
        <v>38220</v>
      </c>
      <c r="AJ347" s="749">
        <f t="shared" si="247"/>
        <v>76734</v>
      </c>
    </row>
    <row r="348" spans="1:36" s="403" customFormat="1" ht="17.45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3"/>
      <c r="K348" s="804">
        <v>1336.2</v>
      </c>
      <c r="L348" s="805">
        <f t="shared" si="235"/>
        <v>0</v>
      </c>
      <c r="M348" s="804">
        <v>1092</v>
      </c>
      <c r="N348" s="805">
        <f t="shared" si="236"/>
        <v>0</v>
      </c>
      <c r="O348" s="809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1">
        <f t="shared" si="184"/>
        <v>2</v>
      </c>
      <c r="AF348" s="748">
        <v>1336.2</v>
      </c>
      <c r="AG348" s="748">
        <f t="shared" si="245"/>
        <v>2672.4</v>
      </c>
      <c r="AH348" s="748">
        <v>1092</v>
      </c>
      <c r="AI348" s="748">
        <f t="shared" si="246"/>
        <v>2184</v>
      </c>
      <c r="AJ348" s="749">
        <f t="shared" si="247"/>
        <v>4856.3999999999996</v>
      </c>
    </row>
    <row r="349" spans="1:36" s="403" customFormat="1" ht="17.45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4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4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4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4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48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48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48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48"/>
        <v>633.11000000000058</v>
      </c>
      <c r="AF356" s="767"/>
      <c r="AG356" s="767">
        <f>SUM(AG357:AG361)</f>
        <v>115281.81490000187</v>
      </c>
      <c r="AH356" s="767"/>
      <c r="AI356" s="767">
        <f>SUM(AI357:AI361)</f>
        <v>13485.378000000161</v>
      </c>
      <c r="AJ356" s="757">
        <f>SUM(AJ357:AJ361)</f>
        <v>128767.19290000205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48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48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48"/>
        <v>33.110000000000582</v>
      </c>
      <c r="AF359" s="744">
        <v>1675.05</v>
      </c>
      <c r="AG359" s="744">
        <f>AF359*AE359</f>
        <v>55460.905500000976</v>
      </c>
      <c r="AH359" s="744"/>
      <c r="AI359" s="744"/>
      <c r="AJ359" s="745">
        <f>AI359+AG359</f>
        <v>55460.905500000976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48"/>
        <v>78</v>
      </c>
      <c r="AF360" s="744">
        <v>102.6123</v>
      </c>
      <c r="AG360" s="744">
        <f>AF360*AE360</f>
        <v>8003.7594000000008</v>
      </c>
      <c r="AH360" s="744">
        <v>55.731000000000002</v>
      </c>
      <c r="AI360" s="744">
        <f>AH360*AE360</f>
        <v>4347.018</v>
      </c>
      <c r="AJ360" s="745">
        <f>AI360+AG360</f>
        <v>12350.777400000001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48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48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3"/>
      <c r="K363" s="804">
        <v>6550</v>
      </c>
      <c r="L363" s="805">
        <f t="shared" ref="L363:L376" si="254">K363*J363</f>
        <v>0</v>
      </c>
      <c r="M363" s="804">
        <v>55450.200000000004</v>
      </c>
      <c r="N363" s="805">
        <f t="shared" ref="N363:N377" si="255">M363*J363</f>
        <v>0</v>
      </c>
      <c r="O363" s="809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1">
        <f t="shared" si="248"/>
        <v>1</v>
      </c>
      <c r="AF363" s="748">
        <v>6550</v>
      </c>
      <c r="AG363" s="748">
        <f t="shared" ref="AG363:AG376" si="263">AF363*AE363</f>
        <v>6550</v>
      </c>
      <c r="AH363" s="748">
        <v>55450.200000000004</v>
      </c>
      <c r="AI363" s="748">
        <f t="shared" ref="AI363:AI377" si="264">AH363*AE363</f>
        <v>55450.200000000004</v>
      </c>
      <c r="AJ363" s="749">
        <f t="shared" ref="AJ363:AJ378" si="265">AI363+AG363</f>
        <v>62000.200000000004</v>
      </c>
    </row>
    <row r="364" spans="1:36" s="403" customFormat="1" ht="17.45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3"/>
      <c r="K364" s="804">
        <v>186.02</v>
      </c>
      <c r="L364" s="805">
        <f t="shared" si="254"/>
        <v>0</v>
      </c>
      <c r="M364" s="804">
        <v>1809.6000000000001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1">
        <f t="shared" si="248"/>
        <v>30</v>
      </c>
      <c r="AF364" s="748">
        <v>186.02</v>
      </c>
      <c r="AG364" s="748">
        <f t="shared" si="263"/>
        <v>5580.6</v>
      </c>
      <c r="AH364" s="748">
        <v>1809.6000000000001</v>
      </c>
      <c r="AI364" s="748">
        <f t="shared" si="264"/>
        <v>54288.000000000007</v>
      </c>
      <c r="AJ364" s="749">
        <f t="shared" si="265"/>
        <v>59868.600000000006</v>
      </c>
    </row>
    <row r="365" spans="1:36" s="403" customFormat="1" ht="17.45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3"/>
      <c r="K365" s="804">
        <v>162.44</v>
      </c>
      <c r="L365" s="805">
        <f t="shared" si="254"/>
        <v>0</v>
      </c>
      <c r="M365" s="804">
        <v>322.40000000000003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1">
        <f t="shared" si="248"/>
        <v>30</v>
      </c>
      <c r="AF365" s="748">
        <v>162.44</v>
      </c>
      <c r="AG365" s="748">
        <f t="shared" si="263"/>
        <v>4873.2</v>
      </c>
      <c r="AH365" s="748">
        <v>322.40000000000003</v>
      </c>
      <c r="AI365" s="748">
        <f t="shared" si="264"/>
        <v>9672.0000000000018</v>
      </c>
      <c r="AJ365" s="749">
        <f t="shared" si="265"/>
        <v>14545.2</v>
      </c>
    </row>
    <row r="366" spans="1:36" s="403" customFormat="1" ht="17.45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3"/>
      <c r="K366" s="804">
        <v>162.44</v>
      </c>
      <c r="L366" s="805">
        <f t="shared" si="254"/>
        <v>0</v>
      </c>
      <c r="M366" s="804">
        <v>434.2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1">
        <f t="shared" si="248"/>
        <v>60</v>
      </c>
      <c r="AF366" s="748">
        <v>162.44</v>
      </c>
      <c r="AG366" s="748">
        <f t="shared" si="263"/>
        <v>9746.4</v>
      </c>
      <c r="AH366" s="748">
        <v>434.2</v>
      </c>
      <c r="AI366" s="748">
        <f t="shared" si="264"/>
        <v>26052</v>
      </c>
      <c r="AJ366" s="749">
        <f t="shared" si="265"/>
        <v>35798.400000000001</v>
      </c>
    </row>
    <row r="367" spans="1:36" s="403" customFormat="1" ht="17.45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3"/>
      <c r="K367" s="804">
        <v>162.44</v>
      </c>
      <c r="L367" s="805">
        <f t="shared" si="254"/>
        <v>0</v>
      </c>
      <c r="M367" s="804">
        <v>184.6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1">
        <f t="shared" si="248"/>
        <v>70</v>
      </c>
      <c r="AF367" s="748">
        <v>162.44</v>
      </c>
      <c r="AG367" s="748">
        <f t="shared" si="263"/>
        <v>11370.8</v>
      </c>
      <c r="AH367" s="748">
        <v>184.6</v>
      </c>
      <c r="AI367" s="748">
        <f t="shared" si="264"/>
        <v>12922</v>
      </c>
      <c r="AJ367" s="749">
        <f t="shared" si="265"/>
        <v>24292.799999999999</v>
      </c>
    </row>
    <row r="368" spans="1:36" s="403" customFormat="1" ht="17.45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3"/>
      <c r="K368" s="804">
        <v>162.44</v>
      </c>
      <c r="L368" s="805">
        <f t="shared" si="254"/>
        <v>0</v>
      </c>
      <c r="M368" s="804">
        <v>166.92000000000002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1">
        <f t="shared" si="248"/>
        <v>100</v>
      </c>
      <c r="AF368" s="748">
        <v>162.44</v>
      </c>
      <c r="AG368" s="748">
        <f t="shared" si="263"/>
        <v>16244</v>
      </c>
      <c r="AH368" s="748">
        <v>166.92000000000002</v>
      </c>
      <c r="AI368" s="748">
        <f t="shared" si="264"/>
        <v>16692</v>
      </c>
      <c r="AJ368" s="749">
        <f t="shared" si="265"/>
        <v>32936</v>
      </c>
    </row>
    <row r="369" spans="1:37" s="403" customFormat="1" ht="17.45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8"/>
      <c r="K369" s="804">
        <v>838.40000000000009</v>
      </c>
      <c r="L369" s="805">
        <f t="shared" si="254"/>
        <v>0</v>
      </c>
      <c r="M369" s="804">
        <v>699.4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1">
        <f t="shared" si="248"/>
        <v>120</v>
      </c>
      <c r="AF369" s="748">
        <v>838.40000000000009</v>
      </c>
      <c r="AG369" s="748">
        <f t="shared" si="263"/>
        <v>100608.00000000001</v>
      </c>
      <c r="AH369" s="748">
        <v>699.4</v>
      </c>
      <c r="AI369" s="748">
        <f t="shared" si="264"/>
        <v>83928</v>
      </c>
      <c r="AJ369" s="749">
        <f t="shared" si="265"/>
        <v>184536</v>
      </c>
    </row>
    <row r="370" spans="1:37" s="403" customFormat="1" ht="27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3"/>
      <c r="K370" s="804">
        <v>45.85</v>
      </c>
      <c r="L370" s="805">
        <f t="shared" si="254"/>
        <v>0</v>
      </c>
      <c r="M370" s="804">
        <v>58.5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1">
        <f t="shared" si="248"/>
        <v>130</v>
      </c>
      <c r="AF370" s="748">
        <v>45.85</v>
      </c>
      <c r="AG370" s="748">
        <f t="shared" si="263"/>
        <v>5960.5</v>
      </c>
      <c r="AH370" s="748">
        <v>58.5</v>
      </c>
      <c r="AI370" s="748">
        <f t="shared" si="264"/>
        <v>7605</v>
      </c>
      <c r="AJ370" s="749">
        <f t="shared" si="265"/>
        <v>13565.5</v>
      </c>
    </row>
    <row r="371" spans="1:37" s="403" customFormat="1" ht="17.45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3"/>
      <c r="K371" s="804">
        <v>262</v>
      </c>
      <c r="L371" s="805">
        <f t="shared" si="254"/>
        <v>0</v>
      </c>
      <c r="M371" s="804">
        <v>681.2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1">
        <f t="shared" si="248"/>
        <v>40</v>
      </c>
      <c r="AF371" s="748">
        <v>262</v>
      </c>
      <c r="AG371" s="748">
        <f t="shared" si="263"/>
        <v>10480</v>
      </c>
      <c r="AH371" s="748">
        <v>681.2</v>
      </c>
      <c r="AI371" s="748">
        <f t="shared" si="264"/>
        <v>27248</v>
      </c>
      <c r="AJ371" s="749">
        <f t="shared" si="265"/>
        <v>37728</v>
      </c>
    </row>
    <row r="372" spans="1:37" s="403" customFormat="1" ht="17.45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3"/>
      <c r="K372" s="804">
        <v>65.5</v>
      </c>
      <c r="L372" s="805">
        <f t="shared" si="254"/>
        <v>0</v>
      </c>
      <c r="M372" s="804">
        <v>166.71200000000002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1">
        <f t="shared" si="248"/>
        <v>20</v>
      </c>
      <c r="AF372" s="748">
        <v>65.5</v>
      </c>
      <c r="AG372" s="748">
        <f t="shared" si="263"/>
        <v>1310</v>
      </c>
      <c r="AH372" s="748">
        <v>166.71200000000002</v>
      </c>
      <c r="AI372" s="748">
        <f t="shared" si="264"/>
        <v>3334.2400000000002</v>
      </c>
      <c r="AJ372" s="749">
        <f t="shared" si="265"/>
        <v>4644.24</v>
      </c>
    </row>
    <row r="373" spans="1:37" s="403" customFormat="1" ht="17.45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3"/>
      <c r="K373" s="804">
        <v>32.75</v>
      </c>
      <c r="L373" s="805">
        <f t="shared" si="254"/>
        <v>0</v>
      </c>
      <c r="M373" s="804">
        <v>36.816000000000003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1">
        <f t="shared" si="248"/>
        <v>150</v>
      </c>
      <c r="AF373" s="748">
        <v>32.75</v>
      </c>
      <c r="AG373" s="748">
        <f t="shared" si="263"/>
        <v>4912.5</v>
      </c>
      <c r="AH373" s="748">
        <v>36.816000000000003</v>
      </c>
      <c r="AI373" s="748">
        <f t="shared" si="264"/>
        <v>5522.4000000000005</v>
      </c>
      <c r="AJ373" s="749">
        <f t="shared" si="265"/>
        <v>10434.900000000001</v>
      </c>
    </row>
    <row r="374" spans="1:37" s="403" customFormat="1" ht="17.45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3"/>
      <c r="K374" s="804">
        <v>2620</v>
      </c>
      <c r="L374" s="805">
        <f t="shared" si="254"/>
        <v>0</v>
      </c>
      <c r="M374" s="804">
        <v>9412</v>
      </c>
      <c r="N374" s="805">
        <f t="shared" si="255"/>
        <v>0</v>
      </c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1">
        <f t="shared" si="248"/>
        <v>1</v>
      </c>
      <c r="AF374" s="748">
        <v>2620</v>
      </c>
      <c r="AG374" s="748">
        <f t="shared" si="263"/>
        <v>2620</v>
      </c>
      <c r="AH374" s="748">
        <v>9412</v>
      </c>
      <c r="AI374" s="748">
        <f t="shared" si="264"/>
        <v>9412</v>
      </c>
      <c r="AJ374" s="749">
        <f t="shared" si="265"/>
        <v>12032</v>
      </c>
    </row>
    <row r="375" spans="1:37" s="403" customFormat="1" ht="17.45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3"/>
      <c r="K375" s="804">
        <v>262</v>
      </c>
      <c r="L375" s="805">
        <f t="shared" si="254"/>
        <v>0</v>
      </c>
      <c r="M375" s="804">
        <v>109.2</v>
      </c>
      <c r="N375" s="805">
        <f t="shared" si="255"/>
        <v>0</v>
      </c>
      <c r="O375" s="809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1">
        <f t="shared" si="248"/>
        <v>3</v>
      </c>
      <c r="AF375" s="748">
        <v>262</v>
      </c>
      <c r="AG375" s="748">
        <f t="shared" si="263"/>
        <v>786</v>
      </c>
      <c r="AH375" s="748">
        <v>109.2</v>
      </c>
      <c r="AI375" s="748">
        <f t="shared" si="264"/>
        <v>327.60000000000002</v>
      </c>
      <c r="AJ375" s="749">
        <f t="shared" si="265"/>
        <v>1113.5999999999999</v>
      </c>
    </row>
    <row r="376" spans="1:37" s="403" customFormat="1" ht="17.45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3"/>
      <c r="K376" s="804">
        <v>458.5</v>
      </c>
      <c r="L376" s="805">
        <f t="shared" si="254"/>
        <v>0</v>
      </c>
      <c r="M376" s="804">
        <v>369.2</v>
      </c>
      <c r="N376" s="805">
        <f t="shared" si="255"/>
        <v>0</v>
      </c>
      <c r="O376" s="809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1">
        <f t="shared" si="248"/>
        <v>50</v>
      </c>
      <c r="AF376" s="748">
        <v>458.5</v>
      </c>
      <c r="AG376" s="748">
        <f t="shared" si="263"/>
        <v>22925</v>
      </c>
      <c r="AH376" s="748">
        <v>369.2</v>
      </c>
      <c r="AI376" s="748">
        <f t="shared" si="264"/>
        <v>18460</v>
      </c>
      <c r="AJ376" s="749">
        <f t="shared" si="265"/>
        <v>41385</v>
      </c>
    </row>
    <row r="377" spans="1:37" s="403" customFormat="1" ht="17.25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3"/>
      <c r="K377" s="804"/>
      <c r="L377" s="805"/>
      <c r="M377" s="804">
        <v>13000</v>
      </c>
      <c r="N377" s="805">
        <f t="shared" si="255"/>
        <v>0</v>
      </c>
      <c r="O377" s="809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1">
        <f t="shared" si="248"/>
        <v>1</v>
      </c>
      <c r="AF377" s="748"/>
      <c r="AG377" s="748"/>
      <c r="AH377" s="748">
        <v>13000</v>
      </c>
      <c r="AI377" s="748">
        <f t="shared" si="264"/>
        <v>13000</v>
      </c>
      <c r="AJ377" s="749">
        <f t="shared" si="265"/>
        <v>13000</v>
      </c>
    </row>
    <row r="378" spans="1:37" s="403" customFormat="1" ht="17.45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1">
        <f t="shared" si="248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5"/>
        <v>31440</v>
      </c>
    </row>
    <row r="379" spans="1:37" s="242" customFormat="1" ht="16.5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48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48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48"/>
        <v>0</v>
      </c>
      <c r="AF381" s="748"/>
      <c r="AG381" s="748"/>
      <c r="AH381" s="748"/>
      <c r="AI381" s="748"/>
      <c r="AJ381" s="749"/>
    </row>
    <row r="382" spans="1:37" s="403" customFormat="1" ht="15.6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48"/>
        <v>0</v>
      </c>
      <c r="AF382" s="748"/>
      <c r="AG382" s="748"/>
      <c r="AH382" s="748"/>
      <c r="AI382" s="748"/>
      <c r="AJ382" s="749"/>
    </row>
    <row r="383" spans="1:37" s="403" customFormat="1" ht="15.6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48"/>
        <v>0</v>
      </c>
      <c r="AF383" s="748"/>
      <c r="AG383" s="748"/>
      <c r="AH383" s="748"/>
      <c r="AI383" s="748"/>
      <c r="AJ383" s="749"/>
    </row>
    <row r="384" spans="1:37" ht="15.6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1">
        <f t="shared" si="248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0">AI384+AG384</f>
        <v>147420</v>
      </c>
    </row>
    <row r="385" spans="1:36" ht="38.25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8">
        <v>2</v>
      </c>
      <c r="K385" s="804">
        <v>60324</v>
      </c>
      <c r="L385" s="805">
        <f t="shared" ref="L385:L413" si="272">K385*J385</f>
        <v>120648</v>
      </c>
      <c r="M385" s="804">
        <v>1490068</v>
      </c>
      <c r="N385" s="805">
        <f>M385*J385</f>
        <v>2980136</v>
      </c>
      <c r="O385" s="809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1">
        <f t="shared" si="248"/>
        <v>0</v>
      </c>
      <c r="AF385" s="744">
        <v>60324</v>
      </c>
      <c r="AG385" s="744">
        <f t="shared" ref="AG385:AG413" si="275">AF385*AE385</f>
        <v>0</v>
      </c>
      <c r="AH385" s="744">
        <v>1490068</v>
      </c>
      <c r="AI385" s="744">
        <f>AH385*AE385</f>
        <v>0</v>
      </c>
      <c r="AJ385" s="745">
        <f t="shared" si="270"/>
        <v>0</v>
      </c>
    </row>
    <row r="386" spans="1:36" ht="26.45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8"/>
      <c r="K386" s="804">
        <v>46374</v>
      </c>
      <c r="L386" s="805">
        <f t="shared" si="272"/>
        <v>0</v>
      </c>
      <c r="M386" s="804"/>
      <c r="N386" s="805"/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1">
        <f t="shared" si="248"/>
        <v>2</v>
      </c>
      <c r="AF386" s="748">
        <v>46374</v>
      </c>
      <c r="AG386" s="748">
        <f t="shared" si="275"/>
        <v>92748</v>
      </c>
      <c r="AH386" s="748"/>
      <c r="AI386" s="748"/>
      <c r="AJ386" s="749">
        <f t="shared" si="270"/>
        <v>92748</v>
      </c>
    </row>
    <row r="387" spans="1:36" ht="26.45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8"/>
      <c r="K387" s="804">
        <v>56592</v>
      </c>
      <c r="L387" s="805">
        <f t="shared" si="272"/>
        <v>0</v>
      </c>
      <c r="M387" s="804"/>
      <c r="N387" s="805"/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1">
        <f t="shared" si="248"/>
        <v>2</v>
      </c>
      <c r="AF387" s="748">
        <v>56592</v>
      </c>
      <c r="AG387" s="748">
        <f t="shared" si="275"/>
        <v>113184</v>
      </c>
      <c r="AH387" s="748"/>
      <c r="AI387" s="748"/>
      <c r="AJ387" s="749">
        <f t="shared" si="270"/>
        <v>113184</v>
      </c>
    </row>
    <row r="388" spans="1:36" s="403" customFormat="1" ht="26.45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8"/>
      <c r="K388" s="804">
        <v>2373</v>
      </c>
      <c r="L388" s="805">
        <f t="shared" si="272"/>
        <v>0</v>
      </c>
      <c r="M388" s="804">
        <v>4672</v>
      </c>
      <c r="N388" s="805">
        <f t="shared" ref="N388:N401" si="277">M388*J388</f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1">
        <f t="shared" si="248"/>
        <v>86</v>
      </c>
      <c r="AF388" s="748">
        <v>2373</v>
      </c>
      <c r="AG388" s="748">
        <f t="shared" si="275"/>
        <v>204078</v>
      </c>
      <c r="AH388" s="748">
        <v>4672</v>
      </c>
      <c r="AI388" s="748">
        <f t="shared" ref="AI388:AI401" si="280">AH388*AE388</f>
        <v>401792</v>
      </c>
      <c r="AJ388" s="749">
        <f t="shared" si="270"/>
        <v>605870</v>
      </c>
    </row>
    <row r="389" spans="1:36" s="403" customFormat="1" ht="26.45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8"/>
      <c r="K389" s="804">
        <v>1771</v>
      </c>
      <c r="L389" s="805">
        <f t="shared" si="272"/>
        <v>0</v>
      </c>
      <c r="M389" s="804">
        <v>4632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1">
        <f t="shared" si="248"/>
        <v>132</v>
      </c>
      <c r="AF389" s="748">
        <v>1771</v>
      </c>
      <c r="AG389" s="748">
        <f t="shared" si="275"/>
        <v>233772</v>
      </c>
      <c r="AH389" s="748">
        <v>4632</v>
      </c>
      <c r="AI389" s="748">
        <f t="shared" si="280"/>
        <v>611424</v>
      </c>
      <c r="AJ389" s="749">
        <f t="shared" si="270"/>
        <v>845196</v>
      </c>
    </row>
    <row r="390" spans="1:36" s="403" customFormat="1" ht="15.6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8"/>
      <c r="K390" s="804">
        <v>5895</v>
      </c>
      <c r="L390" s="805">
        <f t="shared" si="272"/>
        <v>0</v>
      </c>
      <c r="M390" s="804">
        <v>1550.25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1">
        <f t="shared" si="248"/>
        <v>141</v>
      </c>
      <c r="AF390" s="748">
        <v>5895</v>
      </c>
      <c r="AG390" s="748">
        <f t="shared" si="275"/>
        <v>831195</v>
      </c>
      <c r="AH390" s="748">
        <v>1550.25</v>
      </c>
      <c r="AI390" s="748">
        <f t="shared" si="280"/>
        <v>218585.25</v>
      </c>
      <c r="AJ390" s="749">
        <f t="shared" si="270"/>
        <v>1049780.25</v>
      </c>
    </row>
    <row r="391" spans="1:36" s="403" customFormat="1" ht="26.45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8"/>
      <c r="K391" s="804">
        <v>9790</v>
      </c>
      <c r="L391" s="805">
        <f t="shared" si="272"/>
        <v>0</v>
      </c>
      <c r="M391" s="804">
        <v>35760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1">
        <f t="shared" si="248"/>
        <v>14</v>
      </c>
      <c r="AF391" s="748">
        <v>9790</v>
      </c>
      <c r="AG391" s="748">
        <f t="shared" si="275"/>
        <v>137060</v>
      </c>
      <c r="AH391" s="748">
        <v>35760</v>
      </c>
      <c r="AI391" s="748">
        <f t="shared" si="280"/>
        <v>500640</v>
      </c>
      <c r="AJ391" s="749">
        <f t="shared" si="270"/>
        <v>637700</v>
      </c>
    </row>
    <row r="392" spans="1:36" s="403" customFormat="1" ht="26.45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8"/>
      <c r="K392" s="804">
        <v>4165.8</v>
      </c>
      <c r="L392" s="805">
        <f t="shared" si="272"/>
        <v>0</v>
      </c>
      <c r="M392" s="804">
        <v>201.5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4165.8</v>
      </c>
      <c r="AG392" s="748">
        <f t="shared" si="275"/>
        <v>391585.2</v>
      </c>
      <c r="AH392" s="748">
        <v>201.5</v>
      </c>
      <c r="AI392" s="748">
        <f t="shared" si="280"/>
        <v>18941</v>
      </c>
      <c r="AJ392" s="749">
        <f t="shared" si="270"/>
        <v>410526.2</v>
      </c>
    </row>
    <row r="393" spans="1:36" s="403" customFormat="1" ht="15.6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8"/>
      <c r="K393" s="804">
        <v>9866</v>
      </c>
      <c r="L393" s="805">
        <f t="shared" si="272"/>
        <v>0</v>
      </c>
      <c r="M393" s="804">
        <v>28674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1">
        <f t="shared" si="248"/>
        <v>47</v>
      </c>
      <c r="AF393" s="748">
        <v>9866</v>
      </c>
      <c r="AG393" s="748">
        <f t="shared" si="275"/>
        <v>463702</v>
      </c>
      <c r="AH393" s="748">
        <v>28674</v>
      </c>
      <c r="AI393" s="748">
        <f t="shared" si="280"/>
        <v>1347678</v>
      </c>
      <c r="AJ393" s="749">
        <f t="shared" si="270"/>
        <v>1811380</v>
      </c>
    </row>
    <row r="394" spans="1:36" s="403" customFormat="1" ht="15.6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8"/>
      <c r="K394" s="804">
        <v>393</v>
      </c>
      <c r="L394" s="805">
        <f t="shared" si="272"/>
        <v>0</v>
      </c>
      <c r="M394" s="804">
        <v>390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1">
        <f t="shared" si="248"/>
        <v>94</v>
      </c>
      <c r="AF394" s="748">
        <v>393</v>
      </c>
      <c r="AG394" s="748">
        <f t="shared" si="275"/>
        <v>36942</v>
      </c>
      <c r="AH394" s="748">
        <v>390</v>
      </c>
      <c r="AI394" s="748">
        <f t="shared" si="280"/>
        <v>36660</v>
      </c>
      <c r="AJ394" s="749">
        <f t="shared" si="270"/>
        <v>73602</v>
      </c>
    </row>
    <row r="395" spans="1:36" s="403" customFormat="1" ht="15.6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8"/>
      <c r="K395" s="804">
        <v>471.6</v>
      </c>
      <c r="L395" s="805">
        <f t="shared" si="272"/>
        <v>0</v>
      </c>
      <c r="M395" s="804">
        <v>585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1">
        <f t="shared" si="248"/>
        <v>40</v>
      </c>
      <c r="AF395" s="748">
        <v>471.6</v>
      </c>
      <c r="AG395" s="748">
        <f t="shared" si="275"/>
        <v>18864</v>
      </c>
      <c r="AH395" s="748">
        <v>585</v>
      </c>
      <c r="AI395" s="748">
        <f t="shared" si="280"/>
        <v>23400</v>
      </c>
      <c r="AJ395" s="749">
        <f t="shared" si="270"/>
        <v>42264</v>
      </c>
    </row>
    <row r="396" spans="1:36" s="403" customFormat="1" ht="26.45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8"/>
      <c r="K396" s="804">
        <v>455.88</v>
      </c>
      <c r="L396" s="805">
        <f t="shared" si="272"/>
        <v>0</v>
      </c>
      <c r="M396" s="804">
        <v>468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1">
        <f t="shared" si="248"/>
        <v>94</v>
      </c>
      <c r="AF396" s="748">
        <v>455.88</v>
      </c>
      <c r="AG396" s="748">
        <f t="shared" si="275"/>
        <v>42852.72</v>
      </c>
      <c r="AH396" s="748">
        <v>468</v>
      </c>
      <c r="AI396" s="748">
        <f t="shared" si="280"/>
        <v>43992</v>
      </c>
      <c r="AJ396" s="749">
        <f t="shared" si="270"/>
        <v>86844.72</v>
      </c>
    </row>
    <row r="397" spans="1:36" s="403" customFormat="1" ht="26.45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8"/>
      <c r="K397" s="804">
        <v>605.22</v>
      </c>
      <c r="L397" s="805">
        <f t="shared" si="272"/>
        <v>0</v>
      </c>
      <c r="M397" s="804">
        <v>605.28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1">
        <f t="shared" si="248"/>
        <v>7</v>
      </c>
      <c r="AF397" s="748">
        <v>605.22</v>
      </c>
      <c r="AG397" s="748">
        <f t="shared" si="275"/>
        <v>4236.54</v>
      </c>
      <c r="AH397" s="748">
        <v>605.28</v>
      </c>
      <c r="AI397" s="748">
        <f t="shared" si="280"/>
        <v>4236.96</v>
      </c>
      <c r="AJ397" s="749">
        <f t="shared" si="270"/>
        <v>8473.5</v>
      </c>
    </row>
    <row r="398" spans="1:36" s="403" customFormat="1" ht="26.45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8"/>
      <c r="K398" s="804">
        <v>581.64</v>
      </c>
      <c r="L398" s="805">
        <f t="shared" si="272"/>
        <v>0</v>
      </c>
      <c r="M398" s="804">
        <v>1794</v>
      </c>
      <c r="N398" s="805">
        <f t="shared" si="277"/>
        <v>0</v>
      </c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1">
        <f t="shared" si="248"/>
        <v>32</v>
      </c>
      <c r="AF398" s="748">
        <v>581.64</v>
      </c>
      <c r="AG398" s="748">
        <f t="shared" si="275"/>
        <v>18612.48</v>
      </c>
      <c r="AH398" s="748">
        <v>1794</v>
      </c>
      <c r="AI398" s="748">
        <f t="shared" si="280"/>
        <v>57408</v>
      </c>
      <c r="AJ398" s="749">
        <f t="shared" si="270"/>
        <v>76020.479999999996</v>
      </c>
    </row>
    <row r="399" spans="1:36" s="403" customFormat="1" ht="26.45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8"/>
      <c r="K399" s="804">
        <v>594.21600000000001</v>
      </c>
      <c r="L399" s="805">
        <f t="shared" si="272"/>
        <v>0</v>
      </c>
      <c r="M399" s="804">
        <v>1263.6000000000001</v>
      </c>
      <c r="N399" s="805">
        <f t="shared" si="277"/>
        <v>0</v>
      </c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1">
        <f t="shared" si="248"/>
        <v>188</v>
      </c>
      <c r="AF399" s="748">
        <v>594.21600000000001</v>
      </c>
      <c r="AG399" s="748">
        <f t="shared" si="275"/>
        <v>111712.60800000001</v>
      </c>
      <c r="AH399" s="748">
        <v>1263.6000000000001</v>
      </c>
      <c r="AI399" s="748">
        <f t="shared" si="280"/>
        <v>237556.80000000002</v>
      </c>
      <c r="AJ399" s="749">
        <f t="shared" si="270"/>
        <v>349269.40800000005</v>
      </c>
    </row>
    <row r="400" spans="1:36" s="403" customFormat="1" ht="26.45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8"/>
      <c r="K400" s="804">
        <v>880.32</v>
      </c>
      <c r="L400" s="805">
        <f t="shared" si="272"/>
        <v>0</v>
      </c>
      <c r="M400" s="804">
        <v>1872</v>
      </c>
      <c r="N400" s="805">
        <f t="shared" si="277"/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1">
        <f t="shared" si="248"/>
        <v>4</v>
      </c>
      <c r="AF400" s="748">
        <v>880.32</v>
      </c>
      <c r="AG400" s="748">
        <f t="shared" si="275"/>
        <v>3521.28</v>
      </c>
      <c r="AH400" s="748">
        <v>1872</v>
      </c>
      <c r="AI400" s="748">
        <f t="shared" si="280"/>
        <v>7488</v>
      </c>
      <c r="AJ400" s="749">
        <f t="shared" si="270"/>
        <v>11009.28</v>
      </c>
    </row>
    <row r="401" spans="1:36" s="403" customFormat="1" ht="15.6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8"/>
      <c r="K401" s="804">
        <v>3144</v>
      </c>
      <c r="L401" s="805">
        <f t="shared" si="272"/>
        <v>0</v>
      </c>
      <c r="M401" s="804">
        <v>20832.5</v>
      </c>
      <c r="N401" s="805">
        <f t="shared" si="277"/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1">
        <f t="shared" si="248"/>
        <v>2</v>
      </c>
      <c r="AF401" s="748">
        <v>3144</v>
      </c>
      <c r="AG401" s="748">
        <f t="shared" si="275"/>
        <v>6288</v>
      </c>
      <c r="AH401" s="748">
        <v>20832.5</v>
      </c>
      <c r="AI401" s="748">
        <f t="shared" si="280"/>
        <v>41665</v>
      </c>
      <c r="AJ401" s="749">
        <f t="shared" si="270"/>
        <v>47953</v>
      </c>
    </row>
    <row r="402" spans="1:36" s="403" customFormat="1" ht="26.45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8"/>
      <c r="K402" s="804">
        <v>308112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0.33</v>
      </c>
      <c r="AF402" s="748">
        <v>308112</v>
      </c>
      <c r="AG402" s="748">
        <f t="shared" si="275"/>
        <v>101676.96</v>
      </c>
      <c r="AH402" s="748"/>
      <c r="AI402" s="748"/>
      <c r="AJ402" s="749">
        <f t="shared" si="270"/>
        <v>101676.96</v>
      </c>
    </row>
    <row r="403" spans="1:36" s="403" customFormat="1" ht="15.6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8"/>
      <c r="K403" s="804">
        <v>7860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0.6</v>
      </c>
      <c r="AF403" s="748">
        <v>7860</v>
      </c>
      <c r="AG403" s="748">
        <f t="shared" si="275"/>
        <v>4716</v>
      </c>
      <c r="AH403" s="748"/>
      <c r="AI403" s="748"/>
      <c r="AJ403" s="749">
        <f t="shared" si="270"/>
        <v>4716</v>
      </c>
    </row>
    <row r="404" spans="1:36" s="403" customFormat="1" ht="15.6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8"/>
      <c r="K404" s="804">
        <v>19650</v>
      </c>
      <c r="L404" s="805">
        <f t="shared" si="272"/>
        <v>0</v>
      </c>
      <c r="M404" s="804">
        <v>21242</v>
      </c>
      <c r="N404" s="805">
        <f>M404*J404</f>
        <v>0</v>
      </c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1">
        <f t="shared" si="248"/>
        <v>2</v>
      </c>
      <c r="AF404" s="748">
        <v>19650</v>
      </c>
      <c r="AG404" s="748">
        <f t="shared" si="275"/>
        <v>39300</v>
      </c>
      <c r="AH404" s="748">
        <v>21242</v>
      </c>
      <c r="AI404" s="748">
        <f>AH404*AE404</f>
        <v>42484</v>
      </c>
      <c r="AJ404" s="749">
        <f t="shared" si="270"/>
        <v>81784</v>
      </c>
    </row>
    <row r="405" spans="1:36" s="403" customFormat="1" ht="15.6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8"/>
      <c r="K405" s="804">
        <v>56592</v>
      </c>
      <c r="L405" s="805">
        <f t="shared" si="272"/>
        <v>0</v>
      </c>
      <c r="M405" s="804">
        <v>50414</v>
      </c>
      <c r="N405" s="805">
        <f>M405*J405</f>
        <v>0</v>
      </c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1">
        <f t="shared" si="248"/>
        <v>2</v>
      </c>
      <c r="AF405" s="748">
        <v>56592</v>
      </c>
      <c r="AG405" s="748">
        <f t="shared" si="275"/>
        <v>113184</v>
      </c>
      <c r="AH405" s="748">
        <v>50414</v>
      </c>
      <c r="AI405" s="748">
        <f>AH405*AE405</f>
        <v>100828</v>
      </c>
      <c r="AJ405" s="749">
        <f t="shared" si="270"/>
        <v>214012</v>
      </c>
    </row>
    <row r="406" spans="1:36" s="403" customFormat="1" ht="15.6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8"/>
      <c r="K406" s="804">
        <v>149340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1</v>
      </c>
      <c r="AF406" s="748">
        <v>149340</v>
      </c>
      <c r="AG406" s="748">
        <f t="shared" si="275"/>
        <v>149340</v>
      </c>
      <c r="AH406" s="748"/>
      <c r="AI406" s="748"/>
      <c r="AJ406" s="749">
        <f t="shared" si="270"/>
        <v>149340</v>
      </c>
    </row>
    <row r="407" spans="1:36" s="403" customFormat="1" ht="26.45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8"/>
      <c r="K407" s="804">
        <v>2358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6.5</v>
      </c>
      <c r="AF407" s="748">
        <v>2358</v>
      </c>
      <c r="AG407" s="748">
        <f t="shared" si="275"/>
        <v>15327</v>
      </c>
      <c r="AH407" s="748"/>
      <c r="AI407" s="748"/>
      <c r="AJ407" s="749">
        <f t="shared" si="270"/>
        <v>15327</v>
      </c>
    </row>
    <row r="408" spans="1:36" s="403" customFormat="1" ht="15.6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8"/>
      <c r="K408" s="804">
        <v>39300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0.06</v>
      </c>
      <c r="AF408" s="748">
        <v>39300</v>
      </c>
      <c r="AG408" s="748">
        <f t="shared" si="275"/>
        <v>2358</v>
      </c>
      <c r="AH408" s="748"/>
      <c r="AI408" s="748"/>
      <c r="AJ408" s="749">
        <f t="shared" si="270"/>
        <v>2358</v>
      </c>
    </row>
    <row r="409" spans="1:36" s="403" customFormat="1" ht="15.6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8"/>
      <c r="K409" s="804">
        <v>786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12</v>
      </c>
      <c r="AF409" s="748">
        <v>786</v>
      </c>
      <c r="AG409" s="748">
        <f t="shared" si="275"/>
        <v>9432</v>
      </c>
      <c r="AH409" s="748"/>
      <c r="AI409" s="748"/>
      <c r="AJ409" s="749">
        <f t="shared" si="270"/>
        <v>9432</v>
      </c>
    </row>
    <row r="410" spans="1:36" s="403" customFormat="1" ht="15.6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8"/>
      <c r="K410" s="804">
        <v>628.80000000000007</v>
      </c>
      <c r="L410" s="805">
        <f t="shared" si="272"/>
        <v>0</v>
      </c>
      <c r="M410" s="804"/>
      <c r="N410" s="805"/>
      <c r="O410" s="809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1">
        <f t="shared" si="248"/>
        <v>6</v>
      </c>
      <c r="AF410" s="748">
        <v>628.80000000000007</v>
      </c>
      <c r="AG410" s="748">
        <f t="shared" si="275"/>
        <v>3772.8</v>
      </c>
      <c r="AH410" s="748"/>
      <c r="AI410" s="748"/>
      <c r="AJ410" s="749">
        <f t="shared" si="270"/>
        <v>3772.8</v>
      </c>
    </row>
    <row r="411" spans="1:36" s="403" customFormat="1" ht="15.6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8"/>
      <c r="K411" s="804">
        <v>39300</v>
      </c>
      <c r="L411" s="805">
        <f t="shared" si="272"/>
        <v>0</v>
      </c>
      <c r="M411" s="804"/>
      <c r="N411" s="805"/>
      <c r="O411" s="809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1">
        <f t="shared" si="248"/>
        <v>0.05</v>
      </c>
      <c r="AF411" s="748">
        <v>39300</v>
      </c>
      <c r="AG411" s="748">
        <f t="shared" si="275"/>
        <v>1965</v>
      </c>
      <c r="AH411" s="748"/>
      <c r="AI411" s="748"/>
      <c r="AJ411" s="749">
        <f t="shared" si="270"/>
        <v>1965</v>
      </c>
    </row>
    <row r="412" spans="1:36" s="403" customFormat="1" ht="26.45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8"/>
      <c r="K412" s="804">
        <v>7860</v>
      </c>
      <c r="L412" s="805">
        <f t="shared" si="272"/>
        <v>0</v>
      </c>
      <c r="M412" s="804"/>
      <c r="N412" s="805"/>
      <c r="O412" s="809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1">
        <f t="shared" si="248"/>
        <v>0.18</v>
      </c>
      <c r="AF412" s="748">
        <v>7860</v>
      </c>
      <c r="AG412" s="748">
        <f t="shared" si="275"/>
        <v>1414.8</v>
      </c>
      <c r="AH412" s="748"/>
      <c r="AI412" s="748"/>
      <c r="AJ412" s="749">
        <f t="shared" si="270"/>
        <v>1414.8</v>
      </c>
    </row>
    <row r="413" spans="1:36" s="403" customFormat="1" ht="15.6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8"/>
      <c r="K413" s="804">
        <v>301300</v>
      </c>
      <c r="L413" s="805">
        <f t="shared" si="272"/>
        <v>0</v>
      </c>
      <c r="M413" s="804"/>
      <c r="N413" s="805"/>
      <c r="O413" s="809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1">
        <f t="shared" si="248"/>
        <v>1</v>
      </c>
      <c r="AF413" s="748">
        <v>301300</v>
      </c>
      <c r="AG413" s="748">
        <f t="shared" si="275"/>
        <v>301300</v>
      </c>
      <c r="AH413" s="748"/>
      <c r="AI413" s="748"/>
      <c r="AJ413" s="749">
        <f t="shared" si="270"/>
        <v>301300</v>
      </c>
    </row>
    <row r="414" spans="1:36" s="404" customFormat="1" ht="17.45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48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20"/>
      <c r="K415" s="821">
        <v>1310</v>
      </c>
      <c r="L415" s="822">
        <f t="shared" ref="L415:L426" si="285">K415*J415</f>
        <v>0</v>
      </c>
      <c r="M415" s="821">
        <v>619.45000000000005</v>
      </c>
      <c r="N415" s="822">
        <f t="shared" ref="N415:N425" si="286">M415*J415</f>
        <v>0</v>
      </c>
      <c r="O415" s="815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1">
        <f t="shared" si="248"/>
        <v>40</v>
      </c>
      <c r="AF415" s="754">
        <v>1310</v>
      </c>
      <c r="AG415" s="754">
        <f t="shared" ref="AG415:AG426" si="294">AF415*AE415</f>
        <v>52400</v>
      </c>
      <c r="AH415" s="754">
        <v>619.45000000000005</v>
      </c>
      <c r="AI415" s="754">
        <f t="shared" ref="AI415:AI425" si="295">AH415*AE415</f>
        <v>24778</v>
      </c>
      <c r="AJ415" s="751">
        <f t="shared" ref="AJ415:AJ426" si="296">AI415+AG415</f>
        <v>77178</v>
      </c>
    </row>
    <row r="416" spans="1:36" s="403" customFormat="1" ht="17.45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20"/>
      <c r="K416" s="821">
        <v>125495.90400000001</v>
      </c>
      <c r="L416" s="822">
        <f t="shared" si="285"/>
        <v>0</v>
      </c>
      <c r="M416" s="821">
        <v>181087.88880000004</v>
      </c>
      <c r="N416" s="822">
        <f t="shared" si="286"/>
        <v>0</v>
      </c>
      <c r="O416" s="815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1">
        <f t="shared" si="248"/>
        <v>1</v>
      </c>
      <c r="AF416" s="754">
        <v>125495.90400000001</v>
      </c>
      <c r="AG416" s="754">
        <f t="shared" si="294"/>
        <v>125495.90400000001</v>
      </c>
      <c r="AH416" s="754">
        <v>181087.88880000004</v>
      </c>
      <c r="AI416" s="754">
        <f t="shared" si="295"/>
        <v>181087.88880000004</v>
      </c>
      <c r="AJ416" s="751">
        <f t="shared" si="296"/>
        <v>306583.79280000005</v>
      </c>
    </row>
    <row r="417" spans="1:37" s="403" customFormat="1" ht="17.45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20"/>
      <c r="K417" s="821">
        <v>52630.560000000005</v>
      </c>
      <c r="L417" s="822">
        <f t="shared" si="285"/>
        <v>0</v>
      </c>
      <c r="M417" s="821">
        <v>128976.12</v>
      </c>
      <c r="N417" s="822">
        <f t="shared" si="286"/>
        <v>0</v>
      </c>
      <c r="O417" s="815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1">
        <f t="shared" ref="AE417:AE480" si="297">D417-S417-Y417</f>
        <v>1</v>
      </c>
      <c r="AF417" s="754">
        <v>52630.560000000005</v>
      </c>
      <c r="AG417" s="754">
        <f t="shared" si="294"/>
        <v>52630.560000000005</v>
      </c>
      <c r="AH417" s="754">
        <v>128976.12</v>
      </c>
      <c r="AI417" s="754">
        <f t="shared" si="295"/>
        <v>128976.12</v>
      </c>
      <c r="AJ417" s="751">
        <f t="shared" si="296"/>
        <v>181606.68</v>
      </c>
    </row>
    <row r="418" spans="1:37" s="403" customFormat="1" ht="17.45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20"/>
      <c r="K418" s="821">
        <v>63240.381000000008</v>
      </c>
      <c r="L418" s="822">
        <f t="shared" si="285"/>
        <v>0</v>
      </c>
      <c r="M418" s="821">
        <v>93837.744000000006</v>
      </c>
      <c r="N418" s="822">
        <f t="shared" si="286"/>
        <v>0</v>
      </c>
      <c r="O418" s="815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1">
        <f t="shared" si="297"/>
        <v>2</v>
      </c>
      <c r="AF418" s="754">
        <v>63240.381000000008</v>
      </c>
      <c r="AG418" s="754">
        <f t="shared" si="294"/>
        <v>126480.76200000002</v>
      </c>
      <c r="AH418" s="754">
        <v>93837.744000000006</v>
      </c>
      <c r="AI418" s="754">
        <f t="shared" si="295"/>
        <v>187675.48800000001</v>
      </c>
      <c r="AJ418" s="751">
        <f t="shared" si="296"/>
        <v>314156.25</v>
      </c>
    </row>
    <row r="419" spans="1:37" s="403" customFormat="1" ht="25.5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20"/>
      <c r="K419" s="821">
        <v>1050.6026490066224</v>
      </c>
      <c r="L419" s="822">
        <f t="shared" si="285"/>
        <v>0</v>
      </c>
      <c r="M419" s="821">
        <v>1168.9496688741722</v>
      </c>
      <c r="N419" s="822">
        <f t="shared" si="286"/>
        <v>0</v>
      </c>
      <c r="O419" s="815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1">
        <f t="shared" si="297"/>
        <v>151</v>
      </c>
      <c r="AF419" s="754">
        <v>1050.6026490066224</v>
      </c>
      <c r="AG419" s="754">
        <f t="shared" si="294"/>
        <v>158640.99999999997</v>
      </c>
      <c r="AH419" s="754">
        <v>1168.9496688741722</v>
      </c>
      <c r="AI419" s="754">
        <f t="shared" si="295"/>
        <v>176511.4</v>
      </c>
      <c r="AJ419" s="751">
        <f t="shared" si="296"/>
        <v>335152.39999999997</v>
      </c>
    </row>
    <row r="420" spans="1:37" s="403" customFormat="1" ht="17.45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20"/>
      <c r="K420" s="821">
        <v>2358</v>
      </c>
      <c r="L420" s="822">
        <f t="shared" si="285"/>
        <v>0</v>
      </c>
      <c r="M420" s="821">
        <v>2044.0242582897035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1">
        <f t="shared" si="297"/>
        <v>1146</v>
      </c>
      <c r="AF420" s="754">
        <v>2358</v>
      </c>
      <c r="AG420" s="754">
        <f t="shared" si="294"/>
        <v>2702268</v>
      </c>
      <c r="AH420" s="754">
        <v>2044.0242582897035</v>
      </c>
      <c r="AI420" s="754">
        <f t="shared" si="295"/>
        <v>2342451.8000000003</v>
      </c>
      <c r="AJ420" s="751">
        <f t="shared" si="296"/>
        <v>5044719.8000000007</v>
      </c>
    </row>
    <row r="421" spans="1:37" s="403" customFormat="1" ht="26.25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20"/>
      <c r="K421" s="821">
        <v>61132.46</v>
      </c>
      <c r="L421" s="822">
        <f t="shared" si="285"/>
        <v>0</v>
      </c>
      <c r="M421" s="821">
        <v>362404.12000000005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1">
        <f t="shared" si="297"/>
        <v>5</v>
      </c>
      <c r="AF421" s="754">
        <v>61132.46</v>
      </c>
      <c r="AG421" s="754">
        <f t="shared" si="294"/>
        <v>305662.3</v>
      </c>
      <c r="AH421" s="754">
        <v>362404.12000000005</v>
      </c>
      <c r="AI421" s="754">
        <f t="shared" si="295"/>
        <v>1812020.6000000003</v>
      </c>
      <c r="AJ421" s="751">
        <f t="shared" si="296"/>
        <v>2117682.9000000004</v>
      </c>
    </row>
    <row r="422" spans="1:37" s="403" customFormat="1" ht="24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20"/>
      <c r="K422" s="821">
        <v>18340</v>
      </c>
      <c r="L422" s="822">
        <f t="shared" si="285"/>
        <v>0</v>
      </c>
      <c r="M422" s="821">
        <v>50744.931250000001</v>
      </c>
      <c r="N422" s="822">
        <f t="shared" si="286"/>
        <v>0</v>
      </c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1">
        <f t="shared" si="297"/>
        <v>16</v>
      </c>
      <c r="AF422" s="754">
        <v>18340</v>
      </c>
      <c r="AG422" s="754">
        <f t="shared" si="294"/>
        <v>293440</v>
      </c>
      <c r="AH422" s="754">
        <v>50744.931250000001</v>
      </c>
      <c r="AI422" s="754">
        <f t="shared" si="295"/>
        <v>811918.9</v>
      </c>
      <c r="AJ422" s="751">
        <f t="shared" si="296"/>
        <v>1105358.8999999999</v>
      </c>
    </row>
    <row r="423" spans="1:37" s="403" customFormat="1" ht="17.45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20"/>
      <c r="K423" s="821">
        <v>635</v>
      </c>
      <c r="L423" s="822">
        <f t="shared" si="285"/>
        <v>0</v>
      </c>
      <c r="M423" s="821">
        <v>889</v>
      </c>
      <c r="N423" s="822">
        <f t="shared" si="286"/>
        <v>0</v>
      </c>
      <c r="O423" s="815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1">
        <f t="shared" si="297"/>
        <v>348</v>
      </c>
      <c r="AF423" s="754">
        <v>635</v>
      </c>
      <c r="AG423" s="754">
        <f t="shared" si="294"/>
        <v>220980</v>
      </c>
      <c r="AH423" s="754">
        <v>889</v>
      </c>
      <c r="AI423" s="754">
        <f t="shared" si="295"/>
        <v>309372</v>
      </c>
      <c r="AJ423" s="751">
        <f t="shared" si="296"/>
        <v>530352</v>
      </c>
    </row>
    <row r="424" spans="1:37" s="403" customFormat="1" ht="17.45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20"/>
      <c r="K424" s="821">
        <v>1310</v>
      </c>
      <c r="L424" s="822">
        <f t="shared" si="285"/>
        <v>0</v>
      </c>
      <c r="M424" s="821">
        <v>1477.7774436090226</v>
      </c>
      <c r="N424" s="822">
        <f t="shared" si="286"/>
        <v>0</v>
      </c>
      <c r="O424" s="815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1">
        <f t="shared" si="297"/>
        <v>133</v>
      </c>
      <c r="AF424" s="754">
        <v>1310</v>
      </c>
      <c r="AG424" s="754">
        <f t="shared" si="294"/>
        <v>174230</v>
      </c>
      <c r="AH424" s="754">
        <v>1477.7774436090226</v>
      </c>
      <c r="AI424" s="754">
        <f t="shared" si="295"/>
        <v>196544.4</v>
      </c>
      <c r="AJ424" s="751">
        <f t="shared" si="296"/>
        <v>370774.4</v>
      </c>
    </row>
    <row r="425" spans="1:37" s="403" customFormat="1" ht="17.45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20"/>
      <c r="K425" s="821">
        <v>3275</v>
      </c>
      <c r="L425" s="822">
        <f t="shared" si="285"/>
        <v>0</v>
      </c>
      <c r="M425" s="821">
        <v>10674.300000000001</v>
      </c>
      <c r="N425" s="822">
        <f t="shared" si="286"/>
        <v>0</v>
      </c>
      <c r="O425" s="815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1">
        <f t="shared" si="297"/>
        <v>16</v>
      </c>
      <c r="AF425" s="754">
        <v>3275</v>
      </c>
      <c r="AG425" s="754">
        <f t="shared" si="294"/>
        <v>52400</v>
      </c>
      <c r="AH425" s="754">
        <v>10674.300000000001</v>
      </c>
      <c r="AI425" s="754">
        <f t="shared" si="295"/>
        <v>170788.80000000002</v>
      </c>
      <c r="AJ425" s="751">
        <f t="shared" si="296"/>
        <v>223188.80000000002</v>
      </c>
    </row>
    <row r="426" spans="1:37" s="403" customFormat="1" ht="17.45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20"/>
      <c r="K426" s="821">
        <v>738840</v>
      </c>
      <c r="L426" s="822">
        <f t="shared" si="285"/>
        <v>0</v>
      </c>
      <c r="M426" s="821"/>
      <c r="N426" s="822"/>
      <c r="O426" s="815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1">
        <f t="shared" si="297"/>
        <v>1</v>
      </c>
      <c r="AF426" s="754">
        <v>738840</v>
      </c>
      <c r="AG426" s="754">
        <f t="shared" si="294"/>
        <v>738840</v>
      </c>
      <c r="AH426" s="754"/>
      <c r="AI426" s="754"/>
      <c r="AJ426" s="751">
        <f t="shared" si="296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297"/>
        <v>0</v>
      </c>
      <c r="AF427" s="742"/>
      <c r="AG427" s="742">
        <f>SUM(AG428:AG465)</f>
        <v>3611043.4719999996</v>
      </c>
      <c r="AH427" s="742"/>
      <c r="AI427" s="742">
        <f>SUM(AI428:AI465)</f>
        <v>10095881.940000003</v>
      </c>
      <c r="AJ427" s="743">
        <f>SUM(AJ428:AJ465)</f>
        <v>13706925.412</v>
      </c>
      <c r="AK427" s="404"/>
    </row>
    <row r="428" spans="1:37" ht="17.45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3">
        <v>17</v>
      </c>
      <c r="K428" s="804">
        <v>6288</v>
      </c>
      <c r="L428" s="805">
        <f t="shared" ref="L428:L463" si="303">K428*J428</f>
        <v>106896</v>
      </c>
      <c r="M428" s="804">
        <v>39720</v>
      </c>
      <c r="N428" s="805">
        <f t="shared" ref="N428:N459" si="304">M428*J428</f>
        <v>675240</v>
      </c>
      <c r="O428" s="809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1">
        <f t="shared" si="297"/>
        <v>2</v>
      </c>
      <c r="AF428" s="744">
        <v>6288</v>
      </c>
      <c r="AG428" s="744">
        <f t="shared" ref="AG428:AG463" si="312">AF428*AE428</f>
        <v>12576</v>
      </c>
      <c r="AH428" s="744">
        <v>39720</v>
      </c>
      <c r="AI428" s="744">
        <f t="shared" ref="AI428:AI459" si="313">AH428*AE428</f>
        <v>79440</v>
      </c>
      <c r="AJ428" s="745">
        <f t="shared" ref="AJ428:AJ465" si="314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3">
        <v>11</v>
      </c>
      <c r="K429" s="804">
        <v>3144</v>
      </c>
      <c r="L429" s="805">
        <f t="shared" si="303"/>
        <v>34584</v>
      </c>
      <c r="M429" s="804">
        <v>11432.2</v>
      </c>
      <c r="N429" s="805">
        <f t="shared" si="304"/>
        <v>125754.20000000001</v>
      </c>
      <c r="O429" s="809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1">
        <f t="shared" si="297"/>
        <v>4</v>
      </c>
      <c r="AF429" s="744">
        <v>3144</v>
      </c>
      <c r="AG429" s="744">
        <f t="shared" si="312"/>
        <v>12576</v>
      </c>
      <c r="AH429" s="744">
        <v>11432.2</v>
      </c>
      <c r="AI429" s="744">
        <f t="shared" si="313"/>
        <v>45728.800000000003</v>
      </c>
      <c r="AJ429" s="745">
        <f t="shared" si="314"/>
        <v>58304.800000000003</v>
      </c>
    </row>
    <row r="430" spans="1:37" s="403" customFormat="1" ht="22.5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3"/>
      <c r="K430" s="804">
        <v>6288</v>
      </c>
      <c r="L430" s="805">
        <f t="shared" si="303"/>
        <v>0</v>
      </c>
      <c r="M430" s="804">
        <v>48332.700000000004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48332.700000000004</v>
      </c>
      <c r="AI430" s="748">
        <f t="shared" si="313"/>
        <v>48332.700000000004</v>
      </c>
      <c r="AJ430" s="749">
        <f t="shared" si="314"/>
        <v>54620.700000000004</v>
      </c>
    </row>
    <row r="431" spans="1:37" s="403" customFormat="1" ht="22.5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3"/>
      <c r="K431" s="804">
        <v>6288</v>
      </c>
      <c r="L431" s="805">
        <f t="shared" si="303"/>
        <v>0</v>
      </c>
      <c r="M431" s="804">
        <v>51976.6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51976.6</v>
      </c>
      <c r="AI431" s="748">
        <f t="shared" si="313"/>
        <v>51976.6</v>
      </c>
      <c r="AJ431" s="749">
        <f t="shared" si="314"/>
        <v>58264.6</v>
      </c>
    </row>
    <row r="432" spans="1:37" s="403" customFormat="1" ht="22.5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3"/>
      <c r="K432" s="804">
        <v>6288</v>
      </c>
      <c r="L432" s="805">
        <f t="shared" si="303"/>
        <v>0</v>
      </c>
      <c r="M432" s="804">
        <v>51976.6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1">
        <f t="shared" si="297"/>
        <v>1</v>
      </c>
      <c r="AF432" s="748">
        <v>6288</v>
      </c>
      <c r="AG432" s="748">
        <f t="shared" si="312"/>
        <v>6288</v>
      </c>
      <c r="AH432" s="748">
        <v>51976.6</v>
      </c>
      <c r="AI432" s="748">
        <f t="shared" si="313"/>
        <v>51976.6</v>
      </c>
      <c r="AJ432" s="749">
        <f t="shared" si="314"/>
        <v>58264.6</v>
      </c>
    </row>
    <row r="433" spans="1:36" s="403" customFormat="1" ht="17.45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3">
        <v>2</v>
      </c>
      <c r="K433" s="804">
        <v>6288</v>
      </c>
      <c r="L433" s="805">
        <f t="shared" si="303"/>
        <v>12576</v>
      </c>
      <c r="M433" s="804">
        <v>76653.2</v>
      </c>
      <c r="N433" s="805">
        <f t="shared" si="304"/>
        <v>153306.4</v>
      </c>
      <c r="O433" s="809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1">
        <f t="shared" si="297"/>
        <v>0</v>
      </c>
      <c r="AF433" s="744">
        <v>6288</v>
      </c>
      <c r="AG433" s="744">
        <f t="shared" si="312"/>
        <v>0</v>
      </c>
      <c r="AH433" s="744">
        <v>76653.2</v>
      </c>
      <c r="AI433" s="744">
        <f t="shared" si="313"/>
        <v>0</v>
      </c>
      <c r="AJ433" s="745">
        <f t="shared" si="314"/>
        <v>0</v>
      </c>
    </row>
    <row r="434" spans="1:36" s="403" customFormat="1" ht="17.45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3"/>
      <c r="K434" s="804">
        <v>6288</v>
      </c>
      <c r="L434" s="805">
        <f t="shared" si="303"/>
        <v>0</v>
      </c>
      <c r="M434" s="804">
        <v>73866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1">
        <f t="shared" si="297"/>
        <v>1</v>
      </c>
      <c r="AF434" s="748">
        <v>6288</v>
      </c>
      <c r="AG434" s="748">
        <f t="shared" si="312"/>
        <v>6288</v>
      </c>
      <c r="AH434" s="748">
        <v>73866</v>
      </c>
      <c r="AI434" s="748">
        <f t="shared" si="313"/>
        <v>73866</v>
      </c>
      <c r="AJ434" s="749">
        <f t="shared" si="314"/>
        <v>80154</v>
      </c>
    </row>
    <row r="435" spans="1:36" s="403" customFormat="1" ht="24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3"/>
      <c r="K435" s="804">
        <v>6288</v>
      </c>
      <c r="L435" s="805">
        <f t="shared" si="303"/>
        <v>0</v>
      </c>
      <c r="M435" s="804">
        <v>55684.200000000004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1">
        <f t="shared" si="297"/>
        <v>1</v>
      </c>
      <c r="AF435" s="748">
        <v>6288</v>
      </c>
      <c r="AG435" s="748">
        <f t="shared" si="312"/>
        <v>6288</v>
      </c>
      <c r="AH435" s="748">
        <v>55684.200000000004</v>
      </c>
      <c r="AI435" s="748">
        <f t="shared" si="313"/>
        <v>55684.200000000004</v>
      </c>
      <c r="AJ435" s="749">
        <f t="shared" si="314"/>
        <v>61972.200000000004</v>
      </c>
    </row>
    <row r="436" spans="1:36" s="403" customFormat="1" ht="17.45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3"/>
      <c r="K436" s="804">
        <v>2615</v>
      </c>
      <c r="L436" s="805">
        <f t="shared" si="303"/>
        <v>0</v>
      </c>
      <c r="M436" s="804">
        <v>5902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1">
        <f t="shared" si="297"/>
        <v>32</v>
      </c>
      <c r="AF436" s="748">
        <v>2615</v>
      </c>
      <c r="AG436" s="748">
        <f t="shared" si="312"/>
        <v>83680</v>
      </c>
      <c r="AH436" s="748">
        <v>5902</v>
      </c>
      <c r="AI436" s="748">
        <f t="shared" si="313"/>
        <v>188864</v>
      </c>
      <c r="AJ436" s="749">
        <f t="shared" si="314"/>
        <v>272544</v>
      </c>
    </row>
    <row r="437" spans="1:36" s="403" customFormat="1" ht="17.45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3"/>
      <c r="K437" s="804">
        <v>354</v>
      </c>
      <c r="L437" s="805">
        <f t="shared" si="303"/>
        <v>0</v>
      </c>
      <c r="M437" s="804">
        <v>9430.2000000000007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1">
        <f t="shared" si="297"/>
        <v>100</v>
      </c>
      <c r="AF437" s="748">
        <v>354</v>
      </c>
      <c r="AG437" s="748">
        <f t="shared" si="312"/>
        <v>35400</v>
      </c>
      <c r="AH437" s="748">
        <v>9430.2000000000007</v>
      </c>
      <c r="AI437" s="748">
        <f t="shared" si="313"/>
        <v>943020.00000000012</v>
      </c>
      <c r="AJ437" s="749">
        <f t="shared" si="314"/>
        <v>978420.00000000012</v>
      </c>
    </row>
    <row r="438" spans="1:36" s="403" customFormat="1" ht="17.45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3"/>
      <c r="K438" s="804">
        <v>244</v>
      </c>
      <c r="L438" s="805">
        <f t="shared" si="303"/>
        <v>0</v>
      </c>
      <c r="M438" s="804">
        <v>3762.2000000000003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1">
        <f t="shared" si="297"/>
        <v>610</v>
      </c>
      <c r="AF438" s="748">
        <v>244</v>
      </c>
      <c r="AG438" s="748">
        <f t="shared" si="312"/>
        <v>148840</v>
      </c>
      <c r="AH438" s="748">
        <v>3762.2000000000003</v>
      </c>
      <c r="AI438" s="748">
        <f t="shared" si="313"/>
        <v>2294942</v>
      </c>
      <c r="AJ438" s="749">
        <f t="shared" si="314"/>
        <v>2443782</v>
      </c>
    </row>
    <row r="439" spans="1:36" s="403" customFormat="1" ht="17.45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3"/>
      <c r="K439" s="804">
        <v>186.02</v>
      </c>
      <c r="L439" s="805">
        <f t="shared" si="303"/>
        <v>0</v>
      </c>
      <c r="M439" s="804">
        <v>1500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1">
        <f t="shared" si="297"/>
        <v>260</v>
      </c>
      <c r="AF439" s="748">
        <v>186.02</v>
      </c>
      <c r="AG439" s="748">
        <f t="shared" si="312"/>
        <v>48365.200000000004</v>
      </c>
      <c r="AH439" s="748">
        <v>1500</v>
      </c>
      <c r="AI439" s="748">
        <f t="shared" si="313"/>
        <v>390000</v>
      </c>
      <c r="AJ439" s="749">
        <f t="shared" si="314"/>
        <v>438365.2</v>
      </c>
    </row>
    <row r="440" spans="1:36" s="403" customFormat="1" ht="17.45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3"/>
      <c r="K440" s="804">
        <v>182</v>
      </c>
      <c r="L440" s="805">
        <f t="shared" si="303"/>
        <v>0</v>
      </c>
      <c r="M440" s="804">
        <v>1086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1">
        <f t="shared" si="297"/>
        <v>1610</v>
      </c>
      <c r="AF440" s="748">
        <v>182</v>
      </c>
      <c r="AG440" s="748">
        <f t="shared" si="312"/>
        <v>293020</v>
      </c>
      <c r="AH440" s="748">
        <v>1086</v>
      </c>
      <c r="AI440" s="748">
        <f t="shared" si="313"/>
        <v>1748460</v>
      </c>
      <c r="AJ440" s="749">
        <f t="shared" si="314"/>
        <v>2041480</v>
      </c>
    </row>
    <row r="441" spans="1:36" s="403" customFormat="1" ht="17.45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3"/>
      <c r="K441" s="804">
        <v>182</v>
      </c>
      <c r="L441" s="805">
        <f t="shared" si="303"/>
        <v>0</v>
      </c>
      <c r="M441" s="804">
        <v>611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1">
        <f t="shared" si="297"/>
        <v>40</v>
      </c>
      <c r="AF441" s="748">
        <v>182</v>
      </c>
      <c r="AG441" s="748">
        <f t="shared" si="312"/>
        <v>7280</v>
      </c>
      <c r="AH441" s="748">
        <v>611</v>
      </c>
      <c r="AI441" s="748">
        <f t="shared" si="313"/>
        <v>24440</v>
      </c>
      <c r="AJ441" s="749">
        <f t="shared" si="314"/>
        <v>31720</v>
      </c>
    </row>
    <row r="442" spans="1:36" s="403" customFormat="1" ht="17.45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3"/>
      <c r="K442" s="804">
        <v>182</v>
      </c>
      <c r="L442" s="805">
        <f t="shared" si="303"/>
        <v>0</v>
      </c>
      <c r="M442" s="804">
        <v>496.6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1">
        <f t="shared" si="297"/>
        <v>760</v>
      </c>
      <c r="AF442" s="748">
        <v>182</v>
      </c>
      <c r="AG442" s="748">
        <f t="shared" si="312"/>
        <v>138320</v>
      </c>
      <c r="AH442" s="748">
        <v>496.6</v>
      </c>
      <c r="AI442" s="748">
        <f t="shared" si="313"/>
        <v>377416</v>
      </c>
      <c r="AJ442" s="749">
        <f t="shared" si="314"/>
        <v>515736</v>
      </c>
    </row>
    <row r="443" spans="1:36" s="403" customFormat="1" ht="17.45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3"/>
      <c r="K443" s="804">
        <v>182</v>
      </c>
      <c r="L443" s="805">
        <f t="shared" si="303"/>
        <v>0</v>
      </c>
      <c r="M443" s="804">
        <v>322.40000000000003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1">
        <f t="shared" si="297"/>
        <v>210</v>
      </c>
      <c r="AF443" s="748">
        <v>182</v>
      </c>
      <c r="AG443" s="748">
        <f t="shared" si="312"/>
        <v>38220</v>
      </c>
      <c r="AH443" s="748">
        <v>322.40000000000003</v>
      </c>
      <c r="AI443" s="748">
        <f t="shared" si="313"/>
        <v>67704</v>
      </c>
      <c r="AJ443" s="749">
        <f t="shared" si="314"/>
        <v>105924</v>
      </c>
    </row>
    <row r="444" spans="1:36" s="403" customFormat="1" ht="17.45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3"/>
      <c r="K444" s="804">
        <v>182</v>
      </c>
      <c r="L444" s="805">
        <f t="shared" si="303"/>
        <v>0</v>
      </c>
      <c r="M444" s="804">
        <v>184.6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1">
        <f t="shared" si="297"/>
        <v>1320</v>
      </c>
      <c r="AF444" s="748">
        <v>182</v>
      </c>
      <c r="AG444" s="748">
        <f t="shared" si="312"/>
        <v>240240</v>
      </c>
      <c r="AH444" s="748">
        <v>184.6</v>
      </c>
      <c r="AI444" s="748">
        <f t="shared" si="313"/>
        <v>243672</v>
      </c>
      <c r="AJ444" s="749">
        <f t="shared" si="314"/>
        <v>483912</v>
      </c>
    </row>
    <row r="445" spans="1:36" s="403" customFormat="1" ht="17.45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3"/>
      <c r="K445" s="804">
        <v>262</v>
      </c>
      <c r="L445" s="805">
        <f t="shared" si="303"/>
        <v>0</v>
      </c>
      <c r="M445" s="804">
        <v>200.20000000000002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262</v>
      </c>
      <c r="AG445" s="748">
        <f t="shared" si="312"/>
        <v>5240</v>
      </c>
      <c r="AH445" s="748">
        <v>200.20000000000002</v>
      </c>
      <c r="AI445" s="748">
        <f t="shared" si="313"/>
        <v>4004.0000000000005</v>
      </c>
      <c r="AJ445" s="749">
        <f t="shared" si="314"/>
        <v>9244</v>
      </c>
    </row>
    <row r="446" spans="1:36" s="403" customFormat="1" ht="17.45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3"/>
      <c r="K446" s="804">
        <v>262</v>
      </c>
      <c r="L446" s="805">
        <f t="shared" si="303"/>
        <v>0</v>
      </c>
      <c r="M446" s="804">
        <v>80.600000000000009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1">
        <f t="shared" si="297"/>
        <v>250</v>
      </c>
      <c r="AF446" s="748">
        <v>262</v>
      </c>
      <c r="AG446" s="748">
        <f t="shared" si="312"/>
        <v>65500</v>
      </c>
      <c r="AH446" s="748">
        <v>80.600000000000009</v>
      </c>
      <c r="AI446" s="748">
        <f t="shared" si="313"/>
        <v>20150.000000000004</v>
      </c>
      <c r="AJ446" s="749">
        <f t="shared" si="314"/>
        <v>85650</v>
      </c>
    </row>
    <row r="447" spans="1:36" s="403" customFormat="1" ht="17.45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3"/>
      <c r="K447" s="804">
        <v>131</v>
      </c>
      <c r="L447" s="805">
        <f t="shared" si="303"/>
        <v>0</v>
      </c>
      <c r="M447" s="804">
        <v>3434.6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1">
        <f t="shared" si="297"/>
        <v>32</v>
      </c>
      <c r="AF447" s="748">
        <v>131</v>
      </c>
      <c r="AG447" s="748">
        <f t="shared" si="312"/>
        <v>4192</v>
      </c>
      <c r="AH447" s="748">
        <v>3434.6</v>
      </c>
      <c r="AI447" s="748">
        <f t="shared" si="313"/>
        <v>109907.2</v>
      </c>
      <c r="AJ447" s="749">
        <f t="shared" si="314"/>
        <v>114099.2</v>
      </c>
    </row>
    <row r="448" spans="1:36" s="403" customFormat="1" ht="17.45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3"/>
      <c r="K448" s="804">
        <v>838.40000000000009</v>
      </c>
      <c r="L448" s="805">
        <f t="shared" si="303"/>
        <v>0</v>
      </c>
      <c r="M448" s="804">
        <v>1759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1">
        <f t="shared" si="297"/>
        <v>636</v>
      </c>
      <c r="AF448" s="748">
        <v>838.40000000000009</v>
      </c>
      <c r="AG448" s="748">
        <f t="shared" si="312"/>
        <v>533222.40000000002</v>
      </c>
      <c r="AH448" s="748">
        <v>1759</v>
      </c>
      <c r="AI448" s="748">
        <f t="shared" si="313"/>
        <v>1118724</v>
      </c>
      <c r="AJ448" s="749">
        <f t="shared" si="314"/>
        <v>1651946.4</v>
      </c>
    </row>
    <row r="449" spans="1:36" s="403" customFormat="1" ht="17.45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3"/>
      <c r="K449" s="804">
        <v>1965</v>
      </c>
      <c r="L449" s="805">
        <f t="shared" si="303"/>
        <v>0</v>
      </c>
      <c r="M449" s="804">
        <v>20594.600000000002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1">
        <f t="shared" si="297"/>
        <v>20</v>
      </c>
      <c r="AF449" s="748">
        <v>1965</v>
      </c>
      <c r="AG449" s="748">
        <f t="shared" si="312"/>
        <v>39300</v>
      </c>
      <c r="AH449" s="748">
        <v>20594.600000000002</v>
      </c>
      <c r="AI449" s="748">
        <f t="shared" si="313"/>
        <v>411892.00000000006</v>
      </c>
      <c r="AJ449" s="749">
        <f t="shared" si="314"/>
        <v>451192.00000000006</v>
      </c>
    </row>
    <row r="450" spans="1:36" s="403" customFormat="1" ht="27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3"/>
      <c r="K450" s="804">
        <v>246</v>
      </c>
      <c r="L450" s="805">
        <f t="shared" si="303"/>
        <v>0</v>
      </c>
      <c r="M450" s="804">
        <v>101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1">
        <f t="shared" si="297"/>
        <v>860</v>
      </c>
      <c r="AF450" s="748">
        <v>246</v>
      </c>
      <c r="AG450" s="748">
        <f t="shared" si="312"/>
        <v>211560</v>
      </c>
      <c r="AH450" s="748">
        <v>101</v>
      </c>
      <c r="AI450" s="748">
        <f t="shared" si="313"/>
        <v>86860</v>
      </c>
      <c r="AJ450" s="749">
        <f t="shared" si="314"/>
        <v>298420</v>
      </c>
    </row>
    <row r="451" spans="1:36" s="403" customFormat="1" ht="17.45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3"/>
      <c r="K451" s="804">
        <v>131</v>
      </c>
      <c r="L451" s="805">
        <f t="shared" si="303"/>
        <v>0</v>
      </c>
      <c r="M451" s="804">
        <v>408.2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1">
        <f t="shared" si="297"/>
        <v>64</v>
      </c>
      <c r="AF451" s="748">
        <v>131</v>
      </c>
      <c r="AG451" s="748">
        <f t="shared" si="312"/>
        <v>8384</v>
      </c>
      <c r="AH451" s="748">
        <v>408.2</v>
      </c>
      <c r="AI451" s="748">
        <f t="shared" si="313"/>
        <v>26124.799999999999</v>
      </c>
      <c r="AJ451" s="749">
        <f t="shared" si="314"/>
        <v>34508.800000000003</v>
      </c>
    </row>
    <row r="452" spans="1:36" s="403" customFormat="1" ht="17.45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3"/>
      <c r="K452" s="804">
        <v>65.5</v>
      </c>
      <c r="L452" s="805">
        <f t="shared" si="303"/>
        <v>0</v>
      </c>
      <c r="M452" s="804">
        <v>166.71200000000002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1">
        <f t="shared" si="297"/>
        <v>400</v>
      </c>
      <c r="AF452" s="748">
        <v>65.5</v>
      </c>
      <c r="AG452" s="748">
        <f t="shared" si="312"/>
        <v>26200</v>
      </c>
      <c r="AH452" s="748">
        <v>166.71200000000002</v>
      </c>
      <c r="AI452" s="748">
        <f t="shared" si="313"/>
        <v>66684.800000000003</v>
      </c>
      <c r="AJ452" s="749">
        <f t="shared" si="314"/>
        <v>92884.800000000003</v>
      </c>
    </row>
    <row r="453" spans="1:36" s="403" customFormat="1" ht="17.45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3"/>
      <c r="K453" s="804">
        <v>32.75</v>
      </c>
      <c r="L453" s="805">
        <f t="shared" si="303"/>
        <v>0</v>
      </c>
      <c r="M453" s="804">
        <v>36.816000000000003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1">
        <f t="shared" si="297"/>
        <v>1240</v>
      </c>
      <c r="AF453" s="748">
        <v>32.75</v>
      </c>
      <c r="AG453" s="748">
        <f t="shared" si="312"/>
        <v>40610</v>
      </c>
      <c r="AH453" s="748">
        <v>36.816000000000003</v>
      </c>
      <c r="AI453" s="748">
        <f t="shared" si="313"/>
        <v>45651.840000000004</v>
      </c>
      <c r="AJ453" s="749">
        <f t="shared" si="314"/>
        <v>86261.84</v>
      </c>
    </row>
    <row r="454" spans="1:36" s="403" customFormat="1" ht="17.45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3"/>
      <c r="K454" s="804">
        <v>262</v>
      </c>
      <c r="L454" s="805">
        <f t="shared" si="303"/>
        <v>0</v>
      </c>
      <c r="M454" s="804">
        <v>681.2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1">
        <f t="shared" si="297"/>
        <v>120</v>
      </c>
      <c r="AF454" s="748">
        <v>262</v>
      </c>
      <c r="AG454" s="748">
        <f t="shared" si="312"/>
        <v>31440</v>
      </c>
      <c r="AH454" s="748">
        <v>681.2</v>
      </c>
      <c r="AI454" s="748">
        <f t="shared" si="313"/>
        <v>81744</v>
      </c>
      <c r="AJ454" s="749">
        <f t="shared" si="314"/>
        <v>113184</v>
      </c>
    </row>
    <row r="455" spans="1:36" s="403" customFormat="1" ht="26.25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3"/>
      <c r="K455" s="804">
        <v>65.5</v>
      </c>
      <c r="L455" s="805">
        <f t="shared" si="303"/>
        <v>0</v>
      </c>
      <c r="M455" s="804">
        <v>348.40000000000003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1">
        <f t="shared" si="297"/>
        <v>10</v>
      </c>
      <c r="AF455" s="748">
        <v>65.5</v>
      </c>
      <c r="AG455" s="748">
        <f t="shared" si="312"/>
        <v>655</v>
      </c>
      <c r="AH455" s="748">
        <v>348.40000000000003</v>
      </c>
      <c r="AI455" s="748">
        <f t="shared" si="313"/>
        <v>3484.0000000000005</v>
      </c>
      <c r="AJ455" s="749">
        <f t="shared" si="314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3"/>
      <c r="K456" s="804">
        <v>458.5</v>
      </c>
      <c r="L456" s="805">
        <f t="shared" si="303"/>
        <v>0</v>
      </c>
      <c r="M456" s="804">
        <v>369.2</v>
      </c>
      <c r="N456" s="805">
        <f t="shared" si="304"/>
        <v>0</v>
      </c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512">
        <v>458.5</v>
      </c>
      <c r="AA456" s="512">
        <f t="shared" si="309"/>
        <v>137550</v>
      </c>
      <c r="AB456" s="512">
        <v>369.2</v>
      </c>
      <c r="AC456" s="512">
        <f t="shared" si="310"/>
        <v>110760</v>
      </c>
      <c r="AD456" s="668">
        <f t="shared" si="311"/>
        <v>248310</v>
      </c>
      <c r="AE456" s="741">
        <f t="shared" si="297"/>
        <v>1200</v>
      </c>
      <c r="AF456" s="748">
        <v>458.5</v>
      </c>
      <c r="AG456" s="748">
        <f t="shared" si="312"/>
        <v>550200</v>
      </c>
      <c r="AH456" s="748">
        <v>369.2</v>
      </c>
      <c r="AI456" s="748">
        <f t="shared" si="313"/>
        <v>443040</v>
      </c>
      <c r="AJ456" s="749">
        <f t="shared" si="314"/>
        <v>993240</v>
      </c>
    </row>
    <row r="457" spans="1:36" s="403" customFormat="1" ht="15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3"/>
      <c r="K457" s="804">
        <v>458.5</v>
      </c>
      <c r="L457" s="805">
        <f t="shared" si="303"/>
        <v>0</v>
      </c>
      <c r="M457" s="804">
        <v>254.8</v>
      </c>
      <c r="N457" s="805">
        <f t="shared" si="304"/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1">
        <f t="shared" si="297"/>
        <v>105</v>
      </c>
      <c r="AF457" s="748">
        <v>458.5</v>
      </c>
      <c r="AG457" s="748">
        <f t="shared" si="312"/>
        <v>48142.5</v>
      </c>
      <c r="AH457" s="748">
        <v>254.8</v>
      </c>
      <c r="AI457" s="748">
        <f t="shared" si="313"/>
        <v>26754</v>
      </c>
      <c r="AJ457" s="749">
        <f t="shared" si="314"/>
        <v>74896.5</v>
      </c>
    </row>
    <row r="458" spans="1:36" s="403" customFormat="1" ht="15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3"/>
      <c r="K458" s="804">
        <v>1283.8</v>
      </c>
      <c r="L458" s="805">
        <f t="shared" si="303"/>
        <v>0</v>
      </c>
      <c r="M458" s="804">
        <v>2241.2000000000003</v>
      </c>
      <c r="N458" s="805">
        <f t="shared" si="304"/>
        <v>0</v>
      </c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1">
        <f t="shared" si="297"/>
        <v>40</v>
      </c>
      <c r="AF458" s="748">
        <v>1283.8</v>
      </c>
      <c r="AG458" s="748">
        <f t="shared" si="312"/>
        <v>51352</v>
      </c>
      <c r="AH458" s="748">
        <v>2241.2000000000003</v>
      </c>
      <c r="AI458" s="748">
        <f t="shared" si="313"/>
        <v>89648.000000000015</v>
      </c>
      <c r="AJ458" s="749">
        <f t="shared" si="314"/>
        <v>141000</v>
      </c>
    </row>
    <row r="459" spans="1:36" s="403" customFormat="1" ht="15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3"/>
      <c r="K459" s="804">
        <v>1048</v>
      </c>
      <c r="L459" s="805">
        <f t="shared" si="303"/>
        <v>0</v>
      </c>
      <c r="M459" s="804">
        <v>1084.2</v>
      </c>
      <c r="N459" s="805">
        <f t="shared" si="304"/>
        <v>0</v>
      </c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1">
        <f t="shared" si="297"/>
        <v>780</v>
      </c>
      <c r="AF459" s="748">
        <v>1048</v>
      </c>
      <c r="AG459" s="748">
        <f t="shared" si="312"/>
        <v>817440</v>
      </c>
      <c r="AH459" s="748">
        <v>1084.2</v>
      </c>
      <c r="AI459" s="748">
        <f t="shared" si="313"/>
        <v>845676</v>
      </c>
      <c r="AJ459" s="749">
        <f t="shared" si="314"/>
        <v>1663116</v>
      </c>
    </row>
    <row r="460" spans="1:36" s="403" customFormat="1" ht="15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3"/>
      <c r="K460" s="804">
        <v>1249.74</v>
      </c>
      <c r="L460" s="805">
        <f t="shared" si="303"/>
        <v>0</v>
      </c>
      <c r="M460" s="804"/>
      <c r="N460" s="805"/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1">
        <f t="shared" si="297"/>
        <v>2.7</v>
      </c>
      <c r="AF460" s="748">
        <v>1249.74</v>
      </c>
      <c r="AG460" s="748">
        <f t="shared" si="312"/>
        <v>3374.2980000000002</v>
      </c>
      <c r="AH460" s="748"/>
      <c r="AI460" s="748"/>
      <c r="AJ460" s="749">
        <f t="shared" si="314"/>
        <v>3374.2980000000002</v>
      </c>
    </row>
    <row r="461" spans="1:36" s="403" customFormat="1" ht="15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8"/>
      <c r="K461" s="804">
        <v>1522.22</v>
      </c>
      <c r="L461" s="805">
        <f t="shared" si="303"/>
        <v>0</v>
      </c>
      <c r="M461" s="804">
        <v>1092</v>
      </c>
      <c r="N461" s="805">
        <f>M461*J461</f>
        <v>0</v>
      </c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1">
        <f t="shared" si="297"/>
        <v>1.2</v>
      </c>
      <c r="AF461" s="748">
        <v>1522.22</v>
      </c>
      <c r="AG461" s="748">
        <f t="shared" si="312"/>
        <v>1826.664</v>
      </c>
      <c r="AH461" s="748">
        <v>1092</v>
      </c>
      <c r="AI461" s="748">
        <f>AH461*AE461</f>
        <v>1310.3999999999999</v>
      </c>
      <c r="AJ461" s="749">
        <f t="shared" si="314"/>
        <v>3137.0639999999999</v>
      </c>
    </row>
    <row r="462" spans="1:36" s="403" customFormat="1" ht="15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3"/>
      <c r="K462" s="804">
        <v>1249.74</v>
      </c>
      <c r="L462" s="805">
        <f t="shared" si="303"/>
        <v>0</v>
      </c>
      <c r="M462" s="804"/>
      <c r="N462" s="805"/>
      <c r="O462" s="809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1">
        <f t="shared" si="297"/>
        <v>1.5</v>
      </c>
      <c r="AF462" s="748">
        <v>1249.74</v>
      </c>
      <c r="AG462" s="748">
        <f t="shared" si="312"/>
        <v>1874.6100000000001</v>
      </c>
      <c r="AH462" s="748"/>
      <c r="AI462" s="748"/>
      <c r="AJ462" s="749">
        <f t="shared" si="314"/>
        <v>1874.6100000000001</v>
      </c>
    </row>
    <row r="463" spans="1:36" s="403" customFormat="1" ht="15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3"/>
      <c r="K463" s="804">
        <v>3144</v>
      </c>
      <c r="L463" s="805">
        <f t="shared" si="303"/>
        <v>0</v>
      </c>
      <c r="M463" s="804"/>
      <c r="N463" s="805"/>
      <c r="O463" s="809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1">
        <f t="shared" si="297"/>
        <v>1.2</v>
      </c>
      <c r="AF463" s="748">
        <v>3144</v>
      </c>
      <c r="AG463" s="748">
        <f t="shared" si="312"/>
        <v>3772.7999999999997</v>
      </c>
      <c r="AH463" s="748"/>
      <c r="AI463" s="748"/>
      <c r="AJ463" s="749">
        <f t="shared" si="314"/>
        <v>3772.7999999999997</v>
      </c>
    </row>
    <row r="464" spans="1:36" s="403" customFormat="1" ht="15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1">
        <f t="shared" si="297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4"/>
        <v>28704</v>
      </c>
    </row>
    <row r="465" spans="1:36" s="403" customFormat="1" ht="15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1">
        <f t="shared" si="297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4"/>
        <v>76800</v>
      </c>
    </row>
    <row r="466" spans="1:36" s="404" customFormat="1" ht="15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297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3"/>
      <c r="K467" s="804">
        <v>5502</v>
      </c>
      <c r="L467" s="805">
        <f t="shared" ref="L467:L482" si="318">K467*J467</f>
        <v>0</v>
      </c>
      <c r="M467" s="804">
        <v>87964</v>
      </c>
      <c r="N467" s="805">
        <f t="shared" ref="N467:N483" si="319">M467*J467</f>
        <v>0</v>
      </c>
      <c r="O467" s="809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1">
        <f t="shared" si="297"/>
        <v>1</v>
      </c>
      <c r="AF467" s="748">
        <v>5502</v>
      </c>
      <c r="AG467" s="748">
        <f t="shared" ref="AG467:AG482" si="327">AF467*AE467</f>
        <v>5502</v>
      </c>
      <c r="AH467" s="748">
        <v>87964</v>
      </c>
      <c r="AI467" s="748">
        <f t="shared" ref="AI467:AI483" si="328">AH467*AE467</f>
        <v>87964</v>
      </c>
      <c r="AJ467" s="749">
        <f t="shared" ref="AJ467:AJ484" si="329">AI467+AG467</f>
        <v>93466</v>
      </c>
    </row>
    <row r="468" spans="1:36" s="403" customFormat="1" ht="15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3"/>
      <c r="K468" s="804">
        <v>314.40000000000003</v>
      </c>
      <c r="L468" s="805">
        <f t="shared" si="318"/>
        <v>0</v>
      </c>
      <c r="M468" s="804">
        <v>2857.4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1">
        <f t="shared" si="297"/>
        <v>70</v>
      </c>
      <c r="AF468" s="748">
        <v>314.40000000000003</v>
      </c>
      <c r="AG468" s="748">
        <f t="shared" si="327"/>
        <v>22008.000000000004</v>
      </c>
      <c r="AH468" s="748">
        <v>2857.4</v>
      </c>
      <c r="AI468" s="748">
        <f t="shared" si="328"/>
        <v>200018</v>
      </c>
      <c r="AJ468" s="749">
        <f t="shared" si="329"/>
        <v>222026</v>
      </c>
    </row>
    <row r="469" spans="1:36" s="403" customFormat="1" ht="15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3"/>
      <c r="K469" s="804">
        <v>162.44</v>
      </c>
      <c r="L469" s="805">
        <f t="shared" si="318"/>
        <v>0</v>
      </c>
      <c r="M469" s="804">
        <v>496.6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1">
        <f t="shared" si="297"/>
        <v>15</v>
      </c>
      <c r="AF469" s="748">
        <v>162.44</v>
      </c>
      <c r="AG469" s="748">
        <f t="shared" si="327"/>
        <v>2436.6</v>
      </c>
      <c r="AH469" s="748">
        <v>496.6</v>
      </c>
      <c r="AI469" s="748">
        <f t="shared" si="328"/>
        <v>7449</v>
      </c>
      <c r="AJ469" s="749">
        <f t="shared" si="329"/>
        <v>9885.6</v>
      </c>
    </row>
    <row r="470" spans="1:36" s="403" customFormat="1" ht="15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3"/>
      <c r="K470" s="804">
        <v>162.44</v>
      </c>
      <c r="L470" s="805">
        <f t="shared" si="318"/>
        <v>0</v>
      </c>
      <c r="M470" s="804">
        <v>434.2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1">
        <f t="shared" si="297"/>
        <v>350</v>
      </c>
      <c r="AF470" s="748">
        <v>162.44</v>
      </c>
      <c r="AG470" s="748">
        <f t="shared" si="327"/>
        <v>56854</v>
      </c>
      <c r="AH470" s="748">
        <v>434.2</v>
      </c>
      <c r="AI470" s="748">
        <f t="shared" si="328"/>
        <v>151970</v>
      </c>
      <c r="AJ470" s="749">
        <f t="shared" si="329"/>
        <v>208824</v>
      </c>
    </row>
    <row r="471" spans="1:36" s="403" customFormat="1" ht="15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3"/>
      <c r="K471" s="804">
        <v>162.44</v>
      </c>
      <c r="L471" s="805">
        <f t="shared" si="318"/>
        <v>0</v>
      </c>
      <c r="M471" s="804">
        <v>184.6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1">
        <f t="shared" si="297"/>
        <v>210</v>
      </c>
      <c r="AF471" s="748">
        <v>162.44</v>
      </c>
      <c r="AG471" s="748">
        <f t="shared" si="327"/>
        <v>34112.400000000001</v>
      </c>
      <c r="AH471" s="748">
        <v>184.6</v>
      </c>
      <c r="AI471" s="748">
        <f t="shared" si="328"/>
        <v>38766</v>
      </c>
      <c r="AJ471" s="749">
        <f t="shared" si="329"/>
        <v>72878.399999999994</v>
      </c>
    </row>
    <row r="472" spans="1:36" s="403" customFormat="1" ht="15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3"/>
      <c r="K472" s="804">
        <v>162.44</v>
      </c>
      <c r="L472" s="805">
        <f t="shared" si="318"/>
        <v>0</v>
      </c>
      <c r="M472" s="804">
        <v>166.92000000000002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1">
        <f t="shared" si="297"/>
        <v>270</v>
      </c>
      <c r="AF472" s="748">
        <v>162.44</v>
      </c>
      <c r="AG472" s="748">
        <f t="shared" si="327"/>
        <v>43858.8</v>
      </c>
      <c r="AH472" s="748">
        <v>166.92000000000002</v>
      </c>
      <c r="AI472" s="748">
        <f t="shared" si="328"/>
        <v>45068.4</v>
      </c>
      <c r="AJ472" s="749">
        <f t="shared" si="329"/>
        <v>88927.200000000012</v>
      </c>
    </row>
    <row r="473" spans="1:36" s="403" customFormat="1" ht="15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3"/>
      <c r="K473" s="804">
        <v>838.40000000000009</v>
      </c>
      <c r="L473" s="805">
        <f t="shared" si="318"/>
        <v>0</v>
      </c>
      <c r="M473" s="804">
        <v>1759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1">
        <f t="shared" si="297"/>
        <v>300</v>
      </c>
      <c r="AF473" s="748">
        <v>838.40000000000009</v>
      </c>
      <c r="AG473" s="748">
        <f t="shared" si="327"/>
        <v>251520.00000000003</v>
      </c>
      <c r="AH473" s="748">
        <v>1759</v>
      </c>
      <c r="AI473" s="748">
        <f t="shared" si="328"/>
        <v>527700</v>
      </c>
      <c r="AJ473" s="749">
        <f t="shared" si="329"/>
        <v>779220</v>
      </c>
    </row>
    <row r="474" spans="1:36" s="403" customFormat="1" ht="15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3"/>
      <c r="K474" s="804">
        <v>262</v>
      </c>
      <c r="L474" s="805">
        <f t="shared" si="318"/>
        <v>0</v>
      </c>
      <c r="M474" s="804">
        <v>681.2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1">
        <f t="shared" si="297"/>
        <v>110</v>
      </c>
      <c r="AF474" s="748">
        <v>262</v>
      </c>
      <c r="AG474" s="748">
        <f t="shared" si="327"/>
        <v>28820</v>
      </c>
      <c r="AH474" s="748">
        <v>681.2</v>
      </c>
      <c r="AI474" s="748">
        <f t="shared" si="328"/>
        <v>74932</v>
      </c>
      <c r="AJ474" s="749">
        <f t="shared" si="329"/>
        <v>103752</v>
      </c>
    </row>
    <row r="475" spans="1:36" s="403" customFormat="1" ht="15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3"/>
      <c r="K475" s="804">
        <v>52.400000000000006</v>
      </c>
      <c r="L475" s="805">
        <f t="shared" si="318"/>
        <v>0</v>
      </c>
      <c r="M475" s="804">
        <v>130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1">
        <f t="shared" si="297"/>
        <v>30</v>
      </c>
      <c r="AF475" s="748">
        <v>52.400000000000006</v>
      </c>
      <c r="AG475" s="748">
        <f t="shared" si="327"/>
        <v>1572.0000000000002</v>
      </c>
      <c r="AH475" s="748">
        <v>130</v>
      </c>
      <c r="AI475" s="748">
        <f t="shared" si="328"/>
        <v>3900</v>
      </c>
      <c r="AJ475" s="749">
        <f t="shared" si="329"/>
        <v>5472</v>
      </c>
    </row>
    <row r="476" spans="1:36" s="403" customFormat="1" ht="15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8"/>
      <c r="K476" s="804">
        <v>45.85</v>
      </c>
      <c r="L476" s="805">
        <f t="shared" si="318"/>
        <v>0</v>
      </c>
      <c r="M476" s="804">
        <v>58.5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1">
        <f t="shared" si="297"/>
        <v>320</v>
      </c>
      <c r="AF476" s="748">
        <v>45.85</v>
      </c>
      <c r="AG476" s="748">
        <f t="shared" si="327"/>
        <v>14672</v>
      </c>
      <c r="AH476" s="748">
        <v>58.5</v>
      </c>
      <c r="AI476" s="748">
        <f t="shared" si="328"/>
        <v>18720</v>
      </c>
      <c r="AJ476" s="749">
        <f t="shared" si="329"/>
        <v>33392</v>
      </c>
    </row>
    <row r="477" spans="1:36" s="403" customFormat="1" ht="15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8"/>
      <c r="K477" s="804">
        <v>65.5</v>
      </c>
      <c r="L477" s="805">
        <f t="shared" si="318"/>
        <v>0</v>
      </c>
      <c r="M477" s="804">
        <v>166.71200000000002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1">
        <f t="shared" si="297"/>
        <v>100</v>
      </c>
      <c r="AF477" s="748">
        <v>65.5</v>
      </c>
      <c r="AG477" s="748">
        <f t="shared" si="327"/>
        <v>6550</v>
      </c>
      <c r="AH477" s="748">
        <v>166.71200000000002</v>
      </c>
      <c r="AI477" s="748">
        <f t="shared" si="328"/>
        <v>16671.2</v>
      </c>
      <c r="AJ477" s="749">
        <f t="shared" si="329"/>
        <v>23221.200000000001</v>
      </c>
    </row>
    <row r="478" spans="1:36" s="403" customFormat="1" ht="15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8"/>
      <c r="K478" s="804">
        <v>32.75</v>
      </c>
      <c r="L478" s="805">
        <f t="shared" si="318"/>
        <v>0</v>
      </c>
      <c r="M478" s="804">
        <v>43.42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1">
        <f t="shared" si="297"/>
        <v>30</v>
      </c>
      <c r="AF478" s="748">
        <v>32.75</v>
      </c>
      <c r="AG478" s="748">
        <f t="shared" si="327"/>
        <v>982.5</v>
      </c>
      <c r="AH478" s="748">
        <v>43.42</v>
      </c>
      <c r="AI478" s="748">
        <f t="shared" si="328"/>
        <v>1302.6000000000001</v>
      </c>
      <c r="AJ478" s="749">
        <f t="shared" si="329"/>
        <v>2285.1000000000004</v>
      </c>
    </row>
    <row r="479" spans="1:36" s="403" customFormat="1" ht="15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8"/>
      <c r="K479" s="804">
        <v>32.75</v>
      </c>
      <c r="L479" s="805">
        <f t="shared" si="318"/>
        <v>0</v>
      </c>
      <c r="M479" s="804">
        <v>36.816000000000003</v>
      </c>
      <c r="N479" s="805">
        <f t="shared" si="319"/>
        <v>0</v>
      </c>
      <c r="O479" s="809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1">
        <f t="shared" si="297"/>
        <v>420</v>
      </c>
      <c r="AF479" s="748">
        <v>32.75</v>
      </c>
      <c r="AG479" s="748">
        <f t="shared" si="327"/>
        <v>13755</v>
      </c>
      <c r="AH479" s="748">
        <v>36.816000000000003</v>
      </c>
      <c r="AI479" s="748">
        <f t="shared" si="328"/>
        <v>15462.720000000001</v>
      </c>
      <c r="AJ479" s="749">
        <f t="shared" si="329"/>
        <v>29217.72</v>
      </c>
    </row>
    <row r="480" spans="1:36" s="403" customFormat="1" ht="15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3"/>
      <c r="K480" s="804">
        <v>1965</v>
      </c>
      <c r="L480" s="805">
        <f t="shared" si="318"/>
        <v>0</v>
      </c>
      <c r="M480" s="804">
        <v>20594.600000000002</v>
      </c>
      <c r="N480" s="805">
        <f t="shared" si="319"/>
        <v>0</v>
      </c>
      <c r="O480" s="809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1">
        <f t="shared" si="297"/>
        <v>1</v>
      </c>
      <c r="AF480" s="748">
        <v>1965</v>
      </c>
      <c r="AG480" s="748">
        <f t="shared" si="327"/>
        <v>1965</v>
      </c>
      <c r="AH480" s="748">
        <v>20594.600000000002</v>
      </c>
      <c r="AI480" s="748">
        <f t="shared" si="328"/>
        <v>20594.600000000002</v>
      </c>
      <c r="AJ480" s="749">
        <f t="shared" si="329"/>
        <v>22559.600000000002</v>
      </c>
    </row>
    <row r="481" spans="1:36" s="403" customFormat="1" ht="15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3"/>
      <c r="K481" s="804">
        <v>262</v>
      </c>
      <c r="L481" s="805">
        <f t="shared" si="318"/>
        <v>0</v>
      </c>
      <c r="M481" s="804">
        <v>109.2</v>
      </c>
      <c r="N481" s="805">
        <f t="shared" si="319"/>
        <v>0</v>
      </c>
      <c r="O481" s="809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1">
        <f t="shared" ref="AE481:AE544" si="331">D481-S481-Y481</f>
        <v>15</v>
      </c>
      <c r="AF481" s="748">
        <v>262</v>
      </c>
      <c r="AG481" s="748">
        <f t="shared" si="327"/>
        <v>3930</v>
      </c>
      <c r="AH481" s="748">
        <v>109.2</v>
      </c>
      <c r="AI481" s="748">
        <f t="shared" si="328"/>
        <v>1638</v>
      </c>
      <c r="AJ481" s="749">
        <f t="shared" si="329"/>
        <v>5568</v>
      </c>
    </row>
    <row r="482" spans="1:36" s="403" customFormat="1" ht="15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3"/>
      <c r="K482" s="804">
        <v>1048</v>
      </c>
      <c r="L482" s="805">
        <f t="shared" si="318"/>
        <v>0</v>
      </c>
      <c r="M482" s="804">
        <v>1084.2</v>
      </c>
      <c r="N482" s="805">
        <f t="shared" si="319"/>
        <v>0</v>
      </c>
      <c r="O482" s="809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1">
        <f t="shared" si="331"/>
        <v>20</v>
      </c>
      <c r="AF482" s="748">
        <v>1048</v>
      </c>
      <c r="AG482" s="748">
        <f t="shared" si="327"/>
        <v>20960</v>
      </c>
      <c r="AH482" s="748">
        <v>1084.2</v>
      </c>
      <c r="AI482" s="748">
        <f t="shared" si="328"/>
        <v>21684</v>
      </c>
      <c r="AJ482" s="749">
        <f t="shared" si="329"/>
        <v>42644</v>
      </c>
    </row>
    <row r="483" spans="1:36" s="403" customFormat="1" ht="15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3"/>
      <c r="K483" s="804"/>
      <c r="L483" s="805"/>
      <c r="M483" s="804">
        <v>15600</v>
      </c>
      <c r="N483" s="805">
        <f t="shared" si="319"/>
        <v>0</v>
      </c>
      <c r="O483" s="809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1">
        <f t="shared" si="331"/>
        <v>1</v>
      </c>
      <c r="AF483" s="748"/>
      <c r="AG483" s="748"/>
      <c r="AH483" s="748">
        <v>15600</v>
      </c>
      <c r="AI483" s="748">
        <f t="shared" si="328"/>
        <v>15600</v>
      </c>
      <c r="AJ483" s="749">
        <f t="shared" si="329"/>
        <v>15600</v>
      </c>
    </row>
    <row r="484" spans="1:36" s="403" customFormat="1" ht="15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1">
        <f t="shared" si="331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29"/>
        <v>48000</v>
      </c>
    </row>
    <row r="485" spans="1:36" s="404" customFormat="1" ht="15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1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1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1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1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1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1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1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1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1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1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3"/>
      <c r="K496" s="804">
        <v>5502</v>
      </c>
      <c r="L496" s="805">
        <f t="shared" ref="L496:L504" si="337">K496*J496</f>
        <v>0</v>
      </c>
      <c r="M496" s="804">
        <v>32487</v>
      </c>
      <c r="N496" s="805">
        <f t="shared" ref="N496:N505" si="338">M496*J496</f>
        <v>0</v>
      </c>
      <c r="O496" s="809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1">
        <f t="shared" si="331"/>
        <v>2</v>
      </c>
      <c r="AF496" s="748">
        <v>5502</v>
      </c>
      <c r="AG496" s="748">
        <f t="shared" ref="AG496:AG504" si="346">AF496*AE496</f>
        <v>11004</v>
      </c>
      <c r="AH496" s="748">
        <v>32487</v>
      </c>
      <c r="AI496" s="748">
        <f t="shared" ref="AI496:AI505" si="347">AH496*AE496</f>
        <v>64974</v>
      </c>
      <c r="AJ496" s="749">
        <f t="shared" ref="AJ496:AJ506" si="348">AI496+AG496</f>
        <v>75978</v>
      </c>
    </row>
    <row r="497" spans="1:37" s="403" customFormat="1" ht="17.45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3"/>
      <c r="K497" s="804">
        <v>214.84</v>
      </c>
      <c r="L497" s="805">
        <f t="shared" si="337"/>
        <v>0</v>
      </c>
      <c r="M497" s="804">
        <v>184.6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1">
        <f t="shared" si="331"/>
        <v>350</v>
      </c>
      <c r="AF497" s="748">
        <v>214.84</v>
      </c>
      <c r="AG497" s="748">
        <f t="shared" si="346"/>
        <v>75194</v>
      </c>
      <c r="AH497" s="748">
        <v>184.6</v>
      </c>
      <c r="AI497" s="748">
        <f t="shared" si="347"/>
        <v>64610</v>
      </c>
      <c r="AJ497" s="749">
        <f t="shared" si="348"/>
        <v>139804</v>
      </c>
    </row>
    <row r="498" spans="1:37" s="403" customFormat="1" ht="30.75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3"/>
      <c r="K498" s="804">
        <v>4585</v>
      </c>
      <c r="L498" s="805">
        <f t="shared" si="337"/>
        <v>0</v>
      </c>
      <c r="M498" s="804">
        <v>21362.9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1">
        <f t="shared" si="331"/>
        <v>23</v>
      </c>
      <c r="AF498" s="748">
        <v>4585</v>
      </c>
      <c r="AG498" s="748">
        <f t="shared" si="346"/>
        <v>105455</v>
      </c>
      <c r="AH498" s="748">
        <v>21362.9</v>
      </c>
      <c r="AI498" s="748">
        <f t="shared" si="347"/>
        <v>491346.7</v>
      </c>
      <c r="AJ498" s="749">
        <f t="shared" si="348"/>
        <v>596801.69999999995</v>
      </c>
    </row>
    <row r="499" spans="1:37" s="403" customFormat="1" ht="17.45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3"/>
      <c r="K499" s="804">
        <v>104.80000000000001</v>
      </c>
      <c r="L499" s="805">
        <f t="shared" si="337"/>
        <v>0</v>
      </c>
      <c r="M499" s="804">
        <v>119.60000000000001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1">
        <f t="shared" si="331"/>
        <v>350</v>
      </c>
      <c r="AF499" s="748">
        <v>104.80000000000001</v>
      </c>
      <c r="AG499" s="748">
        <f t="shared" si="346"/>
        <v>36680.000000000007</v>
      </c>
      <c r="AH499" s="748">
        <v>119.60000000000001</v>
      </c>
      <c r="AI499" s="748">
        <f t="shared" si="347"/>
        <v>41860</v>
      </c>
      <c r="AJ499" s="749">
        <f t="shared" si="348"/>
        <v>78540</v>
      </c>
    </row>
    <row r="500" spans="1:37" s="403" customFormat="1" ht="17.45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3"/>
      <c r="K500" s="804">
        <v>6.5500000000000007</v>
      </c>
      <c r="L500" s="805">
        <f t="shared" si="337"/>
        <v>0</v>
      </c>
      <c r="M500" s="804">
        <v>26.52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1">
        <f t="shared" si="331"/>
        <v>350</v>
      </c>
      <c r="AF500" s="748">
        <v>6.5500000000000007</v>
      </c>
      <c r="AG500" s="748">
        <f t="shared" si="346"/>
        <v>2292.5000000000005</v>
      </c>
      <c r="AH500" s="748">
        <v>26.52</v>
      </c>
      <c r="AI500" s="748">
        <f t="shared" si="347"/>
        <v>9282</v>
      </c>
      <c r="AJ500" s="749">
        <f t="shared" si="348"/>
        <v>11574.5</v>
      </c>
    </row>
    <row r="501" spans="1:37" s="403" customFormat="1" ht="17.45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3"/>
      <c r="K501" s="804">
        <v>655</v>
      </c>
      <c r="L501" s="805">
        <f t="shared" si="337"/>
        <v>0</v>
      </c>
      <c r="M501" s="804">
        <v>135.20000000000002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1">
        <f t="shared" si="331"/>
        <v>23</v>
      </c>
      <c r="AF501" s="748">
        <v>655</v>
      </c>
      <c r="AG501" s="748">
        <f t="shared" si="346"/>
        <v>15065</v>
      </c>
      <c r="AH501" s="748">
        <v>135.20000000000002</v>
      </c>
      <c r="AI501" s="748">
        <f t="shared" si="347"/>
        <v>3109.6000000000004</v>
      </c>
      <c r="AJ501" s="749">
        <f t="shared" si="348"/>
        <v>18174.599999999999</v>
      </c>
    </row>
    <row r="502" spans="1:37" s="403" customFormat="1" ht="17.45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3"/>
      <c r="K502" s="804">
        <v>65.5</v>
      </c>
      <c r="L502" s="805">
        <f t="shared" si="337"/>
        <v>0</v>
      </c>
      <c r="M502" s="804">
        <v>109.2</v>
      </c>
      <c r="N502" s="805">
        <f t="shared" si="338"/>
        <v>0</v>
      </c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1">
        <f t="shared" si="331"/>
        <v>46</v>
      </c>
      <c r="AF502" s="748">
        <v>65.5</v>
      </c>
      <c r="AG502" s="748">
        <f t="shared" si="346"/>
        <v>3013</v>
      </c>
      <c r="AH502" s="748">
        <v>109.2</v>
      </c>
      <c r="AI502" s="748">
        <f t="shared" si="347"/>
        <v>5023.2</v>
      </c>
      <c r="AJ502" s="749">
        <f t="shared" si="348"/>
        <v>8036.2</v>
      </c>
    </row>
    <row r="503" spans="1:37" s="403" customFormat="1" ht="17.45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3"/>
      <c r="K503" s="804">
        <v>65.5</v>
      </c>
      <c r="L503" s="805">
        <f t="shared" si="337"/>
        <v>0</v>
      </c>
      <c r="M503" s="804">
        <v>127.4</v>
      </c>
      <c r="N503" s="805">
        <f t="shared" si="338"/>
        <v>0</v>
      </c>
      <c r="O503" s="809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1">
        <f t="shared" si="331"/>
        <v>23</v>
      </c>
      <c r="AF503" s="748">
        <v>65.5</v>
      </c>
      <c r="AG503" s="748">
        <f t="shared" si="346"/>
        <v>1506.5</v>
      </c>
      <c r="AH503" s="748">
        <v>127.4</v>
      </c>
      <c r="AI503" s="748">
        <f t="shared" si="347"/>
        <v>2930.2000000000003</v>
      </c>
      <c r="AJ503" s="749">
        <f t="shared" si="348"/>
        <v>4436.7000000000007</v>
      </c>
    </row>
    <row r="504" spans="1:37" s="403" customFormat="1" ht="17.45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3"/>
      <c r="K504" s="804">
        <v>32.75</v>
      </c>
      <c r="L504" s="805">
        <f t="shared" si="337"/>
        <v>0</v>
      </c>
      <c r="M504" s="804">
        <v>15.600000000000001</v>
      </c>
      <c r="N504" s="805">
        <f t="shared" si="338"/>
        <v>0</v>
      </c>
      <c r="O504" s="809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1">
        <f t="shared" si="331"/>
        <v>396</v>
      </c>
      <c r="AF504" s="748">
        <v>32.75</v>
      </c>
      <c r="AG504" s="748">
        <f t="shared" si="346"/>
        <v>12969</v>
      </c>
      <c r="AH504" s="748">
        <v>15.600000000000001</v>
      </c>
      <c r="AI504" s="748">
        <f t="shared" si="347"/>
        <v>6177.6</v>
      </c>
      <c r="AJ504" s="749">
        <f t="shared" si="348"/>
        <v>19146.599999999999</v>
      </c>
    </row>
    <row r="505" spans="1:37" s="403" customFormat="1" ht="17.45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3"/>
      <c r="K505" s="804"/>
      <c r="L505" s="805"/>
      <c r="M505" s="804">
        <v>19500</v>
      </c>
      <c r="N505" s="805">
        <f t="shared" si="338"/>
        <v>0</v>
      </c>
      <c r="O505" s="809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1">
        <f t="shared" si="331"/>
        <v>1</v>
      </c>
      <c r="AF505" s="748"/>
      <c r="AG505" s="748"/>
      <c r="AH505" s="748">
        <v>19500</v>
      </c>
      <c r="AI505" s="748">
        <f t="shared" si="347"/>
        <v>19500</v>
      </c>
      <c r="AJ505" s="749">
        <f t="shared" si="348"/>
        <v>19500</v>
      </c>
    </row>
    <row r="506" spans="1:37" s="403" customFormat="1" ht="17.45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1">
        <f t="shared" si="331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48"/>
        <v>31440</v>
      </c>
    </row>
    <row r="507" spans="1:37" s="403" customFormat="1" ht="17.45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1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1"/>
        <v>0</v>
      </c>
      <c r="AF508" s="746"/>
      <c r="AG508" s="742">
        <f>AG509+AG523+AG537+AG551</f>
        <v>23842201.582400002</v>
      </c>
      <c r="AH508" s="742"/>
      <c r="AI508" s="742">
        <f>AI509+AI523+AI537+AI551</f>
        <v>32124635.322647002</v>
      </c>
      <c r="AJ508" s="743">
        <f>AJ509+AJ523+AJ537+AJ551</f>
        <v>55966836.905047007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1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17.45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1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1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1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36" s="403" customFormat="1" ht="24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1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1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1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1"/>
        <v>0</v>
      </c>
      <c r="AF518" s="748"/>
      <c r="AG518" s="748"/>
      <c r="AH518" s="748"/>
      <c r="AI518" s="748"/>
      <c r="AJ518" s="749"/>
    </row>
    <row r="519" spans="1:36" s="403" customFormat="1" ht="24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1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1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1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1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36" s="403" customFormat="1" ht="24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1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1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1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36" s="403" customFormat="1" ht="24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1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1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1"/>
        <v>0</v>
      </c>
      <c r="AF532" s="748"/>
      <c r="AG532" s="748"/>
      <c r="AH532" s="748"/>
      <c r="AI532" s="748"/>
      <c r="AJ532" s="749"/>
    </row>
    <row r="533" spans="1:36" s="403" customFormat="1" ht="24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1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1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1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1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1"/>
        <v>0</v>
      </c>
      <c r="AF537" s="756"/>
      <c r="AG537" s="756">
        <f>SUM(AG539:AG550)</f>
        <v>2965348.9631999996</v>
      </c>
      <c r="AH537" s="756"/>
      <c r="AI537" s="756">
        <f>SUM(AI539:AI550)</f>
        <v>1149168.0318119992</v>
      </c>
      <c r="AJ537" s="757">
        <f>SUM(AJ539:AJ550)</f>
        <v>4114516.9950119983</v>
      </c>
    </row>
    <row r="538" spans="1:36" s="403" customFormat="1" ht="24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8"/>
      <c r="AG538" s="748"/>
      <c r="AH538" s="748"/>
      <c r="AI538" s="748"/>
      <c r="AJ538" s="749"/>
    </row>
    <row r="539" spans="1:36" s="403" customFormat="1" ht="24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1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1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1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1"/>
        <v>0</v>
      </c>
      <c r="AF542" s="744"/>
      <c r="AG542" s="744"/>
      <c r="AH542" s="744"/>
      <c r="AI542" s="744"/>
      <c r="AJ542" s="745"/>
    </row>
    <row r="543" spans="1:36" ht="24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1"/>
        <v>21</v>
      </c>
      <c r="AF543" s="744">
        <v>2513.1600000000003</v>
      </c>
      <c r="AG543" s="744">
        <f>AF543*AE543</f>
        <v>52776.360000000008</v>
      </c>
      <c r="AH543" s="744">
        <v>6681</v>
      </c>
      <c r="AI543" s="744">
        <f>AH543*AE543</f>
        <v>140301</v>
      </c>
      <c r="AJ543" s="745">
        <f>AG543+AI543</f>
        <v>193077.36000000002</v>
      </c>
    </row>
    <row r="544" spans="1:36" ht="24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1"/>
        <v>22.539999999999992</v>
      </c>
      <c r="AF544" s="744">
        <v>2333.7600000000002</v>
      </c>
      <c r="AG544" s="744">
        <f>AF544*AE544</f>
        <v>52602.950399999987</v>
      </c>
      <c r="AH544" s="744">
        <v>2161.5</v>
      </c>
      <c r="AI544" s="744">
        <f>AH544*AE544</f>
        <v>48720.209999999985</v>
      </c>
      <c r="AJ544" s="745">
        <f>AG544+AI544</f>
        <v>101323.16039999996</v>
      </c>
    </row>
    <row r="545" spans="1:36" ht="24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80" si="350">D545-S545-Y545</f>
        <v>31.389999999999986</v>
      </c>
      <c r="AF545" s="744">
        <v>46.800000000000004</v>
      </c>
      <c r="AG545" s="744">
        <f>AF545*AE545</f>
        <v>1469.0519999999995</v>
      </c>
      <c r="AH545" s="744">
        <v>264.096</v>
      </c>
      <c r="AI545" s="744">
        <f>AH545*AE545</f>
        <v>8289.9734399999961</v>
      </c>
      <c r="AJ545" s="745">
        <f>AG545+AI545</f>
        <v>9759.0254399999958</v>
      </c>
    </row>
    <row r="546" spans="1:36" ht="24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0"/>
        <v>0</v>
      </c>
      <c r="AF546" s="744"/>
      <c r="AG546" s="744"/>
      <c r="AH546" s="744"/>
      <c r="AI546" s="744"/>
      <c r="AJ546" s="745"/>
    </row>
    <row r="547" spans="1:36" ht="38.25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0"/>
        <v>15.639999999999986</v>
      </c>
      <c r="AF547" s="744">
        <v>2475.7200000000003</v>
      </c>
      <c r="AG547" s="744">
        <f>AF547*AE547</f>
        <v>38720.260799999967</v>
      </c>
      <c r="AH547" s="744">
        <v>60860.412300000004</v>
      </c>
      <c r="AI547" s="744">
        <f>AH547*AE547</f>
        <v>951856.84837199922</v>
      </c>
      <c r="AJ547" s="745">
        <f>AG547+AI547</f>
        <v>990577.10917199915</v>
      </c>
    </row>
    <row r="548" spans="1:36" ht="15.75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0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0"/>
        <v>0</v>
      </c>
      <c r="AF550" s="744">
        <v>124800</v>
      </c>
      <c r="AG550" s="744">
        <f>AF550*AE550</f>
        <v>0</v>
      </c>
      <c r="AH550" s="744">
        <v>49408.353000000003</v>
      </c>
      <c r="AI550" s="744">
        <f>AH550*AE550</f>
        <v>0</v>
      </c>
      <c r="AJ550" s="745">
        <f>AG550+AI550</f>
        <v>0</v>
      </c>
    </row>
    <row r="551" spans="1:36" ht="24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0"/>
        <v>0</v>
      </c>
      <c r="AF551" s="767"/>
      <c r="AG551" s="767">
        <f>SUM(AG553:AG564)</f>
        <v>2531109.4795999997</v>
      </c>
      <c r="AH551" s="767"/>
      <c r="AI551" s="767">
        <f>SUM(AI553:AI564)</f>
        <v>728516.48749100021</v>
      </c>
      <c r="AJ551" s="757">
        <f>SUM(AJ553:AJ564)</f>
        <v>3259625.9670909997</v>
      </c>
    </row>
    <row r="552" spans="1:36" ht="24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</row>
    <row r="553" spans="1:36" s="403" customFormat="1" ht="24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0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0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0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</row>
    <row r="557" spans="1:36" ht="24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0"/>
        <v>13</v>
      </c>
      <c r="AF557" s="744">
        <v>2513.1600000000003</v>
      </c>
      <c r="AG557" s="744">
        <f>AF557*AE557</f>
        <v>32671.080000000005</v>
      </c>
      <c r="AH557" s="744">
        <v>6681</v>
      </c>
      <c r="AI557" s="744">
        <f>AH557*AE557</f>
        <v>86853</v>
      </c>
      <c r="AJ557" s="745">
        <f>AG557+AI557</f>
        <v>119524.08</v>
      </c>
    </row>
    <row r="558" spans="1:36" ht="24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0"/>
        <v>14.049999999999997</v>
      </c>
      <c r="AF558" s="744">
        <v>2333.7600000000002</v>
      </c>
      <c r="AG558" s="744">
        <f>AF558*AE558</f>
        <v>32789.327999999994</v>
      </c>
      <c r="AH558" s="744">
        <v>2161.5</v>
      </c>
      <c r="AI558" s="744">
        <f>AH558*AE558</f>
        <v>30369.074999999993</v>
      </c>
      <c r="AJ558" s="745">
        <f>AG558+AI558</f>
        <v>63158.402999999991</v>
      </c>
    </row>
    <row r="559" spans="1:36" ht="24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0"/>
        <v>19.47</v>
      </c>
      <c r="AF559" s="744">
        <v>46.800000000000004</v>
      </c>
      <c r="AG559" s="744">
        <f>AF559*AE559</f>
        <v>911.19600000000003</v>
      </c>
      <c r="AH559" s="744">
        <v>264.096</v>
      </c>
      <c r="AI559" s="744">
        <f>AH559*AE559</f>
        <v>5141.9491200000002</v>
      </c>
      <c r="AJ559" s="745">
        <f>AG559+AI559</f>
        <v>6053.1451200000001</v>
      </c>
    </row>
    <row r="560" spans="1:36" ht="24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0"/>
        <v>0</v>
      </c>
      <c r="AF560" s="744"/>
      <c r="AG560" s="744"/>
      <c r="AH560" s="744"/>
      <c r="AI560" s="744"/>
      <c r="AJ560" s="745"/>
    </row>
    <row r="561" spans="1:36" ht="24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0"/>
        <v>9.730000000000004</v>
      </c>
      <c r="AF561" s="744">
        <v>2475.7200000000003</v>
      </c>
      <c r="AG561" s="744">
        <f>AF561*AE561</f>
        <v>24088.755600000011</v>
      </c>
      <c r="AH561" s="744">
        <v>62297.272700000001</v>
      </c>
      <c r="AI561" s="744">
        <f>AH561*AE561</f>
        <v>606152.46337100025</v>
      </c>
      <c r="AJ561" s="745">
        <f>AG561+AI561</f>
        <v>630241.21897100029</v>
      </c>
    </row>
    <row r="562" spans="1:36" ht="24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0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0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3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0"/>
        <v>0</v>
      </c>
      <c r="AF564" s="769">
        <v>124800</v>
      </c>
      <c r="AG564" s="769">
        <f>AF564*AE564</f>
        <v>0</v>
      </c>
      <c r="AH564" s="769">
        <v>49408.353000000003</v>
      </c>
      <c r="AI564" s="769">
        <f>AH564*AE564</f>
        <v>0</v>
      </c>
      <c r="AJ564" s="770">
        <f>AG564+AI564</f>
        <v>0</v>
      </c>
    </row>
    <row r="565" spans="1:36" ht="24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1161">
        <f t="shared" si="350"/>
        <v>0</v>
      </c>
      <c r="AF565" s="772"/>
      <c r="AG565" s="772"/>
      <c r="AH565" s="772"/>
      <c r="AI565" s="772"/>
      <c r="AJ565" s="773"/>
    </row>
    <row r="566" spans="1:36" ht="24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>
        <f t="shared" si="350"/>
        <v>0</v>
      </c>
      <c r="AF566" s="774"/>
      <c r="AG566" s="774">
        <f>SUM(AG567:AG580)</f>
        <v>935809.37800320017</v>
      </c>
      <c r="AH566" s="774"/>
      <c r="AI566" s="774">
        <f>SUM(AI567:AI580)</f>
        <v>556205.56000000017</v>
      </c>
      <c r="AJ566" s="775">
        <f>SUM(AJ567:AJ580)</f>
        <v>1492014.9380032001</v>
      </c>
    </row>
    <row r="567" spans="1:36" ht="24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1161">
        <f t="shared" si="350"/>
        <v>72</v>
      </c>
      <c r="AF567" s="777">
        <v>1918.4687999999999</v>
      </c>
      <c r="AG567" s="777">
        <f t="shared" ref="AG567:AG580" si="364">AF567*AE567</f>
        <v>138129.7536</v>
      </c>
      <c r="AH567" s="777">
        <v>923.06500000000028</v>
      </c>
      <c r="AI567" s="777">
        <f>AH567*AE567</f>
        <v>66460.680000000022</v>
      </c>
      <c r="AJ567" s="778">
        <f t="shared" ref="AJ567:AJ580" si="365">AI567+AG567</f>
        <v>204590.43360000002</v>
      </c>
    </row>
    <row r="568" spans="1:36" ht="24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1">
        <f t="shared" si="350"/>
        <v>36</v>
      </c>
      <c r="AF568" s="779">
        <v>2793.7584000000002</v>
      </c>
      <c r="AG568" s="779">
        <f t="shared" si="364"/>
        <v>100575.3024</v>
      </c>
      <c r="AH568" s="779">
        <v>8448.9600000000009</v>
      </c>
      <c r="AI568" s="779">
        <f>AH568*AE568</f>
        <v>304162.56000000006</v>
      </c>
      <c r="AJ568" s="780">
        <f t="shared" si="365"/>
        <v>404737.86240000004</v>
      </c>
    </row>
    <row r="569" spans="1:36" ht="24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1">
        <f t="shared" si="350"/>
        <v>3</v>
      </c>
      <c r="AF569" s="779">
        <v>78955</v>
      </c>
      <c r="AG569" s="779">
        <f t="shared" si="364"/>
        <v>236865</v>
      </c>
      <c r="AH569" s="779">
        <v>48788.666666666664</v>
      </c>
      <c r="AI569" s="779">
        <v>146366</v>
      </c>
      <c r="AJ569" s="780">
        <f t="shared" si="365"/>
        <v>383231</v>
      </c>
    </row>
    <row r="570" spans="1:36" s="403" customFormat="1" ht="24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1">
        <f t="shared" si="350"/>
        <v>1</v>
      </c>
      <c r="AF570" s="781">
        <v>4059.5328000000004</v>
      </c>
      <c r="AG570" s="781">
        <f t="shared" si="364"/>
        <v>4059.5328000000004</v>
      </c>
      <c r="AH570" s="781">
        <v>3397.68</v>
      </c>
      <c r="AI570" s="781">
        <f>AH570*AE570</f>
        <v>3397.68</v>
      </c>
      <c r="AJ570" s="782">
        <f t="shared" si="365"/>
        <v>7457.2128000000002</v>
      </c>
    </row>
    <row r="571" spans="1:36" s="403" customFormat="1" ht="24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1">
        <f t="shared" si="350"/>
        <v>1</v>
      </c>
      <c r="AF571" s="781">
        <v>2754.1440000000002</v>
      </c>
      <c r="AG571" s="781">
        <f t="shared" si="364"/>
        <v>2754.1440000000002</v>
      </c>
      <c r="AH571" s="781">
        <v>1121.1200000000001</v>
      </c>
      <c r="AI571" s="781">
        <f>AH571*AE571</f>
        <v>1121.1200000000001</v>
      </c>
      <c r="AJ571" s="782">
        <f t="shared" si="365"/>
        <v>3875.2640000000001</v>
      </c>
    </row>
    <row r="572" spans="1:36" s="403" customFormat="1" ht="24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1">
        <f t="shared" si="350"/>
        <v>5</v>
      </c>
      <c r="AF572" s="781">
        <v>6442.0559999999996</v>
      </c>
      <c r="AG572" s="781">
        <f t="shared" si="364"/>
        <v>32210.28</v>
      </c>
      <c r="AH572" s="781">
        <v>2333.7600000000002</v>
      </c>
      <c r="AI572" s="781">
        <f>AH572*AE572</f>
        <v>11668.800000000001</v>
      </c>
      <c r="AJ572" s="782">
        <f t="shared" si="365"/>
        <v>43879.08</v>
      </c>
    </row>
    <row r="573" spans="1:36" s="403" customFormat="1" ht="24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2.4</v>
      </c>
      <c r="AF573" s="781">
        <v>671.55840000000001</v>
      </c>
      <c r="AG573" s="781">
        <f t="shared" si="364"/>
        <v>1611.7401600000001</v>
      </c>
      <c r="AH573" s="781"/>
      <c r="AI573" s="781"/>
      <c r="AJ573" s="782">
        <f t="shared" si="365"/>
        <v>1611.7401600000001</v>
      </c>
    </row>
    <row r="574" spans="1:36" ht="24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1">
        <f t="shared" si="350"/>
        <v>2.2999999999999998</v>
      </c>
      <c r="AF574" s="779">
        <v>17405.925984000001</v>
      </c>
      <c r="AG574" s="779">
        <f t="shared" si="364"/>
        <v>40033.629763199999</v>
      </c>
      <c r="AH574" s="779">
        <v>6006</v>
      </c>
      <c r="AI574" s="779">
        <f>AH574*AE574</f>
        <v>13813.8</v>
      </c>
      <c r="AJ574" s="780">
        <f t="shared" si="365"/>
        <v>53847.429763199994</v>
      </c>
    </row>
    <row r="575" spans="1:36" ht="24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1">
        <f t="shared" si="350"/>
        <v>0.8</v>
      </c>
      <c r="AF575" s="779">
        <v>2601.3455999999996</v>
      </c>
      <c r="AG575" s="779">
        <f t="shared" si="364"/>
        <v>2081.0764799999997</v>
      </c>
      <c r="AH575" s="779">
        <v>2059.2000000000003</v>
      </c>
      <c r="AI575" s="779">
        <f>AH575*AE575</f>
        <v>1647.3600000000004</v>
      </c>
      <c r="AJ575" s="780">
        <f t="shared" si="365"/>
        <v>3728.4364800000003</v>
      </c>
    </row>
    <row r="576" spans="1:36" ht="24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1">
        <f t="shared" si="350"/>
        <v>3.5</v>
      </c>
      <c r="AF576" s="779">
        <v>2682.4607999999998</v>
      </c>
      <c r="AG576" s="779">
        <f t="shared" si="364"/>
        <v>9388.612799999999</v>
      </c>
      <c r="AH576" s="779">
        <v>2162.1600000000003</v>
      </c>
      <c r="AI576" s="779">
        <f>AH576*AE576</f>
        <v>7567.5600000000013</v>
      </c>
      <c r="AJ576" s="780">
        <f t="shared" si="365"/>
        <v>16956.1728</v>
      </c>
    </row>
    <row r="577" spans="1:61" s="403" customFormat="1" ht="24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1">
        <f t="shared" si="350"/>
        <v>25.3</v>
      </c>
      <c r="AF577" s="781">
        <v>297.108</v>
      </c>
      <c r="AG577" s="781">
        <f t="shared" si="364"/>
        <v>7516.8324000000002</v>
      </c>
      <c r="AH577" s="781"/>
      <c r="AI577" s="781"/>
      <c r="AJ577" s="782">
        <f t="shared" si="365"/>
        <v>7516.8324000000002</v>
      </c>
    </row>
    <row r="578" spans="1:61" s="403" customFormat="1" ht="24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1">
        <f t="shared" si="350"/>
        <v>50.6</v>
      </c>
      <c r="AF578" s="781">
        <v>594.21600000000001</v>
      </c>
      <c r="AG578" s="781">
        <f t="shared" si="364"/>
        <v>30067.329600000001</v>
      </c>
      <c r="AH578" s="781"/>
      <c r="AI578" s="781"/>
      <c r="AJ578" s="782">
        <f t="shared" si="365"/>
        <v>30067.329600000001</v>
      </c>
    </row>
    <row r="579" spans="1:61" s="403" customFormat="1" ht="24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1">
        <f t="shared" si="350"/>
        <v>120</v>
      </c>
      <c r="AF579" s="781">
        <v>2716.4160000000002</v>
      </c>
      <c r="AG579" s="781">
        <f t="shared" si="364"/>
        <v>325969.92000000004</v>
      </c>
      <c r="AH579" s="781"/>
      <c r="AI579" s="781"/>
      <c r="AJ579" s="782">
        <f t="shared" si="365"/>
        <v>325969.92000000004</v>
      </c>
    </row>
    <row r="580" spans="1:61" s="403" customFormat="1" ht="24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54">
        <v>2273.1120000000001</v>
      </c>
      <c r="AA580" s="955">
        <f t="shared" si="361"/>
        <v>0</v>
      </c>
      <c r="AB580" s="955"/>
      <c r="AC580" s="955"/>
      <c r="AD580" s="956">
        <f t="shared" si="363"/>
        <v>0</v>
      </c>
      <c r="AE580" s="768">
        <f>D580-S580-Y580</f>
        <v>2</v>
      </c>
      <c r="AF580" s="784">
        <v>2273.1120000000001</v>
      </c>
      <c r="AG580" s="785">
        <f t="shared" si="364"/>
        <v>4546.2240000000002</v>
      </c>
      <c r="AH580" s="785"/>
      <c r="AI580" s="785"/>
      <c r="AJ580" s="786">
        <f t="shared" si="365"/>
        <v>4546.2240000000002</v>
      </c>
    </row>
    <row r="581" spans="1:61" ht="17.45" customHeight="1" thickTop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AG32+AG73+AG93+AG98+AG150+AG166+AG188+AG247+AG262+AG265+AG273+AG280+AG293+AG362+AG379+AG414+AG427+AG466+AG485+AG490+AG495+AG508+AG566</f>
        <v>130948222.2594661</v>
      </c>
      <c r="AH581" s="772"/>
      <c r="AI581" s="772">
        <f>AI32+AI73+AI93+AI98+AI150+AI166+AI188+AI247+AI262+AI265+AI273+AI280+AI293+AI362+AI379+AI414+AI427+AI466+AI485+AI490+AI495+AI508+AI566</f>
        <v>181453986.38202861</v>
      </c>
      <c r="AJ581" s="773">
        <f>(AJ32+AJ73+AJ93+AJ98+AJ150+AJ166+AJ188+AJ247+AJ262+AJ265+AJ273+AJ280+AJ293+AJ362+AJ379+AJ414+AJ427+AJ466+AJ485+AJ490+AJ495+AJ508+AJ566)-0.01</f>
        <v>313141383.99149472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21824703.710000001</v>
      </c>
      <c r="AH582" s="789"/>
      <c r="AI582" s="789">
        <f>ROUND((AI581/1.2*0.2),2)</f>
        <v>30242331.059999999</v>
      </c>
      <c r="AJ582" s="790">
        <f>ROUND((AJ581/1.2*0.2),2)</f>
        <v>52190230.670000002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4"/>
      <c r="D585" s="1064"/>
      <c r="E585" s="1064"/>
      <c r="F585" s="1064"/>
      <c r="G585" s="1064"/>
      <c r="H585" s="1064"/>
      <c r="O585" s="459"/>
      <c r="P585" s="557"/>
      <c r="Q585" s="557"/>
      <c r="R585" s="558"/>
      <c r="S585" s="1065" t="s">
        <v>45</v>
      </c>
      <c r="T585" s="1065"/>
      <c r="U585" s="1065"/>
      <c r="V585" s="1065"/>
      <c r="W585" s="1065"/>
      <c r="X585" s="1065"/>
      <c r="Y585" s="1117" t="s">
        <v>45</v>
      </c>
      <c r="Z585" s="1117"/>
      <c r="AA585" s="1117"/>
      <c r="AB585" s="1117"/>
      <c r="AC585" s="1117"/>
      <c r="AD585" s="1117"/>
      <c r="AE585" s="1116" t="s">
        <v>45</v>
      </c>
      <c r="AF585" s="1116"/>
      <c r="AG585" s="1116"/>
      <c r="AH585" s="1116"/>
      <c r="AI585" s="1116"/>
      <c r="AJ585" s="1116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63" t="s">
        <v>40</v>
      </c>
      <c r="C586" s="1063"/>
      <c r="D586" s="1063"/>
      <c r="E586" s="1063"/>
      <c r="F586" s="1063"/>
      <c r="G586" s="1063"/>
      <c r="H586" s="1063"/>
      <c r="I586" s="1063"/>
      <c r="J586" s="1063"/>
      <c r="K586" s="1063"/>
      <c r="L586" s="1063"/>
      <c r="M586" s="1063"/>
      <c r="N586" s="1063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>
        <f>I581-X581-AD581</f>
        <v>313142436.85943323</v>
      </c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4"/>
      <c r="D587" s="1064"/>
      <c r="E587" s="1064"/>
      <c r="F587" s="1064"/>
      <c r="G587" s="1064"/>
      <c r="H587" s="1064"/>
      <c r="O587" s="459"/>
      <c r="P587" s="557"/>
      <c r="Q587" s="557"/>
      <c r="R587" s="558"/>
      <c r="S587" s="1065" t="s">
        <v>47</v>
      </c>
      <c r="T587" s="1065"/>
      <c r="U587" s="1065"/>
      <c r="V587" s="1065"/>
      <c r="W587" s="1065"/>
      <c r="X587" s="1065"/>
      <c r="Y587" s="1117" t="s">
        <v>47</v>
      </c>
      <c r="Z587" s="1117"/>
      <c r="AA587" s="1117"/>
      <c r="AB587" s="1117"/>
      <c r="AC587" s="1117"/>
      <c r="AD587" s="1117"/>
      <c r="AE587" s="1116" t="s">
        <v>47</v>
      </c>
      <c r="AF587" s="1116"/>
      <c r="AG587" s="1116"/>
      <c r="AH587" s="1116"/>
      <c r="AI587" s="1116"/>
      <c r="AJ587" s="1116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63" t="s">
        <v>40</v>
      </c>
      <c r="C588" s="1063"/>
      <c r="D588" s="1063"/>
      <c r="E588" s="1063"/>
      <c r="F588" s="1063"/>
      <c r="G588" s="1063"/>
      <c r="H588" s="1063"/>
      <c r="I588" s="1063"/>
      <c r="J588" s="1063"/>
      <c r="K588" s="1063"/>
      <c r="L588" s="1063"/>
      <c r="M588" s="1063"/>
      <c r="N588" s="106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mergeCells count="79">
    <mergeCell ref="C587:H587"/>
    <mergeCell ref="S587:X587"/>
    <mergeCell ref="Y587:AD587"/>
    <mergeCell ref="AE587:AJ587"/>
    <mergeCell ref="B588:N588"/>
    <mergeCell ref="Y28:AD28"/>
    <mergeCell ref="AJ29:AJ30"/>
    <mergeCell ref="C585:H585"/>
    <mergeCell ref="S585:X585"/>
    <mergeCell ref="Y585:AD585"/>
    <mergeCell ref="AE585:AJ585"/>
    <mergeCell ref="B586:N586"/>
    <mergeCell ref="Z29:AA29"/>
    <mergeCell ref="AB29:AC29"/>
    <mergeCell ref="AD29:AD30"/>
    <mergeCell ref="AE29:AE30"/>
    <mergeCell ref="AF29:AG29"/>
    <mergeCell ref="AH29:AI29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O29:O30"/>
    <mergeCell ref="AE27:AJ27"/>
    <mergeCell ref="S28:X28"/>
    <mergeCell ref="A29:A30"/>
    <mergeCell ref="B29:B30"/>
    <mergeCell ref="C29:C30"/>
    <mergeCell ref="D29:D30"/>
    <mergeCell ref="E29:F29"/>
    <mergeCell ref="U21:U22"/>
    <mergeCell ref="V21:V22"/>
    <mergeCell ref="W21:X21"/>
    <mergeCell ref="AA21:AA22"/>
    <mergeCell ref="AB21:AB22"/>
    <mergeCell ref="AC21:AD21"/>
    <mergeCell ref="V17:X17"/>
    <mergeCell ref="AB17:AD17"/>
    <mergeCell ref="V18:X18"/>
    <mergeCell ref="AB18:AD18"/>
    <mergeCell ref="V19:X19"/>
    <mergeCell ref="AB19:AD19"/>
    <mergeCell ref="V14:X14"/>
    <mergeCell ref="AB14:AD14"/>
    <mergeCell ref="V15:X15"/>
    <mergeCell ref="AB15:AD15"/>
    <mergeCell ref="V16:X16"/>
    <mergeCell ref="AB16:AD16"/>
    <mergeCell ref="V11:X11"/>
    <mergeCell ref="AB11:AD11"/>
    <mergeCell ref="V12:X12"/>
    <mergeCell ref="AB12:AD12"/>
    <mergeCell ref="V13:X13"/>
    <mergeCell ref="AB13:AD13"/>
    <mergeCell ref="V8:X8"/>
    <mergeCell ref="AB8:AD8"/>
    <mergeCell ref="V9:X9"/>
    <mergeCell ref="AB9:AD9"/>
    <mergeCell ref="V10:X10"/>
    <mergeCell ref="AB10:AD10"/>
    <mergeCell ref="V5:X5"/>
    <mergeCell ref="AB5:AD5"/>
    <mergeCell ref="V6:X6"/>
    <mergeCell ref="AB6:AD6"/>
    <mergeCell ref="V7:X7"/>
    <mergeCell ref="AB7:AD7"/>
    <mergeCell ref="V2:X2"/>
    <mergeCell ref="AB2:AD2"/>
    <mergeCell ref="V3:X3"/>
    <mergeCell ref="AB3:AD3"/>
    <mergeCell ref="V4:X4"/>
    <mergeCell ref="AB4:AD4"/>
  </mergeCells>
  <conditionalFormatting sqref="B46">
    <cfRule type="duplicateValues" dxfId="13" priority="13" stopIfTrue="1"/>
  </conditionalFormatting>
  <conditionalFormatting sqref="B47">
    <cfRule type="duplicateValues" dxfId="12" priority="12" stopIfTrue="1"/>
  </conditionalFormatting>
  <conditionalFormatting sqref="B48">
    <cfRule type="duplicateValues" dxfId="11" priority="11" stopIfTrue="1"/>
  </conditionalFormatting>
  <conditionalFormatting sqref="B49">
    <cfRule type="duplicateValues" dxfId="10" priority="10" stopIfTrue="1"/>
  </conditionalFormatting>
  <conditionalFormatting sqref="B50">
    <cfRule type="duplicateValues" dxfId="9" priority="9" stopIfTrue="1"/>
  </conditionalFormatting>
  <conditionalFormatting sqref="B51">
    <cfRule type="duplicateValues" dxfId="8" priority="8" stopIfTrue="1"/>
  </conditionalFormatting>
  <conditionalFormatting sqref="B52">
    <cfRule type="duplicateValues" dxfId="7" priority="14" stopIfTrue="1"/>
  </conditionalFormatting>
  <conditionalFormatting sqref="B78">
    <cfRule type="duplicateValues" dxfId="6" priority="7" stopIfTrue="1"/>
  </conditionalFormatting>
  <conditionalFormatting sqref="B357:B358 B327:B330 B343 B350 B360:B361 B359:C359">
    <cfRule type="duplicateValues" dxfId="5" priority="6" stopIfTrue="1"/>
  </conditionalFormatting>
  <conditionalFormatting sqref="D359">
    <cfRule type="duplicateValues" dxfId="4" priority="5" stopIfTrue="1"/>
  </conditionalFormatting>
  <conditionalFormatting sqref="P29 P30:Q30 P74:Q149 P151:Q272 P274:Q292 P294:Q378 P380:Q426 P428:Q506 P509:Q1048576 P32:Q7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P1:R23 P27:R28 R30:R1048576">
    <cfRule type="cellIs" dxfId="1" priority="1" operator="greaterThan">
      <formula>0</formula>
    </cfRule>
    <cfRule type="cellIs" dxfId="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41" t="s">
        <v>0</v>
      </c>
      <c r="N2" s="1142"/>
      <c r="O2" s="1143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41" t="s">
        <v>2</v>
      </c>
      <c r="N3" s="1142"/>
      <c r="O3" s="1143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44"/>
      <c r="N4" s="1145"/>
      <c r="O4" s="1146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50"/>
      <c r="N5" s="1148"/>
      <c r="O5" s="1149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44"/>
      <c r="N6" s="1145"/>
      <c r="O6" s="1146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47" t="s">
        <v>42</v>
      </c>
      <c r="N7" s="1148"/>
      <c r="O7" s="1149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44"/>
      <c r="N8" s="1145"/>
      <c r="O8" s="1146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47" t="s">
        <v>43</v>
      </c>
      <c r="N9" s="1148"/>
      <c r="O9" s="1149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44"/>
      <c r="N10" s="1145"/>
      <c r="O10" s="1146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50"/>
      <c r="N11" s="1148"/>
      <c r="O11" s="1149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44"/>
      <c r="N12" s="1145"/>
      <c r="O12" s="1146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50"/>
      <c r="N13" s="1148"/>
      <c r="O13" s="1149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41"/>
      <c r="N14" s="1142"/>
      <c r="O14" s="1143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52" t="s">
        <v>136</v>
      </c>
      <c r="N15" s="1153"/>
      <c r="O15" s="1154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55" t="s">
        <v>603</v>
      </c>
      <c r="N16" s="1156"/>
      <c r="O16" s="1157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41"/>
      <c r="N17" s="1142"/>
      <c r="O17" s="1143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58" t="s">
        <v>18</v>
      </c>
      <c r="M19" s="1158" t="s">
        <v>19</v>
      </c>
      <c r="N19" s="1159" t="s">
        <v>20</v>
      </c>
      <c r="O19" s="1159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58"/>
      <c r="M20" s="1158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071" t="s">
        <v>23</v>
      </c>
      <c r="C22" s="1071"/>
      <c r="D22" s="1071"/>
      <c r="E22" s="1071"/>
      <c r="F22" s="1071"/>
      <c r="G22" s="1071"/>
      <c r="H22" s="1071"/>
      <c r="I22" s="1071"/>
      <c r="J22" s="1071"/>
      <c r="K22" s="1071"/>
      <c r="L22" s="1071"/>
      <c r="M22" s="171"/>
      <c r="N22" s="171"/>
      <c r="O22" s="1"/>
    </row>
    <row r="23" spans="1:21" s="2" customFormat="1">
      <c r="A23" s="389"/>
      <c r="B23" s="1071" t="s">
        <v>25</v>
      </c>
      <c r="C23" s="1071"/>
      <c r="D23" s="1071"/>
      <c r="E23" s="1071"/>
      <c r="F23" s="1071"/>
      <c r="G23" s="1071"/>
      <c r="H23" s="1071"/>
      <c r="I23" s="1071"/>
      <c r="J23" s="1071"/>
      <c r="K23" s="1071"/>
      <c r="L23" s="1071"/>
      <c r="M23" s="171"/>
      <c r="N23" s="171"/>
      <c r="O23" s="1"/>
    </row>
    <row r="24" spans="1:21" ht="21" customHeight="1">
      <c r="B24" s="1151" t="s">
        <v>602</v>
      </c>
      <c r="C24" s="1151"/>
      <c r="D24" s="1151"/>
      <c r="E24" s="1151"/>
      <c r="F24" s="1151"/>
      <c r="G24" s="1151"/>
      <c r="H24" s="1151"/>
      <c r="I24" s="1151"/>
      <c r="J24" s="1151"/>
      <c r="K24" s="1151"/>
      <c r="L24" s="1151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128" t="s">
        <v>48</v>
      </c>
      <c r="B26" s="1130" t="s">
        <v>139</v>
      </c>
      <c r="C26" s="1132" t="s">
        <v>140</v>
      </c>
      <c r="D26" s="1132" t="s">
        <v>141</v>
      </c>
      <c r="E26" s="1134" t="s">
        <v>142</v>
      </c>
      <c r="F26" s="1134"/>
      <c r="G26" s="1134" t="s">
        <v>143</v>
      </c>
      <c r="H26" s="1134"/>
      <c r="I26" s="1134" t="s">
        <v>144</v>
      </c>
      <c r="J26" s="1124" t="s">
        <v>141</v>
      </c>
      <c r="K26" s="1126" t="s">
        <v>142</v>
      </c>
      <c r="L26" s="1127"/>
      <c r="M26" s="1126" t="s">
        <v>143</v>
      </c>
      <c r="N26" s="1127"/>
      <c r="O26" s="1126" t="s">
        <v>144</v>
      </c>
      <c r="P26" s="1139" t="s">
        <v>141</v>
      </c>
      <c r="Q26" s="1135" t="s">
        <v>142</v>
      </c>
      <c r="R26" s="1136"/>
      <c r="S26" s="1135" t="s">
        <v>143</v>
      </c>
      <c r="T26" s="1136"/>
      <c r="U26" s="1137" t="s">
        <v>144</v>
      </c>
    </row>
    <row r="27" spans="1:21" s="197" customFormat="1" ht="27.75" hidden="1" customHeight="1">
      <c r="A27" s="1129"/>
      <c r="B27" s="1131"/>
      <c r="C27" s="1133"/>
      <c r="D27" s="1132"/>
      <c r="E27" s="276" t="s">
        <v>145</v>
      </c>
      <c r="F27" s="276" t="s">
        <v>146</v>
      </c>
      <c r="G27" s="276" t="s">
        <v>147</v>
      </c>
      <c r="H27" s="276" t="s">
        <v>146</v>
      </c>
      <c r="I27" s="1134"/>
      <c r="J27" s="1125"/>
      <c r="K27" s="277" t="s">
        <v>145</v>
      </c>
      <c r="L27" s="277" t="s">
        <v>146</v>
      </c>
      <c r="M27" s="277" t="s">
        <v>147</v>
      </c>
      <c r="N27" s="277" t="s">
        <v>146</v>
      </c>
      <c r="O27" s="1127"/>
      <c r="P27" s="1140"/>
      <c r="Q27" s="198" t="s">
        <v>145</v>
      </c>
      <c r="R27" s="198" t="s">
        <v>146</v>
      </c>
      <c r="S27" s="198" t="s">
        <v>147</v>
      </c>
      <c r="T27" s="198" t="s">
        <v>146</v>
      </c>
      <c r="U27" s="1138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64"/>
      <c r="D591" s="1064"/>
      <c r="E591" s="1064"/>
      <c r="F591" s="1064"/>
      <c r="G591" s="1064"/>
      <c r="H591" s="1064"/>
      <c r="I591" s="1065" t="s">
        <v>45</v>
      </c>
      <c r="J591" s="1065"/>
      <c r="K591" s="1065"/>
      <c r="L591" s="1065"/>
      <c r="M591" s="1065"/>
      <c r="N591" s="1065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63" t="s">
        <v>40</v>
      </c>
      <c r="C592" s="1063"/>
      <c r="D592" s="1063"/>
      <c r="E592" s="1063"/>
      <c r="F592" s="1063"/>
      <c r="G592" s="1063"/>
      <c r="H592" s="1063"/>
      <c r="I592" s="1063"/>
      <c r="J592" s="1063"/>
      <c r="K592" s="1063"/>
      <c r="L592" s="1063"/>
      <c r="M592" s="1063"/>
      <c r="N592" s="1063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64"/>
      <c r="D593" s="1064"/>
      <c r="E593" s="1064"/>
      <c r="F593" s="1064"/>
      <c r="G593" s="1064"/>
      <c r="H593" s="1064"/>
      <c r="I593" s="1065" t="s">
        <v>47</v>
      </c>
      <c r="J593" s="1065"/>
      <c r="K593" s="1065"/>
      <c r="L593" s="1065"/>
      <c r="M593" s="1065"/>
      <c r="N593" s="1065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63" t="s">
        <v>40</v>
      </c>
      <c r="C594" s="1063"/>
      <c r="D594" s="1063"/>
      <c r="E594" s="1063"/>
      <c r="F594" s="1063"/>
      <c r="G594" s="1063"/>
      <c r="H594" s="1063"/>
      <c r="I594" s="1063"/>
      <c r="J594" s="1063"/>
      <c r="K594" s="1063"/>
      <c r="L594" s="1063"/>
      <c r="M594" s="1063"/>
      <c r="N594" s="1063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23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22" priority="8" stopIfTrue="1"/>
  </conditionalFormatting>
  <conditionalFormatting sqref="B44">
    <cfRule type="duplicateValues" dxfId="21" priority="7" stopIfTrue="1"/>
  </conditionalFormatting>
  <conditionalFormatting sqref="B45">
    <cfRule type="duplicateValues" dxfId="20" priority="6" stopIfTrue="1"/>
  </conditionalFormatting>
  <conditionalFormatting sqref="B46">
    <cfRule type="duplicateValues" dxfId="19" priority="5" stopIfTrue="1"/>
  </conditionalFormatting>
  <conditionalFormatting sqref="B47">
    <cfRule type="duplicateValues" dxfId="18" priority="4" stopIfTrue="1"/>
  </conditionalFormatting>
  <conditionalFormatting sqref="B48">
    <cfRule type="duplicateValues" dxfId="17" priority="3" stopIfTrue="1"/>
  </conditionalFormatting>
  <conditionalFormatting sqref="B49">
    <cfRule type="duplicateValues" dxfId="16" priority="9" stopIfTrue="1"/>
  </conditionalFormatting>
  <conditionalFormatting sqref="B75">
    <cfRule type="duplicateValues" dxfId="15" priority="2" stopIfTrue="1"/>
  </conditionalFormatting>
  <conditionalFormatting sqref="B359:B360 B328:B331 B333 B345 B352 B362:B363 B361:D361">
    <cfRule type="duplicateValues" dxfId="14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КС3 №1</vt:lpstr>
      <vt:lpstr>кс-2 №1корр</vt:lpstr>
      <vt:lpstr>КС3 №2 апрель</vt:lpstr>
      <vt:lpstr>кс-2 №2корр</vt:lpstr>
      <vt:lpstr>кс-6 на 06.05</vt:lpstr>
      <vt:lpstr>кс-2 №1</vt:lpstr>
      <vt:lpstr>'кс-2 №1'!Область_печати</vt:lpstr>
      <vt:lpstr>'кс-2 №1корр'!Область_печати</vt:lpstr>
      <vt:lpstr>'кс-2 №2корр'!Область_печати</vt:lpstr>
      <vt:lpstr>'КС3 №1'!Область_печати</vt:lpstr>
      <vt:lpstr>'КС3 №2 апрель'!Область_печати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2024-05-06T06:24:52Z</dcterms:modified>
</cp:coreProperties>
</file>