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ГРАМАКС - субчик полы\ДС № 3 корректировка стоимости под фактичсекое выполнение\"/>
    </mc:Choice>
  </mc:AlternateContent>
  <xr:revisionPtr revIDLastSave="0" documentId="13_ncr:1_{0EC5200C-26D3-4345-BEBA-2CD1DF8D5046}" xr6:coauthVersionLast="47" xr6:coauthVersionMax="47" xr10:uidLastSave="{00000000-0000-0000-0000-000000000000}"/>
  <bookViews>
    <workbookView xWindow="12" yWindow="12" windowWidth="23028" windowHeight="12348" xr2:uid="{00000000-000D-0000-FFFF-FFFF00000000}"/>
  </bookViews>
  <sheets>
    <sheet name="Лист1" sheetId="1" r:id="rId1"/>
  </sheets>
  <definedNames>
    <definedName name="_xlnm.Print_Area" localSheetId="0">Лист1!$A$3:$J$40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9" i="1"/>
  <c r="I30" i="1" s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H28" i="1"/>
  <c r="H27" i="1"/>
  <c r="H26" i="1"/>
  <c r="H25" i="1"/>
  <c r="H24" i="1"/>
  <c r="H23" i="1"/>
  <c r="H22" i="1"/>
  <c r="H21" i="1"/>
  <c r="H19" i="1"/>
  <c r="H18" i="1"/>
  <c r="H17" i="1"/>
  <c r="H16" i="1"/>
  <c r="H15" i="1"/>
  <c r="H14" i="1"/>
  <c r="H13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I31" i="1" l="1"/>
</calcChain>
</file>

<file path=xl/sharedStrings.xml><?xml version="1.0" encoding="utf-8"?>
<sst xmlns="http://schemas.openxmlformats.org/spreadsheetml/2006/main" count="62" uniqueCount="43">
  <si>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</si>
  <si>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</si>
  <si>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</si>
  <si>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</si>
  <si>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</si>
  <si>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</si>
  <si>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</si>
  <si>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</si>
  <si>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</si>
  <si>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</si>
  <si>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</si>
  <si>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</si>
  <si>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</si>
  <si>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ИТОГО стоимость без НДС 20%</t>
  </si>
  <si>
    <t>НДС 20%</t>
  </si>
  <si>
    <t>ИТОГО стоимость с учетом НДС 20%</t>
  </si>
  <si>
    <t>Ведомость и стоимость Строительно-монтажных работ</t>
  </si>
  <si>
    <t>ООО «Грамакс»</t>
  </si>
  <si>
    <t>______________/ В. Рукшис /</t>
  </si>
  <si>
    <t>Грубая шлифовка/фрезеровка снятие до 5 мм</t>
  </si>
  <si>
    <t>Шлифовка сегментами 20 грит</t>
  </si>
  <si>
    <t>Шлифовка сегментами 40 грит</t>
  </si>
  <si>
    <t>Шлифовка сегментами 80 грит</t>
  </si>
  <si>
    <t>Шлифовка сегментами 150 грит</t>
  </si>
  <si>
    <t>Полировка пластиком 50 грит</t>
  </si>
  <si>
    <t>Обработка литьевой пропиткой Ultralit Hard Standart (12%)</t>
  </si>
  <si>
    <t>Полировка пластиком 100 грит</t>
  </si>
  <si>
    <t>Полировка пластиком 200 грит</t>
  </si>
  <si>
    <t>Полировка пластиком 400 грит</t>
  </si>
  <si>
    <t>Полировка пластиком 800 грит</t>
  </si>
  <si>
    <t>Полировка пластиком 1500 грит</t>
  </si>
  <si>
    <t>Располировка падом HiperFlex Dry, BUFF</t>
  </si>
  <si>
    <t xml:space="preserve">Приложение № 1.1
к Договору строительного субподряда 
№ МВМ/19-07-СП6  от «26» января  2024г.
</t>
  </si>
  <si>
    <t>Ремонт цеха № 8 АО "МЕТРОВАГОНМАШ" по адресу: г. Мытищи, ул. Колонцова, д.4. Полировка пола с упрочнением Ultralit Hard Standard по технологии Husqvarna SuperFloor после удаления существующего топпинга</t>
  </si>
  <si>
    <t>Ед. изм.</t>
  </si>
  <si>
    <t>Кол-во</t>
  </si>
  <si>
    <t>Цена за единицу, руб. (без НДС)</t>
  </si>
  <si>
    <t>п.м.</t>
  </si>
  <si>
    <t>Полы сварочного цеха, в т.ч.</t>
  </si>
  <si>
    <t>Подготовка и герметизация швов эластичным Двухкомпонентным герметиком</t>
  </si>
  <si>
    <t>Обработка бетонного пола ремонтником GM3000 (лечение небольших ям, коверн, трещин)</t>
  </si>
  <si>
    <t>кв.м.</t>
  </si>
  <si>
    <t>Пприложение № 1 к Дополнительному соглашению № 3 от «15» мая 2024г.  к Договору строительного субподряда  № МВМ/19-07-СП6  от «26» января 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</si>
</sst>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" fontId="9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2" fillId="0" borderId="0" xfId="2" applyNumberFormat="1" applyFont="1" applyAlignment="1">
      <alignment horizontal="right"/>
    </xf>
    <xf numFmtId="4" fontId="8" fillId="0" borderId="0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Fill="1" applyBorder="1" applyAlignment="1">
      <alignment vertical="center"/>
    </xf>
    <xf numFmtId="4" fontId="9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Normal="100" workbookViewId="0">
      <selection activeCell="A2" sqref="A2"/>
    </sheetView>
  </sheetViews>
  <sheetFormatPr defaultRowHeight="14.4" x14ac:dyDescent="0.3"/>
  <cols>
    <col min="1" max="1" width="3.44140625" customWidth="1"/>
    <col min="2" max="2" width="80.77734375" customWidth="1"/>
    <col min="3" max="3" width="6.6640625" customWidth="1"/>
    <col min="4" max="4" width="9.77734375" style="6" customWidth="1"/>
    <col min="5" max="5" width="11.33203125" bestFit="1" customWidth="1"/>
    <col min="6" max="6" width="11.33203125" style="6" bestFit="1" customWidth="1"/>
    <col min="7" max="7" width="11.33203125" bestFit="1" customWidth="1"/>
    <col min="8" max="8" width="11.33203125" style="6" bestFit="1" customWidth="1"/>
    <col min="9" max="9" width="18" customWidth="1"/>
    <col min="10" max="10" width="12" customWidth="1"/>
  </cols>
  <sheetData>
    <row r="1" spans="1:10" ht="25.2" customHeight="1" x14ac:dyDescent="0.3">
      <c r="A1" s="29" t="s">
        <v>42</v>
      </c>
      <c r="B1" s="30"/>
      <c r="C1" s="30"/>
      <c r="D1" s="30"/>
      <c r="E1" s="30"/>
      <c r="F1" s="30"/>
      <c r="G1" s="30"/>
      <c r="H1" s="30"/>
      <c r="I1" s="30"/>
      <c r="J1" s="30"/>
    </row>
    <row r="3" spans="1:10" ht="19.2" customHeight="1" x14ac:dyDescent="0.3">
      <c r="D3"/>
      <c r="F3"/>
      <c r="H3" s="41" t="s">
        <v>32</v>
      </c>
      <c r="I3" s="41"/>
      <c r="J3" s="41"/>
    </row>
    <row r="4" spans="1:10" ht="19.2" customHeight="1" x14ac:dyDescent="0.3">
      <c r="A4" s="1"/>
      <c r="D4"/>
      <c r="F4"/>
      <c r="H4" s="41"/>
      <c r="I4" s="41"/>
      <c r="J4" s="41"/>
    </row>
    <row r="5" spans="1:10" ht="19.2" customHeight="1" x14ac:dyDescent="0.3">
      <c r="A5" s="1"/>
      <c r="D5"/>
      <c r="F5"/>
      <c r="H5" s="41"/>
      <c r="I5" s="41"/>
      <c r="J5" s="41"/>
    </row>
    <row r="6" spans="1:10" x14ac:dyDescent="0.3">
      <c r="A6" s="33"/>
      <c r="B6" s="33"/>
      <c r="C6" s="33"/>
      <c r="D6" s="33"/>
      <c r="E6" s="33"/>
      <c r="F6" s="33"/>
      <c r="G6" s="33"/>
      <c r="H6" s="33"/>
      <c r="I6" s="33"/>
      <c r="J6" s="33"/>
    </row>
    <row r="7" spans="1:10" x14ac:dyDescent="0.3">
      <c r="A7" s="34" t="s">
        <v>16</v>
      </c>
      <c r="B7" s="34"/>
      <c r="C7" s="34"/>
      <c r="D7" s="34"/>
      <c r="E7" s="34"/>
      <c r="F7" s="34"/>
      <c r="G7" s="34"/>
      <c r="H7" s="34"/>
      <c r="I7" s="34"/>
      <c r="J7" s="34"/>
    </row>
    <row r="8" spans="1:10" ht="52.2" customHeight="1" x14ac:dyDescent="0.3">
      <c r="A8" s="8"/>
      <c r="B8" s="42" t="s">
        <v>33</v>
      </c>
      <c r="C8" s="42"/>
      <c r="D8" s="42"/>
      <c r="E8" s="42"/>
      <c r="F8" s="42"/>
      <c r="G8" s="42"/>
      <c r="H8" s="42"/>
      <c r="I8" s="42"/>
      <c r="J8" s="42"/>
    </row>
    <row r="9" spans="1:10" x14ac:dyDescent="0.3">
      <c r="A9" s="8"/>
      <c r="B9" s="8"/>
      <c r="C9" s="12"/>
      <c r="D9" s="12"/>
      <c r="E9" s="12"/>
      <c r="F9" s="12"/>
      <c r="G9" s="12"/>
      <c r="H9" s="12"/>
      <c r="I9" s="12"/>
      <c r="J9" s="12"/>
    </row>
    <row r="10" spans="1:10" ht="30.75" customHeight="1" x14ac:dyDescent="0.3">
      <c r="A10" s="35" t="s">
        <v>1</v>
      </c>
      <c r="B10" s="36" t="s">
        <v>2</v>
      </c>
      <c r="C10" s="37" t="s">
        <v>34</v>
      </c>
      <c r="D10" s="39" t="s">
        <v>35</v>
      </c>
      <c r="E10" s="37" t="s">
        <v>36</v>
      </c>
      <c r="F10" s="38"/>
      <c r="G10" s="37" t="s">
        <v>3</v>
      </c>
      <c r="H10" s="38"/>
      <c r="I10" s="37" t="s">
        <v>4</v>
      </c>
      <c r="J10" s="37" t="s">
        <v>5</v>
      </c>
    </row>
    <row r="11" spans="1:10" ht="15.6" x14ac:dyDescent="0.3">
      <c r="A11" s="35"/>
      <c r="B11" s="36"/>
      <c r="C11" s="37"/>
      <c r="D11" s="39"/>
      <c r="E11" s="9" t="s">
        <v>6</v>
      </c>
      <c r="F11" s="7" t="s">
        <v>7</v>
      </c>
      <c r="G11" s="9" t="s">
        <v>6</v>
      </c>
      <c r="H11" s="7" t="s">
        <v>7</v>
      </c>
      <c r="I11" s="38"/>
      <c r="J11" s="38"/>
    </row>
    <row r="12" spans="1:10" x14ac:dyDescent="0.3">
      <c r="A12" s="13"/>
      <c r="B12" s="14" t="s">
        <v>38</v>
      </c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2">
        <v>1</v>
      </c>
      <c r="B13" s="15" t="s">
        <v>19</v>
      </c>
      <c r="C13" s="16" t="s">
        <v>41</v>
      </c>
      <c r="D13" s="17">
        <v>3781</v>
      </c>
      <c r="E13" s="18">
        <v>195.75</v>
      </c>
      <c r="F13" s="18">
        <v>762.5</v>
      </c>
      <c r="G13" s="18">
        <f>D13*E13</f>
        <v>740130.75</v>
      </c>
      <c r="H13" s="18">
        <f>D13*F13</f>
        <v>2883012.5</v>
      </c>
      <c r="I13" s="18">
        <f>G13+H13</f>
        <v>3623143.25</v>
      </c>
      <c r="J13" s="18"/>
    </row>
    <row r="14" spans="1:10" x14ac:dyDescent="0.3">
      <c r="A14" s="2">
        <v>2</v>
      </c>
      <c r="B14" s="15" t="s">
        <v>20</v>
      </c>
      <c r="C14" s="16" t="s">
        <v>41</v>
      </c>
      <c r="D14" s="17">
        <v>3781</v>
      </c>
      <c r="E14" s="18">
        <v>97.88</v>
      </c>
      <c r="F14" s="18">
        <v>141.66999999999999</v>
      </c>
      <c r="G14" s="18">
        <f t="shared" ref="G14:G28" si="0">D14*E14</f>
        <v>370084.27999999997</v>
      </c>
      <c r="H14" s="18">
        <f t="shared" ref="H14:H28" si="1">D14*F14</f>
        <v>535654.2699999999</v>
      </c>
      <c r="I14" s="18">
        <f t="shared" ref="I14:I28" si="2">G14+H14</f>
        <v>905738.54999999981</v>
      </c>
      <c r="J14" s="18"/>
    </row>
    <row r="15" spans="1:10" x14ac:dyDescent="0.3">
      <c r="A15" s="2">
        <v>3</v>
      </c>
      <c r="B15" s="15" t="s">
        <v>21</v>
      </c>
      <c r="C15" s="16" t="s">
        <v>41</v>
      </c>
      <c r="D15" s="17">
        <v>3781</v>
      </c>
      <c r="E15" s="18">
        <v>65.25</v>
      </c>
      <c r="F15" s="18">
        <v>141.66999999999999</v>
      </c>
      <c r="G15" s="18">
        <f t="shared" si="0"/>
        <v>246710.25</v>
      </c>
      <c r="H15" s="18">
        <f t="shared" si="1"/>
        <v>535654.2699999999</v>
      </c>
      <c r="I15" s="18">
        <f t="shared" si="2"/>
        <v>782364.5199999999</v>
      </c>
      <c r="J15" s="18"/>
    </row>
    <row r="16" spans="1:10" x14ac:dyDescent="0.3">
      <c r="A16" s="2">
        <v>4</v>
      </c>
      <c r="B16" s="15" t="s">
        <v>22</v>
      </c>
      <c r="C16" s="16" t="s">
        <v>41</v>
      </c>
      <c r="D16" s="17">
        <v>3781</v>
      </c>
      <c r="E16" s="18">
        <v>65.25</v>
      </c>
      <c r="F16" s="18">
        <v>208.33</v>
      </c>
      <c r="G16" s="18">
        <f t="shared" si="0"/>
        <v>246710.25</v>
      </c>
      <c r="H16" s="18">
        <f t="shared" si="1"/>
        <v>787695.7300000001</v>
      </c>
      <c r="I16" s="18">
        <f t="shared" si="2"/>
        <v>1034405.9800000001</v>
      </c>
      <c r="J16" s="18"/>
    </row>
    <row r="17" spans="1:10" x14ac:dyDescent="0.3">
      <c r="A17" s="2">
        <v>5</v>
      </c>
      <c r="B17" s="15" t="s">
        <v>23</v>
      </c>
      <c r="C17" s="16" t="s">
        <v>41</v>
      </c>
      <c r="D17" s="17">
        <v>3781</v>
      </c>
      <c r="E17" s="18">
        <v>48.94</v>
      </c>
      <c r="F17" s="18">
        <v>220.83</v>
      </c>
      <c r="G17" s="18">
        <f t="shared" si="0"/>
        <v>185042.13999999998</v>
      </c>
      <c r="H17" s="18">
        <f t="shared" si="1"/>
        <v>834958.2300000001</v>
      </c>
      <c r="I17" s="18">
        <f t="shared" si="2"/>
        <v>1020000.3700000001</v>
      </c>
      <c r="J17" s="18"/>
    </row>
    <row r="18" spans="1:10" x14ac:dyDescent="0.3">
      <c r="A18" s="2">
        <v>6</v>
      </c>
      <c r="B18" s="15" t="s">
        <v>39</v>
      </c>
      <c r="C18" s="16" t="s">
        <v>37</v>
      </c>
      <c r="D18" s="17">
        <v>2484</v>
      </c>
      <c r="E18" s="18">
        <v>335</v>
      </c>
      <c r="F18" s="18">
        <v>307.5</v>
      </c>
      <c r="G18" s="18">
        <f t="shared" si="0"/>
        <v>832140</v>
      </c>
      <c r="H18" s="18">
        <f t="shared" si="1"/>
        <v>763830</v>
      </c>
      <c r="I18" s="18">
        <f t="shared" si="2"/>
        <v>1595970</v>
      </c>
      <c r="J18" s="18"/>
    </row>
    <row r="19" spans="1:10" x14ac:dyDescent="0.3">
      <c r="A19" s="2">
        <v>7</v>
      </c>
      <c r="B19" s="15" t="s">
        <v>40</v>
      </c>
      <c r="C19" s="16" t="s">
        <v>41</v>
      </c>
      <c r="D19" s="17">
        <v>3781</v>
      </c>
      <c r="E19" s="18">
        <v>410</v>
      </c>
      <c r="F19" s="18">
        <v>183.33</v>
      </c>
      <c r="G19" s="18">
        <f t="shared" si="0"/>
        <v>1550210</v>
      </c>
      <c r="H19" s="18">
        <f t="shared" si="1"/>
        <v>693170.7300000001</v>
      </c>
      <c r="I19" s="18">
        <f t="shared" si="2"/>
        <v>2243380.73</v>
      </c>
      <c r="J19" s="18"/>
    </row>
    <row r="20" spans="1:10" s="27" customFormat="1" x14ac:dyDescent="0.3">
      <c r="A20" s="22">
        <v>8</v>
      </c>
      <c r="B20" s="23" t="s">
        <v>24</v>
      </c>
      <c r="C20" s="24" t="s">
        <v>41</v>
      </c>
      <c r="D20" s="25">
        <v>3781</v>
      </c>
      <c r="E20" s="26">
        <v>36.5</v>
      </c>
      <c r="F20" s="26">
        <v>220.83</v>
      </c>
      <c r="G20" s="26">
        <f t="shared" si="0"/>
        <v>138006.5</v>
      </c>
      <c r="H20" s="26">
        <f>D20*F20</f>
        <v>834958.2300000001</v>
      </c>
      <c r="I20" s="26">
        <f t="shared" si="2"/>
        <v>972964.7300000001</v>
      </c>
      <c r="J20" s="26"/>
    </row>
    <row r="21" spans="1:10" x14ac:dyDescent="0.3">
      <c r="A21" s="2">
        <v>9</v>
      </c>
      <c r="B21" s="15" t="s">
        <v>25</v>
      </c>
      <c r="C21" s="16" t="s">
        <v>41</v>
      </c>
      <c r="D21" s="17">
        <v>3781</v>
      </c>
      <c r="E21" s="18">
        <v>140</v>
      </c>
      <c r="F21" s="18">
        <v>41.67</v>
      </c>
      <c r="G21" s="18">
        <f t="shared" si="0"/>
        <v>529340</v>
      </c>
      <c r="H21" s="18">
        <f t="shared" si="1"/>
        <v>157554.27000000002</v>
      </c>
      <c r="I21" s="18">
        <f t="shared" si="2"/>
        <v>686894.27</v>
      </c>
      <c r="J21" s="18"/>
    </row>
    <row r="22" spans="1:10" x14ac:dyDescent="0.3">
      <c r="A22" s="2">
        <v>10</v>
      </c>
      <c r="B22" s="15" t="s">
        <v>26</v>
      </c>
      <c r="C22" s="16" t="s">
        <v>41</v>
      </c>
      <c r="D22" s="17">
        <v>3781</v>
      </c>
      <c r="E22" s="18">
        <v>68.5</v>
      </c>
      <c r="F22" s="18">
        <v>158.33000000000001</v>
      </c>
      <c r="G22" s="18">
        <f t="shared" si="0"/>
        <v>258998.5</v>
      </c>
      <c r="H22" s="18">
        <f t="shared" si="1"/>
        <v>598645.7300000001</v>
      </c>
      <c r="I22" s="18">
        <f t="shared" si="2"/>
        <v>857644.2300000001</v>
      </c>
      <c r="J22" s="18"/>
    </row>
    <row r="23" spans="1:10" x14ac:dyDescent="0.3">
      <c r="A23" s="2">
        <v>11</v>
      </c>
      <c r="B23" s="15" t="s">
        <v>27</v>
      </c>
      <c r="C23" s="16" t="s">
        <v>41</v>
      </c>
      <c r="D23" s="17">
        <v>3781</v>
      </c>
      <c r="E23" s="18">
        <v>68.5</v>
      </c>
      <c r="F23" s="18">
        <v>158.33000000000001</v>
      </c>
      <c r="G23" s="18">
        <f t="shared" si="0"/>
        <v>258998.5</v>
      </c>
      <c r="H23" s="18">
        <f t="shared" si="1"/>
        <v>598645.7300000001</v>
      </c>
      <c r="I23" s="18">
        <f t="shared" si="2"/>
        <v>857644.2300000001</v>
      </c>
      <c r="J23" s="18"/>
    </row>
    <row r="24" spans="1:10" x14ac:dyDescent="0.3">
      <c r="A24" s="2">
        <v>12</v>
      </c>
      <c r="B24" s="15" t="s">
        <v>28</v>
      </c>
      <c r="C24" s="16" t="s">
        <v>41</v>
      </c>
      <c r="D24" s="17">
        <v>3781</v>
      </c>
      <c r="E24" s="18">
        <v>51.38</v>
      </c>
      <c r="F24" s="18">
        <v>158.33000000000001</v>
      </c>
      <c r="G24" s="18">
        <f t="shared" si="0"/>
        <v>194267.78</v>
      </c>
      <c r="H24" s="18">
        <f t="shared" si="1"/>
        <v>598645.7300000001</v>
      </c>
      <c r="I24" s="18">
        <f t="shared" si="2"/>
        <v>792913.51000000013</v>
      </c>
      <c r="J24" s="18"/>
    </row>
    <row r="25" spans="1:10" x14ac:dyDescent="0.3">
      <c r="A25" s="2">
        <v>13</v>
      </c>
      <c r="B25" s="15" t="s">
        <v>29</v>
      </c>
      <c r="C25" s="16" t="s">
        <v>41</v>
      </c>
      <c r="D25" s="17">
        <v>3781</v>
      </c>
      <c r="E25" s="18">
        <v>34.25</v>
      </c>
      <c r="F25" s="18">
        <v>158.33000000000001</v>
      </c>
      <c r="G25" s="18">
        <f t="shared" si="0"/>
        <v>129499.25</v>
      </c>
      <c r="H25" s="18">
        <f t="shared" si="1"/>
        <v>598645.7300000001</v>
      </c>
      <c r="I25" s="18">
        <f t="shared" si="2"/>
        <v>728144.9800000001</v>
      </c>
      <c r="J25" s="18"/>
    </row>
    <row r="26" spans="1:10" x14ac:dyDescent="0.3">
      <c r="A26" s="2">
        <v>14</v>
      </c>
      <c r="B26" s="15" t="s">
        <v>30</v>
      </c>
      <c r="C26" s="16" t="s">
        <v>41</v>
      </c>
      <c r="D26" s="17">
        <v>3781</v>
      </c>
      <c r="E26" s="18">
        <v>25.69</v>
      </c>
      <c r="F26" s="18">
        <v>158.33000000000001</v>
      </c>
      <c r="G26" s="18">
        <f t="shared" si="0"/>
        <v>97133.89</v>
      </c>
      <c r="H26" s="18">
        <f t="shared" si="1"/>
        <v>598645.7300000001</v>
      </c>
      <c r="I26" s="18">
        <f t="shared" si="2"/>
        <v>695779.62000000011</v>
      </c>
      <c r="J26" s="18"/>
    </row>
    <row r="27" spans="1:10" x14ac:dyDescent="0.3">
      <c r="A27" s="2">
        <v>15</v>
      </c>
      <c r="B27" s="15" t="s">
        <v>25</v>
      </c>
      <c r="C27" s="16" t="s">
        <v>41</v>
      </c>
      <c r="D27" s="17">
        <v>3781</v>
      </c>
      <c r="E27" s="18">
        <v>60</v>
      </c>
      <c r="F27" s="18">
        <v>41.67</v>
      </c>
      <c r="G27" s="18">
        <f t="shared" si="0"/>
        <v>226860</v>
      </c>
      <c r="H27" s="18">
        <f t="shared" si="1"/>
        <v>157554.27000000002</v>
      </c>
      <c r="I27" s="18">
        <f t="shared" si="2"/>
        <v>384414.27</v>
      </c>
      <c r="J27" s="18"/>
    </row>
    <row r="28" spans="1:10" x14ac:dyDescent="0.3">
      <c r="A28" s="2">
        <v>16</v>
      </c>
      <c r="B28" s="15" t="s">
        <v>31</v>
      </c>
      <c r="C28" s="16" t="s">
        <v>41</v>
      </c>
      <c r="D28" s="17">
        <v>3781</v>
      </c>
      <c r="E28" s="18">
        <v>10.75</v>
      </c>
      <c r="F28" s="18">
        <v>54.17</v>
      </c>
      <c r="G28" s="18">
        <f t="shared" si="0"/>
        <v>40645.75</v>
      </c>
      <c r="H28" s="18">
        <f t="shared" si="1"/>
        <v>204816.77000000002</v>
      </c>
      <c r="I28" s="18">
        <f t="shared" si="2"/>
        <v>245462.52000000002</v>
      </c>
      <c r="J28" s="18"/>
    </row>
    <row r="29" spans="1:10" x14ac:dyDescent="0.3">
      <c r="A29" s="10"/>
      <c r="B29" s="28" t="s">
        <v>13</v>
      </c>
      <c r="C29" s="28"/>
      <c r="D29" s="28"/>
      <c r="E29" s="28"/>
      <c r="F29" s="28"/>
      <c r="G29" s="28"/>
      <c r="H29" s="28"/>
      <c r="I29" s="20">
        <f>SUM(I13:I28)</f>
        <v>17426865.760000002</v>
      </c>
      <c r="J29" s="11"/>
    </row>
    <row r="30" spans="1:10" x14ac:dyDescent="0.3">
      <c r="B30" s="40" t="s">
        <v>14</v>
      </c>
      <c r="C30" s="40"/>
      <c r="D30" s="40"/>
      <c r="E30" s="40"/>
      <c r="F30" s="40"/>
      <c r="G30" s="40"/>
      <c r="H30" s="40"/>
      <c r="I30" s="21">
        <f>ROUND(I29*0.2,2)</f>
        <v>3485373.15</v>
      </c>
    </row>
    <row r="31" spans="1:10" x14ac:dyDescent="0.3">
      <c r="B31" s="28" t="s">
        <v>15</v>
      </c>
      <c r="C31" s="28"/>
      <c r="D31" s="28"/>
      <c r="E31" s="28"/>
      <c r="F31" s="28"/>
      <c r="G31" s="28"/>
      <c r="H31" s="28"/>
      <c r="I31" s="19">
        <f>ROUND(I29*1.2,2)</f>
        <v>20912238.91</v>
      </c>
    </row>
    <row r="34" spans="2:10" ht="28.95" customHeight="1" x14ac:dyDescent="0.3">
      <c r="B34" s="31" t="s">
        <v>10</v>
      </c>
      <c r="C34" s="31"/>
      <c r="D34" s="31"/>
      <c r="E34" s="31"/>
      <c r="F34" s="31"/>
      <c r="G34" s="31"/>
      <c r="I34" s="31" t="s">
        <v>9</v>
      </c>
      <c r="J34" s="31"/>
    </row>
    <row r="35" spans="2:10" x14ac:dyDescent="0.3">
      <c r="B35" s="3" t="s">
        <v>11</v>
      </c>
      <c r="C35" s="3"/>
      <c r="E35" s="3"/>
      <c r="G35" s="3"/>
      <c r="I35" s="3" t="s">
        <v>17</v>
      </c>
      <c r="J35" s="3"/>
    </row>
    <row r="36" spans="2:10" ht="28.8" x14ac:dyDescent="0.3">
      <c r="B36" s="4" t="s">
        <v>0</v>
      </c>
      <c r="C36" s="4"/>
      <c r="E36" s="4"/>
      <c r="G36" s="4"/>
      <c r="I36" s="4" t="s">
        <v>0</v>
      </c>
      <c r="J36" s="4"/>
    </row>
    <row r="37" spans="2:10" x14ac:dyDescent="0.3">
      <c r="B37" s="4"/>
      <c r="C37" s="4"/>
      <c r="E37" s="4"/>
      <c r="G37" s="4"/>
      <c r="I37" s="4"/>
      <c r="J37" s="4"/>
    </row>
    <row r="38" spans="2:10" x14ac:dyDescent="0.3">
      <c r="B38" s="4"/>
      <c r="C38" s="4"/>
      <c r="E38" s="4"/>
      <c r="G38" s="4"/>
      <c r="I38" s="4"/>
      <c r="J38" s="4"/>
    </row>
    <row r="39" spans="2:10" ht="28.95" customHeight="1" x14ac:dyDescent="0.3">
      <c r="B39" s="32" t="s">
        <v>12</v>
      </c>
      <c r="C39" s="32"/>
      <c r="D39" s="32"/>
      <c r="E39" s="32"/>
      <c r="F39" s="32"/>
      <c r="G39" s="32"/>
      <c r="I39" s="32" t="s">
        <v>18</v>
      </c>
      <c r="J39" s="32"/>
    </row>
    <row r="40" spans="2:10" x14ac:dyDescent="0.3">
      <c r="B40" s="3" t="s">
        <v>8</v>
      </c>
      <c r="C40" s="3"/>
      <c r="E40" s="3"/>
      <c r="G40" s="3"/>
      <c r="I40" s="3" t="s">
        <v>8</v>
      </c>
      <c r="J40" s="3"/>
    </row>
    <row r="41" spans="2:10" x14ac:dyDescent="0.3">
      <c r="B41" s="3"/>
      <c r="C41" s="5"/>
      <c r="E41" s="5"/>
      <c r="G41" s="5"/>
    </row>
  </sheetData>
  <mergeCells count="20">
    <mergeCell ref="B31:H31"/>
    <mergeCell ref="B30:H30"/>
    <mergeCell ref="H3:J5"/>
    <mergeCell ref="B8:J8"/>
    <mergeCell ref="B29:H29"/>
    <mergeCell ref="A1:J1"/>
    <mergeCell ref="I34:J34"/>
    <mergeCell ref="I39:J39"/>
    <mergeCell ref="A6:J6"/>
    <mergeCell ref="A7:J7"/>
    <mergeCell ref="A10:A11"/>
    <mergeCell ref="B10:B11"/>
    <mergeCell ref="G10:H10"/>
    <mergeCell ref="I10:I11"/>
    <mergeCell ref="J10:J11"/>
    <mergeCell ref="B34:G34"/>
    <mergeCell ref="B39:G39"/>
    <mergeCell ref="C10:C11"/>
    <mergeCell ref="D10:D11"/>
    <mergeCell ref="E10:F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Елена Филонова</cp:lastModifiedBy>
  <cp:lastPrinted>2024-02-01T08:19:18Z</cp:lastPrinted>
  <dcterms:created xsi:type="dcterms:W3CDTF">2023-06-20T12:39:30Z</dcterms:created>
  <dcterms:modified xsi:type="dcterms:W3CDTF">2024-06-11T10:14:25Z</dcterms:modified>
</cp:coreProperties>
</file>