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Термостат\Договор,ДС\"/>
    </mc:Choice>
  </mc:AlternateContent>
  <xr:revisionPtr revIDLastSave="0" documentId="13_ncr:1_{98492783-C134-4B98-8619-80E075A4CE59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ист1 (3)" sheetId="3" r:id="rId1"/>
    <sheet name="Лист1 (2)" sheetId="1" r:id="rId2"/>
    <sheet name="Свод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VES">#REF!</definedName>
    <definedName name="Z_32BE0561_3E43_11D1_AA21_0080C83F6713_.wvu.FilterData">#REF!</definedName>
    <definedName name="Z_32BE0561_3E43_11D1_AA21_0080C83F6713_.wvu.Rows">#REF!</definedName>
    <definedName name="Z_361DAB21_3E43_11D1_9921_000021579852_.wvu.FilterData">#REF!</definedName>
    <definedName name="Z_6DAEFF01_3E3C_11D1_9921_000021579852_.wvu.FilterData">#REF!</definedName>
    <definedName name="Z_6DAEFF01_3E3C_11D1_9921_000021579852_.wvu.Rows">#REF!</definedName>
    <definedName name="Z_7F3F38C1_B38F_11D1_B73A_0080C83F5DB9_.wvu.FilterData">#REF!</definedName>
    <definedName name="БИРЖА2">#REF!</definedName>
    <definedName name="вид_сметы">[1]база!$G$1:$G$65536</definedName>
    <definedName name="выдал">[1]база!$E$1:$E$65536</definedName>
    <definedName name="д">#REF!</definedName>
    <definedName name="Дополнение01">([2]Смета!$I$1:$Q$65536, [2]Смета!$AA$1:$CK$65536)</definedName>
    <definedName name="Дополнение02">([2]Смета!$I$1:$Z$65536, [2]Смета!$AJ$1:$CK$65536)</definedName>
    <definedName name="Дополнение03">([2]Смета!$I$1:$AI$65536, [2]Смета!$AS$1:$AS$65536, [2]Смета!$AT$1:$CK$65536)</definedName>
    <definedName name="Дополнение04">([2]Смета!$I$1:$AR$65536, [2]Смета!$BB$1:$CK$65536)</definedName>
    <definedName name="Дополнение05">([2]Смета!$I$1:$BA$65536, [2]Смета!$BK$1:$CK$65536)</definedName>
    <definedName name="Дополнение06">([2]Смета!$I$1:$BJ$65536, [2]Смета!$BT$1:$CK$65536)</definedName>
    <definedName name="Дополнение07">([2]Смета!$I$1:$BS$65536, [2]Смета!$CC$1:$CK$65536)</definedName>
    <definedName name="Дост_Кавказ">#REF!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заказчики">[1]база!$A$1:$A$65536</definedName>
    <definedName name="Заключение">[3]Списки!$I$2:$I$4</definedName>
    <definedName name="к1">#REF!</definedName>
    <definedName name="к2">#REF!</definedName>
    <definedName name="к3">#REF!</definedName>
    <definedName name="Код_1">#REF!</definedName>
    <definedName name="КОЛЬЧ_АВББШВ">#REF!</definedName>
    <definedName name="Конец">#REF!</definedName>
    <definedName name="конкр150">#REF!</definedName>
    <definedName name="конкр230">#REF!</definedName>
    <definedName name="конкр240">#REF!</definedName>
    <definedName name="КОНТРОЛЬНИК">#REF!</definedName>
    <definedName name="Копилка_объем">#REF!</definedName>
    <definedName name="Копилка_сумма">#REF!</definedName>
    <definedName name="КОРОБ_ДОБ_РОЗН">#REF!</definedName>
    <definedName name="КОРОБ_РФ">#REF!</definedName>
    <definedName name="КУРС">#REF!</definedName>
    <definedName name="КУРС_2Й_ЛИСТ">#REF!</definedName>
    <definedName name="КУРС_ЗАПАЗД">#REF!</definedName>
    <definedName name="КУРС_КОЛЬЧ">#REF!</definedName>
    <definedName name="КУРС_ЛУК">#REF!</definedName>
    <definedName name="КУРС_ЛУКИ">#REF!</definedName>
    <definedName name="КУРС_РК">#REF!</definedName>
    <definedName name="левон_опт">#REF!</definedName>
    <definedName name="левон_розн">#REF!</definedName>
    <definedName name="лист1">([4]Кабель!$A$1:$A$123, [4]Кабель!$GF$1:$GG$123 ,#REF! ,#REF!, [4]Кабель!$A$423:$A$1102, [4]Кабель!$GF$423:$GG$1102)</definedName>
    <definedName name="лист1_txt">([4]Кабель!$A$10:$A$123, [4]Кабель!$GF$10:$GG$123 ,#REF!, [4]Кабель!$GF$438:$GG$850)</definedName>
    <definedName name="лист10">(#REF! ,#REF!)</definedName>
    <definedName name="лист2">(#REF! ,#REF!, [5]Электрика!$B$1:$B$24, [5]Электрика!$AY$1:$AZ$24 ,#REF! ,#REF!)</definedName>
    <definedName name="лист2_txt">(#REF!, [5]Электрика!$A$3:$B$24, [5]Электрика!$AY$3:$AZ$24, [5]Электрика!$AY$69:$AZ$129)</definedName>
    <definedName name="лист3">(#REF! ,#REF! ,#REF! ,#REF! ,#REF! ,#REF!)</definedName>
    <definedName name="лист3_txt">(#REF! ,#REF! ,#REF! ,#REF!)</definedName>
    <definedName name="лист4">(#REF! ,#REF! ,#REF! ,#REF! ,#REF! ,#REF!)</definedName>
    <definedName name="лист4_txt">(#REF! ,#REF! ,#REF! ,#REF!)</definedName>
    <definedName name="лист8">(#REF! ,#REF!)</definedName>
    <definedName name="ЛУКИ">#REF!</definedName>
    <definedName name="ЛУКИ_МЕДЬ">#REF!</definedName>
    <definedName name="Материалы01">([2]Материалы!$G$1:$O$65536, [2]Материалы!$Y$1:$CI$65536)</definedName>
    <definedName name="Материалы02">([2]Материалы!$G$1:$X$65536, [2]Материалы!$AH$1:$CI$65536)</definedName>
    <definedName name="Материалы03">([2]Материалы!$G$1:$AG$65536, [2]Материалы!$AQ$1:$CI$65536)</definedName>
    <definedName name="Материалы04">([2]Материалы!$G$1:$AP$65536, [2]Материалы!$AZ$1:$CI$65536)</definedName>
    <definedName name="Материалы05">([2]Материалы!$G$1:$AY$65536, [2]Материалы!$BI$1:$CI$65536)</definedName>
    <definedName name="Материалы06">([2]Материалы!$G$1:$BH$65536, [2]Материалы!$BR$1:$CI$65536)</definedName>
    <definedName name="Материалы07">([2]Материалы!$G$1:$BQ$65536, [2]Материалы!$CA$1:$CI$65536)</definedName>
    <definedName name="Мин.нац.">#REF!</definedName>
    <definedName name="ммм">#REF!</definedName>
    <definedName name="НаименованиеПород">[3]Списки!$B$2:$B$80</definedName>
    <definedName name="НАЦ_ГОФР">#REF!</definedName>
    <definedName name="НАЦ_ГОФР_СПЕЦ">#REF!</definedName>
    <definedName name="НАЦ_КОЛЬЧ">#REF!</definedName>
    <definedName name="НАЦ_КОРОБ">#REF!</definedName>
    <definedName name="нац_метрук">#REF!</definedName>
    <definedName name="нац_након">#REF!</definedName>
    <definedName name="НАЦ_НЕГОРЮЧ">#REF!</definedName>
    <definedName name="НАЦ_ОПТ">#REF!</definedName>
    <definedName name="НАЦ_ОПТ_КОЛЬЧ">#REF!</definedName>
    <definedName name="НАЦ_ОПТ_КОЛЬЧ_тпп">#REF!</definedName>
    <definedName name="НАЦ_РЫБ">#REF!</definedName>
    <definedName name="НАЦ_РЫБ_КРУПН">#REF!</definedName>
    <definedName name="НАЦ_РЫБ_МЕЛК">#REF!</definedName>
    <definedName name="НАЦ_СМОЛ_АВВГ">#REF!</definedName>
    <definedName name="НАЦ_СМОЛ_АПВ">#REF!</definedName>
    <definedName name="НАЦ_СМОЛ_М">#REF!</definedName>
    <definedName name="НАЦ_ТУРЦ_ОПТ">#REF!</definedName>
    <definedName name="НАЦ_ТУРЦ_РОЗН">#REF!</definedName>
    <definedName name="НАЦЕНКА">#REF!</definedName>
    <definedName name="НАЦЕНКА_150">#REF!</definedName>
    <definedName name="НАЦЕНКА_СЧЕТЧ">#REF!</definedName>
    <definedName name="НАЦЕНКА_СЧЕТЧИКИ">#REF!</definedName>
    <definedName name="НДС">#REF!</definedName>
    <definedName name="Номер_сметы">[6]Справочник!$A:$A</definedName>
    <definedName name="_xlnm.Print_Area" localSheetId="1">'Лист1 (2)'!$A$1:$I$20</definedName>
    <definedName name="_xlnm.Print_Area" localSheetId="0">'Лист1 (3)'!$A$1:$I$20</definedName>
    <definedName name="ООС">(#REF! ,#REF!)</definedName>
    <definedName name="от_БИРЖЕВОГО">#REF!</definedName>
    <definedName name="ПВ">#REF!</definedName>
    <definedName name="ПВС_ОПТ">#REF!</definedName>
    <definedName name="пр">(#REF! ,#REF! ,#REF! ,#REF!)</definedName>
    <definedName name="Примечание">[3]Списки!$K$2:$K$25</definedName>
    <definedName name="ПУНП">#REF!</definedName>
    <definedName name="Расход_меди_кг_км_с_отходами">#REF!</definedName>
    <definedName name="рома1">([7]Кабель!$A$1:$A$136 ,#REF!, [7]Кабель!$FQ$1:$FQ$136 ,#REF! ,#REF! ,#REF!, [7]Кабель!$A$420:$A$1102 ,#REF!, [7]Кабель!$FQ$420:$FQ$1102)</definedName>
    <definedName name="рома2">(#REF! ,#REF! ,#REF!, [5]Электрика!$B$1:$B$24, [5]Электрика!$AY$1:$AZ$24 ,#REF! ,#REF!)</definedName>
    <definedName name="СКИДКА_в_КОЛЬЧУГ">#REF!</definedName>
    <definedName name="Смета">#REF!</definedName>
    <definedName name="сроки">[1]Коэффициенты!$A$1:$A$65536</definedName>
    <definedName name="стадия_П">[1]база!$J$1:$J$65536</definedName>
    <definedName name="тек_курс">#REF!</definedName>
    <definedName name="текст1">([4]Кабель!$A$10:$A$123, [4]Кабель!$GF$10:$GG$123)</definedName>
    <definedName name="текст10">(#REF! ,#REF!)</definedName>
    <definedName name="текст11">(#REF! ,#REF!)</definedName>
    <definedName name="текст12">(#REF! ,#REF!)</definedName>
    <definedName name="текст2">([7]Кабель!$A$137:$A$419 ,#REF!)</definedName>
    <definedName name="текст3">(#REF! ,#REF!)</definedName>
    <definedName name="текст4">(#REF! ,#REF!)</definedName>
    <definedName name="текст5">([5]Электрика!$A$3:$B$24, [5]Электрика!$AY$4:$AZ$24)</definedName>
    <definedName name="текст6">([5]Электрика!$A$32:$B$129 ,#REF!)</definedName>
    <definedName name="текст7">(#REF! ,#REF!)</definedName>
    <definedName name="текст8">(#REF! ,#REF!)</definedName>
    <definedName name="текст9">(#REF! ,#REF!)</definedName>
    <definedName name="Титул00">#REF!</definedName>
    <definedName name="Титул01">(#REF! ,#REF!)</definedName>
    <definedName name="Титул02">(#REF! ,#REF!)</definedName>
    <definedName name="Титул03">(#REF! ,#REF!)</definedName>
    <definedName name="Титул04">(#REF! ,#REF!)</definedName>
    <definedName name="Титул05">(#REF! ,#REF!)</definedName>
    <definedName name="Титул06">#REF!</definedName>
    <definedName name="тула1">([7]Кабель!$A$1:$A$136 ,#REF!, [7]Кабель!$FQ$1:$FQ$136 ,#REF! ,#REF! ,#REF!, [7]Кабель!$A$420:$A$1102 ,#REF!, [7]Кабель!$FQ$420:$FQ$1102)</definedName>
    <definedName name="тула2">(#REF! ,#REF! ,#REF!, [5]Электрика!$B$1:$B$24, [5]Электрика!$Y$1:$Y$2, [5]Электрика!$AZ$1:$AZ$24 ,#REF! ,#REF!)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3" l="1"/>
  <c r="F7" i="3"/>
  <c r="I7" i="3" s="1"/>
  <c r="I8" i="3" s="1"/>
  <c r="H7" i="1"/>
  <c r="I10" i="3" l="1"/>
  <c r="I9" i="3"/>
  <c r="F8" i="2"/>
  <c r="F7" i="2"/>
  <c r="E7" i="2"/>
  <c r="D7" i="2"/>
  <c r="F6" i="2"/>
  <c r="E6" i="2"/>
  <c r="D6" i="2"/>
  <c r="F5" i="2"/>
  <c r="E5" i="2"/>
  <c r="D5" i="2"/>
  <c r="F7" i="1"/>
  <c r="I7" i="1" l="1"/>
  <c r="I8" i="1" s="1"/>
  <c r="F9" i="2"/>
  <c r="I9" i="1" l="1"/>
  <c r="E8" i="2"/>
  <c r="D8" i="2"/>
  <c r="I10" i="1" l="1"/>
</calcChain>
</file>

<file path=xl/sharedStrings.xml><?xml version="1.0" encoding="utf-8"?>
<sst xmlns="http://schemas.openxmlformats.org/spreadsheetml/2006/main" count="75" uniqueCount="39">
  <si>
    <t>№</t>
  </si>
  <si>
    <t>Наименование работ и техническая характеристика материала</t>
  </si>
  <si>
    <t>Ед.изм</t>
  </si>
  <si>
    <t>Кол-во</t>
  </si>
  <si>
    <t>за ед.</t>
  </si>
  <si>
    <t>итого</t>
  </si>
  <si>
    <t>Хозяйственно-питьевой водопровод В1.</t>
  </si>
  <si>
    <t>Горячее водоснабжение (Т3, Т4)</t>
  </si>
  <si>
    <t>Противопожарный водопровод, В2</t>
  </si>
  <si>
    <t>Бытовая канализация К1</t>
  </si>
  <si>
    <t>Сводная таблица ВК Цех №Ф 8</t>
  </si>
  <si>
    <t>Раздел</t>
  </si>
  <si>
    <t>Работы с НДС</t>
  </si>
  <si>
    <t>Материалы с НДС</t>
  </si>
  <si>
    <t>Итого по разделу</t>
  </si>
  <si>
    <t>Итого:</t>
  </si>
  <si>
    <t>Стоимость работ, руб. без НДС</t>
  </si>
  <si>
    <t>Стоимость материалов, руб. без НДС</t>
  </si>
  <si>
    <t>Общая стоимость ВСЕГО, руб. (без НДС)</t>
  </si>
  <si>
    <t>Система водоснабжения и канализации, цех №8 АО «МЕТРОВАГОНМАШ», расположенный по адресу: город Мытищи, ул. Колонцова, дом 4</t>
  </si>
  <si>
    <t>НДС 20%</t>
  </si>
  <si>
    <t>Подрядчик:</t>
  </si>
  <si>
    <t>Субподрядчик:</t>
  </si>
  <si>
    <t>ООО «ШЕЛЛРОКК»</t>
  </si>
  <si>
    <t xml:space="preserve">ООО "ТЕРМОСТАТ" </t>
  </si>
  <si>
    <t>Генеральный директор</t>
  </si>
  <si>
    <t>______________/ Е.А. Бусел /</t>
  </si>
  <si>
    <t>______________/ В.В. Куликов /</t>
  </si>
  <si>
    <t>м.п.</t>
  </si>
  <si>
    <t>ВСЕГО стоимость без НДС</t>
  </si>
  <si>
    <t>ВСЕГО стоимость с учетом НДС</t>
  </si>
  <si>
    <t>м</t>
  </si>
  <si>
    <t>1.</t>
  </si>
  <si>
    <t>Монтаж системы водоснабжения  автоматов газированной воды серии "ИСТОК" (2 шт.) из трубы полипропиленовой армированной стекловолокном 25х2000 мм PN25 с фильтрами грубой и тонкой очистки.</t>
  </si>
  <si>
    <t>Давальческое оборудование</t>
  </si>
  <si>
    <t>Автомат газированной воды серии "Исток" модель М-150СБ - 2 шт.</t>
  </si>
  <si>
    <t xml:space="preserve">Ведомость и стоимость Строительно-монтажных работ </t>
  </si>
  <si>
    <t>Приложение № 1 к Дополнительному соглашению № 6 от «13» июня 2024г.
к Договору строительного субподряда № МВМ/19-07-СП5  от «07» декабря  2023г.</t>
  </si>
  <si>
    <r>
      <rPr>
        <sz val="11"/>
        <color rgb="FFFF0000"/>
        <rFont val="Calibri"/>
        <family val="2"/>
        <charset val="204"/>
        <scheme val="minor"/>
      </rPr>
      <t>Установка автомата газирования воды с подключениям к сетям - 2 шт.</t>
    </r>
    <r>
      <rPr>
        <sz val="11"/>
        <color theme="1"/>
        <rFont val="Calibri"/>
        <family val="2"/>
        <charset val="204"/>
        <scheme val="minor"/>
      </rPr>
      <t xml:space="preserve"> (Монтаж системы водоснабжения  автоматов газированной воды серии "ИСТОК" (2 шт.) из трубы полипропиленовой армированной стекловолокном 25х2000 мм PN25 с фильтрами грубой и тонкой очистки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</si>
</sst>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5" fillId="0" borderId="0" xfId="0" applyFont="1"/>
    <xf numFmtId="0" fontId="5" fillId="0" borderId="2" xfId="0" applyFont="1" applyBorder="1"/>
    <xf numFmtId="4" fontId="5" fillId="0" borderId="2" xfId="0" applyNumberFormat="1" applyFont="1" applyBorder="1"/>
    <xf numFmtId="3" fontId="5" fillId="0" borderId="2" xfId="0" applyNumberFormat="1" applyFont="1" applyBorder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wrapText="1"/>
    </xf>
    <xf numFmtId="4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0" fillId="0" borderId="0" xfId="0"/>
    <xf numFmtId="0" fontId="1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4" fontId="6" fillId="3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" fontId="14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4" xfId="0" applyFont="1" applyBorder="1" applyAlignment="1">
      <alignment vertical="center" wrapText="1"/>
    </xf>
    <xf numFmtId="1" fontId="5" fillId="0" borderId="0" xfId="0" applyNumberFormat="1" applyFont="1" applyAlignment="1">
      <alignment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3" borderId="5" xfId="0" applyFont="1" applyFill="1" applyBorder="1" applyAlignment="1">
      <alignment horizontal="right" wrapText="1"/>
    </xf>
    <xf numFmtId="0" fontId="6" fillId="3" borderId="6" xfId="0" applyFont="1" applyFill="1" applyBorder="1" applyAlignment="1">
      <alignment horizontal="right" wrapText="1"/>
    </xf>
    <xf numFmtId="0" fontId="6" fillId="3" borderId="7" xfId="0" applyFont="1" applyFill="1" applyBorder="1" applyAlignment="1">
      <alignment horizontal="right" wrapText="1"/>
    </xf>
    <xf numFmtId="0" fontId="1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4" fontId="15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1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Коэффициенты"/>
      <sheetName val="Сети 1 пк"/>
      <sheetName val="Сети 2 пк"/>
      <sheetName val="Площадки"/>
    </sheetNames>
    <sheetDataSet>
      <sheetData sheetId="0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1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териалы"/>
      <sheetName val="Смета"/>
      <sheetName val="Титул 00-06"/>
      <sheetName val="Титул 07-08"/>
      <sheetName val="Ссылки"/>
    </sheetNames>
    <sheetDataSet>
      <sheetData sheetId="0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1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ки"/>
      <sheetName val="Перечетка"/>
      <sheetName val="Объемы на смету"/>
      <sheetName val="Перечетка (2)"/>
    </sheetNames>
    <sheetDataSet>
      <sheetData sheetId="0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ектрика"/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Пр16"/>
    </sheetNames>
    <sheetDataSet>
      <sheetData sheetId="0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1"/>
      <sheetData sheetId="2">
        <row r="4">
          <cell r="U4">
            <v>29.7395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очник"/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</sheetNames>
    <sheetDataSet>
      <sheetData sheetId="0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5069B-08E0-4DAF-8F5B-CF38FD775205}">
  <sheetPr>
    <pageSetUpPr fitToPage="1"/>
  </sheetPr>
  <dimension ref="A1:K19"/>
  <sheetViews>
    <sheetView tabSelected="1" workbookViewId="0">
      <selection activeCell="A5" sqref="A5:I10"/>
    </sheetView>
  </sheetViews>
  <sheetFormatPr defaultColWidth="9.28515625" defaultRowHeight="15" x14ac:dyDescent="0.25"/>
  <cols>
    <col min="1" max="1" width="6.7109375" style="11" bestFit="1" customWidth="1"/>
    <col min="2" max="2" width="43.42578125" style="4" customWidth="1"/>
    <col min="3" max="3" width="7.5703125" style="5" customWidth="1"/>
    <col min="4" max="4" width="10.7109375" style="6" customWidth="1"/>
    <col min="5" max="5" width="10" style="6" bestFit="1" customWidth="1"/>
    <col min="6" max="6" width="11.28515625" style="6" bestFit="1" customWidth="1"/>
    <col min="7" max="7" width="8.7109375" style="8" bestFit="1" customWidth="1"/>
    <col min="8" max="8" width="11.42578125" style="6" bestFit="1" customWidth="1"/>
    <col min="9" max="9" width="12.7109375" style="6" customWidth="1"/>
    <col min="10" max="10" width="25.140625" style="4" customWidth="1"/>
    <col min="11" max="16384" width="9.28515625" style="4"/>
  </cols>
  <sheetData>
    <row r="1" spans="1:11" ht="43.15" customHeight="1" x14ac:dyDescent="0.25">
      <c r="A1" s="35" t="s">
        <v>37</v>
      </c>
      <c r="B1" s="36"/>
      <c r="C1" s="36"/>
      <c r="D1" s="36"/>
      <c r="E1" s="36"/>
      <c r="F1" s="36"/>
      <c r="G1" s="36"/>
      <c r="H1" s="36"/>
      <c r="I1" s="36"/>
      <c r="J1" s="36"/>
    </row>
    <row r="2" spans="1:11" ht="15.6" customHeight="1" x14ac:dyDescent="0.25">
      <c r="A2" s="37" t="s">
        <v>36</v>
      </c>
      <c r="B2" s="37"/>
      <c r="C2" s="37"/>
      <c r="D2" s="37"/>
      <c r="E2" s="37"/>
      <c r="F2" s="37"/>
      <c r="G2" s="37"/>
      <c r="H2" s="37"/>
      <c r="I2" s="37"/>
      <c r="J2" s="37"/>
    </row>
    <row r="3" spans="1:11" ht="32.450000000000003" customHeight="1" x14ac:dyDescent="0.25">
      <c r="A3" s="37" t="s">
        <v>19</v>
      </c>
      <c r="B3" s="37"/>
      <c r="C3" s="37"/>
      <c r="D3" s="37"/>
      <c r="E3" s="37"/>
      <c r="F3" s="37"/>
      <c r="G3" s="37"/>
      <c r="H3" s="37"/>
      <c r="I3" s="37"/>
      <c r="J3" s="37"/>
    </row>
    <row r="5" spans="1:11" s="9" customFormat="1" ht="43.15" customHeight="1" x14ac:dyDescent="0.25">
      <c r="A5" s="40" t="s">
        <v>0</v>
      </c>
      <c r="B5" s="39" t="s">
        <v>1</v>
      </c>
      <c r="C5" s="39" t="s">
        <v>2</v>
      </c>
      <c r="D5" s="39" t="s">
        <v>3</v>
      </c>
      <c r="E5" s="38" t="s">
        <v>16</v>
      </c>
      <c r="F5" s="38"/>
      <c r="G5" s="38" t="s">
        <v>17</v>
      </c>
      <c r="H5" s="38"/>
      <c r="I5" s="38" t="s">
        <v>18</v>
      </c>
      <c r="J5" s="34" t="s">
        <v>34</v>
      </c>
    </row>
    <row r="6" spans="1:11" s="9" customFormat="1" ht="15.75" x14ac:dyDescent="0.25">
      <c r="A6" s="40"/>
      <c r="B6" s="39"/>
      <c r="C6" s="39"/>
      <c r="D6" s="39"/>
      <c r="E6" s="26" t="s">
        <v>4</v>
      </c>
      <c r="F6" s="26" t="s">
        <v>5</v>
      </c>
      <c r="G6" s="26" t="s">
        <v>4</v>
      </c>
      <c r="H6" s="26" t="s">
        <v>5</v>
      </c>
      <c r="I6" s="38"/>
      <c r="J6" s="34"/>
    </row>
    <row r="7" spans="1:11" s="23" customFormat="1" ht="106.15" customHeight="1" x14ac:dyDescent="0.25">
      <c r="A7" s="21" t="s">
        <v>32</v>
      </c>
      <c r="B7" s="45" t="s">
        <v>38</v>
      </c>
      <c r="C7" s="12" t="s">
        <v>31</v>
      </c>
      <c r="D7" s="12">
        <v>250</v>
      </c>
      <c r="E7" s="13">
        <v>1000</v>
      </c>
      <c r="F7" s="13">
        <f t="shared" ref="F7" si="0">D7*E7</f>
        <v>250000</v>
      </c>
      <c r="G7" s="13">
        <v>750</v>
      </c>
      <c r="H7" s="13">
        <f>D7*G7</f>
        <v>187500</v>
      </c>
      <c r="I7" s="13">
        <f>F7+H7</f>
        <v>437500</v>
      </c>
      <c r="J7" s="22" t="s">
        <v>35</v>
      </c>
      <c r="K7" s="25"/>
    </row>
    <row r="8" spans="1:11" ht="14.65" customHeight="1" x14ac:dyDescent="0.25">
      <c r="A8" s="29" t="s">
        <v>29</v>
      </c>
      <c r="B8" s="30"/>
      <c r="C8" s="30"/>
      <c r="D8" s="30"/>
      <c r="E8" s="30"/>
      <c r="F8" s="30"/>
      <c r="G8" s="30"/>
      <c r="H8" s="31"/>
      <c r="I8" s="20">
        <f>I7</f>
        <v>437500</v>
      </c>
    </row>
    <row r="9" spans="1:11" ht="14.65" customHeight="1" x14ac:dyDescent="0.25">
      <c r="A9" s="29" t="s">
        <v>20</v>
      </c>
      <c r="B9" s="30"/>
      <c r="C9" s="30"/>
      <c r="D9" s="30"/>
      <c r="E9" s="30"/>
      <c r="F9" s="30"/>
      <c r="G9" s="30"/>
      <c r="H9" s="31"/>
      <c r="I9" s="20">
        <f>I8*0.2</f>
        <v>87500</v>
      </c>
    </row>
    <row r="10" spans="1:11" ht="14.65" customHeight="1" x14ac:dyDescent="0.25">
      <c r="A10" s="29" t="s">
        <v>30</v>
      </c>
      <c r="B10" s="30"/>
      <c r="C10" s="30"/>
      <c r="D10" s="30"/>
      <c r="E10" s="30"/>
      <c r="F10" s="30"/>
      <c r="G10" s="30"/>
      <c r="H10" s="31"/>
      <c r="I10" s="20">
        <f>I8*1.2</f>
        <v>525000</v>
      </c>
    </row>
    <row r="11" spans="1:11" x14ac:dyDescent="0.25">
      <c r="F11" s="10"/>
      <c r="H11" s="10"/>
      <c r="I11" s="10"/>
    </row>
    <row r="12" spans="1:11" s="14" customFormat="1" ht="28.9" customHeight="1" x14ac:dyDescent="0.25">
      <c r="B12" s="32" t="s">
        <v>21</v>
      </c>
      <c r="C12" s="32"/>
      <c r="E12" s="32" t="s">
        <v>22</v>
      </c>
      <c r="F12" s="32"/>
      <c r="G12" s="32"/>
      <c r="H12" s="32"/>
      <c r="I12" s="32"/>
    </row>
    <row r="13" spans="1:11" s="14" customFormat="1" ht="15" customHeight="1" x14ac:dyDescent="0.25">
      <c r="B13" s="15" t="s">
        <v>23</v>
      </c>
      <c r="C13" s="15"/>
      <c r="E13" s="32" t="s">
        <v>24</v>
      </c>
      <c r="F13" s="32"/>
      <c r="G13" s="32"/>
      <c r="H13" s="32"/>
      <c r="I13" s="32"/>
    </row>
    <row r="14" spans="1:11" s="14" customFormat="1" x14ac:dyDescent="0.25">
      <c r="B14" s="16" t="s">
        <v>25</v>
      </c>
      <c r="C14" s="16"/>
      <c r="E14" s="33" t="s">
        <v>25</v>
      </c>
      <c r="F14" s="33"/>
      <c r="G14" s="33"/>
      <c r="H14" s="33"/>
      <c r="I14" s="33"/>
    </row>
    <row r="15" spans="1:11" s="14" customFormat="1" x14ac:dyDescent="0.25">
      <c r="B15" s="16"/>
      <c r="C15" s="16"/>
      <c r="E15" s="28"/>
      <c r="F15" s="28"/>
      <c r="G15" s="19"/>
      <c r="H15" s="19"/>
      <c r="I15" s="19"/>
    </row>
    <row r="16" spans="1:11" s="14" customFormat="1" x14ac:dyDescent="0.25">
      <c r="B16" s="16"/>
      <c r="C16" s="16"/>
      <c r="E16" s="28"/>
      <c r="F16" s="28"/>
      <c r="G16" s="19"/>
      <c r="H16" s="19"/>
      <c r="I16" s="19"/>
    </row>
    <row r="17" spans="2:9" s="14" customFormat="1" x14ac:dyDescent="0.25">
      <c r="B17" s="33" t="s">
        <v>26</v>
      </c>
      <c r="C17" s="33"/>
      <c r="E17" s="33" t="s">
        <v>27</v>
      </c>
      <c r="F17" s="33"/>
      <c r="G17" s="33"/>
      <c r="H17" s="33"/>
      <c r="I17" s="33"/>
    </row>
    <row r="18" spans="2:9" s="14" customFormat="1" x14ac:dyDescent="0.25">
      <c r="B18" s="15"/>
      <c r="C18" s="15"/>
      <c r="E18" s="27"/>
      <c r="F18" s="27"/>
      <c r="G18" s="19"/>
      <c r="H18" s="19"/>
      <c r="I18" s="19"/>
    </row>
    <row r="19" spans="2:9" s="14" customFormat="1" x14ac:dyDescent="0.25">
      <c r="B19" s="15" t="s">
        <v>28</v>
      </c>
      <c r="C19" s="15"/>
      <c r="E19" s="27" t="s">
        <v>28</v>
      </c>
      <c r="F19" s="27"/>
      <c r="G19" s="19"/>
      <c r="H19" s="19"/>
      <c r="I19" s="19"/>
    </row>
  </sheetData>
  <mergeCells count="20">
    <mergeCell ref="E13:I13"/>
    <mergeCell ref="E14:I14"/>
    <mergeCell ref="B17:C17"/>
    <mergeCell ref="E17:I17"/>
    <mergeCell ref="J5:J6"/>
    <mergeCell ref="A8:H8"/>
    <mergeCell ref="A9:H9"/>
    <mergeCell ref="A10:H10"/>
    <mergeCell ref="B12:C12"/>
    <mergeCell ref="E12:I12"/>
    <mergeCell ref="A1:J1"/>
    <mergeCell ref="A2:J2"/>
    <mergeCell ref="A3:J3"/>
    <mergeCell ref="A5:A6"/>
    <mergeCell ref="B5:B6"/>
    <mergeCell ref="C5:C6"/>
    <mergeCell ref="D5:D6"/>
    <mergeCell ref="E5:F5"/>
    <mergeCell ref="G5:H5"/>
    <mergeCell ref="I5:I6"/>
  </mergeCells>
  <pageMargins left="0.70000004768371604" right="0.70000004768371604" top="0.75" bottom="0.75" header="0.30000001192092901" footer="0.30000001192092901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workbookViewId="0">
      <selection activeCell="O5" sqref="O5"/>
    </sheetView>
  </sheetViews>
  <sheetFormatPr defaultColWidth="9.28515625" defaultRowHeight="15" x14ac:dyDescent="0.25"/>
  <cols>
    <col min="1" max="1" width="6.7109375" style="11" bestFit="1" customWidth="1"/>
    <col min="2" max="2" width="43.42578125" style="4" customWidth="1"/>
    <col min="3" max="3" width="7.5703125" style="5" customWidth="1"/>
    <col min="4" max="4" width="10.7109375" style="6" customWidth="1"/>
    <col min="5" max="5" width="10" style="6" bestFit="1" customWidth="1"/>
    <col min="6" max="6" width="11.28515625" style="6" bestFit="1" customWidth="1"/>
    <col min="7" max="7" width="8.7109375" style="8" bestFit="1" customWidth="1"/>
    <col min="8" max="8" width="11.42578125" style="6" bestFit="1" customWidth="1"/>
    <col min="9" max="9" width="12.7109375" style="6" customWidth="1"/>
    <col min="10" max="10" width="25.140625" style="4" customWidth="1"/>
    <col min="11" max="16384" width="9.28515625" style="4"/>
  </cols>
  <sheetData>
    <row r="1" spans="1:11" ht="43.15" customHeight="1" x14ac:dyDescent="0.25">
      <c r="A1" s="35" t="s">
        <v>37</v>
      </c>
      <c r="B1" s="36"/>
      <c r="C1" s="36"/>
      <c r="D1" s="36"/>
      <c r="E1" s="36"/>
      <c r="F1" s="36"/>
      <c r="G1" s="36"/>
      <c r="H1" s="36"/>
      <c r="I1" s="36"/>
      <c r="J1" s="36"/>
    </row>
    <row r="2" spans="1:11" ht="15.6" customHeight="1" x14ac:dyDescent="0.25">
      <c r="A2" s="37" t="s">
        <v>36</v>
      </c>
      <c r="B2" s="37"/>
      <c r="C2" s="37"/>
      <c r="D2" s="37"/>
      <c r="E2" s="37"/>
      <c r="F2" s="37"/>
      <c r="G2" s="37"/>
      <c r="H2" s="37"/>
      <c r="I2" s="37"/>
      <c r="J2" s="37"/>
    </row>
    <row r="3" spans="1:11" ht="32.450000000000003" customHeight="1" x14ac:dyDescent="0.25">
      <c r="A3" s="37" t="s">
        <v>19</v>
      </c>
      <c r="B3" s="37"/>
      <c r="C3" s="37"/>
      <c r="D3" s="37"/>
      <c r="E3" s="37"/>
      <c r="F3" s="37"/>
      <c r="G3" s="37"/>
      <c r="H3" s="37"/>
      <c r="I3" s="37"/>
      <c r="J3" s="37"/>
    </row>
    <row r="5" spans="1:11" s="9" customFormat="1" ht="43.15" customHeight="1" x14ac:dyDescent="0.25">
      <c r="A5" s="40" t="s">
        <v>0</v>
      </c>
      <c r="B5" s="39" t="s">
        <v>1</v>
      </c>
      <c r="C5" s="39" t="s">
        <v>2</v>
      </c>
      <c r="D5" s="39" t="s">
        <v>3</v>
      </c>
      <c r="E5" s="38" t="s">
        <v>16</v>
      </c>
      <c r="F5" s="38"/>
      <c r="G5" s="38" t="s">
        <v>17</v>
      </c>
      <c r="H5" s="38"/>
      <c r="I5" s="38" t="s">
        <v>18</v>
      </c>
      <c r="J5" s="34" t="s">
        <v>34</v>
      </c>
    </row>
    <row r="6" spans="1:11" s="9" customFormat="1" ht="15.75" x14ac:dyDescent="0.25">
      <c r="A6" s="40"/>
      <c r="B6" s="39"/>
      <c r="C6" s="39"/>
      <c r="D6" s="39"/>
      <c r="E6" s="7" t="s">
        <v>4</v>
      </c>
      <c r="F6" s="7" t="s">
        <v>5</v>
      </c>
      <c r="G6" s="7" t="s">
        <v>4</v>
      </c>
      <c r="H6" s="7" t="s">
        <v>5</v>
      </c>
      <c r="I6" s="38"/>
      <c r="J6" s="34"/>
    </row>
    <row r="7" spans="1:11" s="23" customFormat="1" ht="106.15" customHeight="1" x14ac:dyDescent="0.25">
      <c r="A7" s="21" t="s">
        <v>32</v>
      </c>
      <c r="B7" s="24" t="s">
        <v>33</v>
      </c>
      <c r="C7" s="12" t="s">
        <v>31</v>
      </c>
      <c r="D7" s="12">
        <v>250</v>
      </c>
      <c r="E7" s="13">
        <v>1000</v>
      </c>
      <c r="F7" s="13">
        <f t="shared" ref="F7" si="0">D7*E7</f>
        <v>250000</v>
      </c>
      <c r="G7" s="13">
        <v>750</v>
      </c>
      <c r="H7" s="13">
        <f>D7*G7</f>
        <v>187500</v>
      </c>
      <c r="I7" s="13">
        <f>F7+H7</f>
        <v>437500</v>
      </c>
      <c r="J7" s="22" t="s">
        <v>35</v>
      </c>
      <c r="K7" s="25"/>
    </row>
    <row r="8" spans="1:11" ht="14.65" customHeight="1" x14ac:dyDescent="0.25">
      <c r="A8" s="29" t="s">
        <v>29</v>
      </c>
      <c r="B8" s="30"/>
      <c r="C8" s="30"/>
      <c r="D8" s="30"/>
      <c r="E8" s="30"/>
      <c r="F8" s="30"/>
      <c r="G8" s="30"/>
      <c r="H8" s="31"/>
      <c r="I8" s="20">
        <f>I7</f>
        <v>437500</v>
      </c>
    </row>
    <row r="9" spans="1:11" ht="14.65" customHeight="1" x14ac:dyDescent="0.25">
      <c r="A9" s="29" t="s">
        <v>20</v>
      </c>
      <c r="B9" s="30"/>
      <c r="C9" s="30"/>
      <c r="D9" s="30"/>
      <c r="E9" s="30"/>
      <c r="F9" s="30"/>
      <c r="G9" s="30"/>
      <c r="H9" s="31"/>
      <c r="I9" s="20">
        <f>I8*0.2</f>
        <v>87500</v>
      </c>
    </row>
    <row r="10" spans="1:11" ht="14.65" customHeight="1" x14ac:dyDescent="0.25">
      <c r="A10" s="29" t="s">
        <v>30</v>
      </c>
      <c r="B10" s="30"/>
      <c r="C10" s="30"/>
      <c r="D10" s="30"/>
      <c r="E10" s="30"/>
      <c r="F10" s="30"/>
      <c r="G10" s="30"/>
      <c r="H10" s="31"/>
      <c r="I10" s="20">
        <f>I8*1.2</f>
        <v>525000</v>
      </c>
    </row>
    <row r="11" spans="1:11" x14ac:dyDescent="0.25">
      <c r="F11" s="10"/>
      <c r="H11" s="10"/>
      <c r="I11" s="10"/>
    </row>
    <row r="12" spans="1:11" s="14" customFormat="1" ht="28.9" customHeight="1" x14ac:dyDescent="0.25">
      <c r="B12" s="32" t="s">
        <v>21</v>
      </c>
      <c r="C12" s="32"/>
      <c r="E12" s="32" t="s">
        <v>22</v>
      </c>
      <c r="F12" s="32"/>
      <c r="G12" s="32"/>
      <c r="H12" s="32"/>
      <c r="I12" s="32"/>
    </row>
    <row r="13" spans="1:11" s="14" customFormat="1" ht="15" customHeight="1" x14ac:dyDescent="0.25">
      <c r="B13" s="15" t="s">
        <v>23</v>
      </c>
      <c r="C13" s="15"/>
      <c r="E13" s="32" t="s">
        <v>24</v>
      </c>
      <c r="F13" s="32"/>
      <c r="G13" s="32"/>
      <c r="H13" s="32"/>
      <c r="I13" s="32"/>
    </row>
    <row r="14" spans="1:11" s="14" customFormat="1" x14ac:dyDescent="0.25">
      <c r="B14" s="16" t="s">
        <v>25</v>
      </c>
      <c r="C14" s="16"/>
      <c r="E14" s="33" t="s">
        <v>25</v>
      </c>
      <c r="F14" s="33"/>
      <c r="G14" s="33"/>
      <c r="H14" s="33"/>
      <c r="I14" s="33"/>
    </row>
    <row r="15" spans="1:11" s="14" customFormat="1" x14ac:dyDescent="0.25">
      <c r="B15" s="16"/>
      <c r="C15" s="16"/>
      <c r="E15" s="18"/>
      <c r="F15" s="18"/>
      <c r="G15" s="19"/>
      <c r="H15" s="19"/>
      <c r="I15" s="19"/>
    </row>
    <row r="16" spans="1:11" s="14" customFormat="1" x14ac:dyDescent="0.25">
      <c r="B16" s="16"/>
      <c r="C16" s="16"/>
      <c r="E16" s="18"/>
      <c r="F16" s="18"/>
      <c r="G16" s="19"/>
      <c r="H16" s="19"/>
      <c r="I16" s="19"/>
    </row>
    <row r="17" spans="2:9" s="14" customFormat="1" x14ac:dyDescent="0.25">
      <c r="B17" s="33" t="s">
        <v>26</v>
      </c>
      <c r="C17" s="33"/>
      <c r="E17" s="33" t="s">
        <v>27</v>
      </c>
      <c r="F17" s="33"/>
      <c r="G17" s="33"/>
      <c r="H17" s="33"/>
      <c r="I17" s="33"/>
    </row>
    <row r="18" spans="2:9" s="14" customFormat="1" x14ac:dyDescent="0.25">
      <c r="B18" s="15"/>
      <c r="C18" s="15"/>
      <c r="E18" s="17"/>
      <c r="F18" s="17"/>
      <c r="G18" s="19"/>
      <c r="H18" s="19"/>
      <c r="I18" s="19"/>
    </row>
    <row r="19" spans="2:9" s="14" customFormat="1" x14ac:dyDescent="0.25">
      <c r="B19" s="15" t="s">
        <v>28</v>
      </c>
      <c r="C19" s="15"/>
      <c r="E19" s="17" t="s">
        <v>28</v>
      </c>
      <c r="F19" s="17"/>
      <c r="G19" s="19"/>
      <c r="H19" s="19"/>
      <c r="I19" s="19"/>
    </row>
  </sheetData>
  <mergeCells count="20">
    <mergeCell ref="J5:J6"/>
    <mergeCell ref="A1:J1"/>
    <mergeCell ref="A2:J2"/>
    <mergeCell ref="A3:J3"/>
    <mergeCell ref="I5:I6"/>
    <mergeCell ref="B5:B6"/>
    <mergeCell ref="A5:A6"/>
    <mergeCell ref="E5:F5"/>
    <mergeCell ref="C5:C6"/>
    <mergeCell ref="D5:D6"/>
    <mergeCell ref="G5:H5"/>
    <mergeCell ref="A8:H8"/>
    <mergeCell ref="A9:H9"/>
    <mergeCell ref="A10:H10"/>
    <mergeCell ref="B12:C12"/>
    <mergeCell ref="B17:C17"/>
    <mergeCell ref="E13:I13"/>
    <mergeCell ref="E14:I14"/>
    <mergeCell ref="E12:I12"/>
    <mergeCell ref="E17:I17"/>
  </mergeCells>
  <phoneticPr fontId="12" type="noConversion"/>
  <pageMargins left="0.70000004768371604" right="0.70000004768371604" top="0.75" bottom="0.75" header="0.30000001192092901" footer="0.30000001192092901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9"/>
  <sheetViews>
    <sheetView workbookViewId="0"/>
  </sheetViews>
  <sheetFormatPr defaultColWidth="9.28515625" defaultRowHeight="15" x14ac:dyDescent="0.25"/>
  <cols>
    <col min="2" max="2" width="5.7109375" customWidth="1"/>
    <col min="3" max="3" width="40.28515625" customWidth="1"/>
    <col min="4" max="5" width="21.7109375" customWidth="1"/>
    <col min="6" max="6" width="17.42578125" customWidth="1"/>
  </cols>
  <sheetData>
    <row r="2" spans="2:6" x14ac:dyDescent="0.25">
      <c r="B2" s="41" t="s">
        <v>10</v>
      </c>
      <c r="C2" s="41"/>
      <c r="D2" s="41"/>
      <c r="E2" s="41"/>
      <c r="F2" s="41"/>
    </row>
    <row r="4" spans="2:6" x14ac:dyDescent="0.25">
      <c r="B4" s="1" t="s">
        <v>0</v>
      </c>
      <c r="C4" s="1" t="s">
        <v>11</v>
      </c>
      <c r="D4" s="1" t="s">
        <v>12</v>
      </c>
      <c r="E4" s="1" t="s">
        <v>13</v>
      </c>
      <c r="F4" s="1" t="s">
        <v>14</v>
      </c>
    </row>
    <row r="5" spans="2:6" x14ac:dyDescent="0.25">
      <c r="B5" s="1">
        <v>1</v>
      </c>
      <c r="C5" s="2" t="s">
        <v>6</v>
      </c>
      <c r="D5" s="2" t="e">
        <f>'Лист1 (2)'!#REF!</f>
        <v>#REF!</v>
      </c>
      <c r="E5" s="2" t="e">
        <f>'Лист1 (2)'!#REF!</f>
        <v>#REF!</v>
      </c>
      <c r="F5" s="2" t="e">
        <f>'Лист1 (2)'!#REF!</f>
        <v>#REF!</v>
      </c>
    </row>
    <row r="6" spans="2:6" x14ac:dyDescent="0.25">
      <c r="B6" s="1">
        <v>2</v>
      </c>
      <c r="C6" s="1" t="s">
        <v>7</v>
      </c>
      <c r="D6" s="1" t="e">
        <f>'Лист1 (2)'!#REF!</f>
        <v>#REF!</v>
      </c>
      <c r="E6" s="1" t="e">
        <f>'Лист1 (2)'!#REF!</f>
        <v>#REF!</v>
      </c>
      <c r="F6" s="3" t="e">
        <f>'Лист1 (2)'!#REF!</f>
        <v>#REF!</v>
      </c>
    </row>
    <row r="7" spans="2:6" x14ac:dyDescent="0.25">
      <c r="B7" s="1">
        <v>3</v>
      </c>
      <c r="C7" s="1" t="s">
        <v>8</v>
      </c>
      <c r="D7" s="1" t="e">
        <f>'Лист1 (2)'!#REF!</f>
        <v>#REF!</v>
      </c>
      <c r="E7" s="1" t="e">
        <f>'Лист1 (2)'!#REF!</f>
        <v>#REF!</v>
      </c>
      <c r="F7" s="3" t="e">
        <f>'Лист1 (2)'!#REF!</f>
        <v>#REF!</v>
      </c>
    </row>
    <row r="8" spans="2:6" x14ac:dyDescent="0.25">
      <c r="B8" s="1">
        <v>4</v>
      </c>
      <c r="C8" s="1" t="s">
        <v>9</v>
      </c>
      <c r="D8" s="1">
        <f>'Лист1 (2)'!F8</f>
        <v>0</v>
      </c>
      <c r="E8" s="1">
        <f>'Лист1 (2)'!H8</f>
        <v>0</v>
      </c>
      <c r="F8" s="3" t="e">
        <f>'Лист1 (2)'!#REF!</f>
        <v>#REF!</v>
      </c>
    </row>
    <row r="9" spans="2:6" x14ac:dyDescent="0.25">
      <c r="B9" s="42" t="s">
        <v>15</v>
      </c>
      <c r="C9" s="43"/>
      <c r="D9" s="43"/>
      <c r="E9" s="44"/>
      <c r="F9" s="2" t="e">
        <f>SUM(F5:F8)</f>
        <v>#REF!</v>
      </c>
    </row>
  </sheetData>
  <mergeCells count="2">
    <mergeCell ref="B2:F2"/>
    <mergeCell ref="B9:E9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 (3)</vt:lpstr>
      <vt:lpstr>Лист1 (2)</vt:lpstr>
      <vt:lpstr>Свод</vt:lpstr>
      <vt:lpstr>'Лист1 (2)'!Область_печати</vt:lpstr>
      <vt:lpstr>'Лист1 (3)'!Область_печати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cp:lastPrinted>2024-01-24T08:36:50Z</cp:lastPrinted>
  <dcterms:created xsi:type="dcterms:W3CDTF">2024-03-29T09:28:04Z</dcterms:created>
  <dcterms:modified xsi:type="dcterms:W3CDTF">2024-06-17T15:32:49Z</dcterms:modified>
</cp:coreProperties>
</file>