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"/>
    </mc:Choice>
  </mc:AlternateContent>
  <xr:revisionPtr revIDLastSave="0" documentId="13_ncr:1_{3185A454-DE76-46AD-82A7-992E5DAC1C17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кс-3 №1" sheetId="2" r:id="rId1"/>
    <sheet name="р1" sheetId="3" r:id="rId2"/>
    <sheet name="кс-2 №1" sheetId="5" r:id="rId3"/>
    <sheet name="обр" sheetId="1" state="hidden" r:id="rId4"/>
    <sheet name="расчет аванса" sheetId="4" r:id="rId5"/>
    <sheet name="ресурсы" sheetId="7" r:id="rId6"/>
    <sheet name="упд" sheetId="6" r:id="rId7"/>
  </sheets>
  <externalReferences>
    <externalReference r:id="rId8"/>
    <externalReference r:id="rId9"/>
  </externalReferences>
  <definedNames>
    <definedName name="_xlnm._FilterDatabase" localSheetId="5" hidden="1">ресурсы!$A$12:$BM$74</definedName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2">'кс-2 №1'!$30:$30</definedName>
    <definedName name="_xlnm.Print_Titles" localSheetId="3">обр!$30:$30</definedName>
    <definedName name="_xlnm.Print_Titles" localSheetId="5">ресурсы!$12:$12</definedName>
    <definedName name="_xlnm.Print_Area" localSheetId="2">'кс-2 №1'!$A:$O</definedName>
    <definedName name="_xlnm.Print_Area" localSheetId="0">'кс-3 №1'!$A$1:$H$65</definedName>
    <definedName name="_xlnm.Print_Area" localSheetId="3">обр!$A:$O</definedName>
    <definedName name="_xlnm.Print_Area" localSheetId="1">р1!$A$1:$H$17</definedName>
    <definedName name="_xlnm.Print_Area" localSheetId="5">ресурсы!$A$1:$H$74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2" i="7" l="1"/>
  <c r="G43" i="7"/>
  <c r="G44" i="7"/>
  <c r="G45" i="7"/>
  <c r="G46" i="7"/>
  <c r="G47" i="7"/>
  <c r="G48" i="7"/>
  <c r="G49" i="7"/>
  <c r="G50" i="7"/>
  <c r="G51" i="7"/>
  <c r="G52" i="7"/>
  <c r="G41" i="7"/>
  <c r="P77" i="5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4" i="6"/>
  <c r="O23" i="5"/>
  <c r="H44" i="2"/>
  <c r="H45" i="2"/>
  <c r="B6" i="4"/>
  <c r="B5" i="4"/>
  <c r="C6" i="4" s="1"/>
  <c r="C3" i="4"/>
  <c r="L49" i="2"/>
  <c r="K49" i="2"/>
  <c r="O49" i="2" s="1"/>
  <c r="I47" i="2"/>
  <c r="O23" i="1" l="1"/>
  <c r="G20" i="3"/>
  <c r="J11" i="3"/>
  <c r="F17" i="3"/>
  <c r="E17" i="3"/>
  <c r="D11" i="3"/>
  <c r="D17" i="3" s="1"/>
  <c r="H26" i="2"/>
  <c r="L33" i="2"/>
  <c r="O33" i="2"/>
  <c r="H37" i="2"/>
  <c r="G37" i="2" s="1"/>
  <c r="F37" i="2" s="1"/>
  <c r="H38" i="2"/>
  <c r="G38" i="2" s="1"/>
  <c r="F38" i="2" s="1"/>
  <c r="H41" i="2"/>
  <c r="G41" i="2" s="1"/>
  <c r="F41" i="2" s="1"/>
  <c r="G11" i="3" l="1"/>
  <c r="G21" i="3" s="1"/>
  <c r="H11" i="3"/>
  <c r="L51" i="2"/>
  <c r="P33" i="2"/>
  <c r="H36" i="2"/>
  <c r="H35" i="2" s="1"/>
  <c r="H42" i="2" s="1"/>
  <c r="G36" i="2"/>
  <c r="H17" i="3" l="1"/>
  <c r="K11" i="3"/>
  <c r="G35" i="2"/>
  <c r="F36" i="2"/>
  <c r="F35" i="2" s="1"/>
  <c r="H43" i="2"/>
  <c r="H46" i="2" l="1"/>
  <c r="H47" i="2"/>
  <c r="H48" i="2" s="1"/>
  <c r="H49" i="2" s="1"/>
</calcChain>
</file>

<file path=xl/sharedStrings.xml><?xml version="1.0" encoding="utf-8"?>
<sst xmlns="http://schemas.openxmlformats.org/spreadsheetml/2006/main" count="5674" uniqueCount="834">
  <si>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</si>
  <si>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</si>
  <si>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</si>
  <si>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</si>
  <si>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</si>
  <si>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</si>
  <si>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</si>
  <si>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Стройка</t>
  </si>
  <si>
    <t>(наименование, адрес)</t>
  </si>
  <si>
    <t>Объект</t>
  </si>
  <si>
    <t>Модернизация железнодорожного пути и стрелочных переводов  на территории АО "Коломенский завод".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</si>
  <si>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</si>
  <si>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</si>
  <si>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</si>
  <si>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</si>
  <si>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</si>
  <si>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</si>
  <si>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</si>
  <si>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</si>
  <si>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</si>
  <si>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</si>
  <si>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</si>
  <si>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</si>
  <si>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</si>
  <si>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</si>
  <si>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</si>
  <si>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</si>
  <si>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</si>
  <si>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</si>
  <si>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</si>
  <si>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</si>
  <si>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</si>
  <si>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</si>
  <si>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</si>
  <si>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</si>
  <si>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</si>
  <si>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</si>
  <si>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</si>
  <si>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</si>
  <si>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</si>
  <si>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</si>
  <si>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</si>
  <si>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</si>
  <si>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0,038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</si>
  <si>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</si>
  <si>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</si>
  <si>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</si>
  <si>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</si>
  <si>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</si>
  <si>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</si>
  <si>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</si>
  <si>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</si>
  <si>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</si>
  <si>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</si>
  <si>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</si>
  <si>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</si>
  <si>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</si>
  <si>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</si>
  <si>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</si>
  <si>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0,168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</si>
  <si>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</si>
  <si>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</si>
  <si>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</si>
  <si>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</si>
  <si>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</si>
  <si>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</si>
  <si>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</si>
  <si>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</si>
  <si>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</si>
  <si>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</si>
  <si>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0,986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</si>
  <si>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</si>
  <si>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</si>
  <si>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</si>
  <si>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</si>
  <si>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</si>
  <si>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</si>
  <si>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</si>
  <si>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0,449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</si>
  <si>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</si>
  <si>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</si>
  <si>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</si>
  <si>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</si>
  <si>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</si>
  <si>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</si>
  <si>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</si>
  <si>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</si>
  <si>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</si>
  <si>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</si>
  <si>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</si>
  <si>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</si>
  <si>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</si>
  <si>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</si>
  <si>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</si>
  <si>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</si>
  <si>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56,609</t>
  </si>
  <si>
    <t>646,32</t>
  </si>
  <si>
    <t>1,012</t>
  </si>
  <si>
    <t>37 026,58</t>
  </si>
  <si>
    <t>9,5</t>
  </si>
  <si>
    <t>351 752,51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</si>
  <si>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</si>
  <si>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</si>
  <si>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</si>
  <si>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</si>
  <si>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</si>
  <si>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0,1</t>
  </si>
  <si>
    <t>8</t>
  </si>
  <si>
    <t>ФССЦ-25.1.02.01-0035</t>
  </si>
  <si>
    <t>Шпалы железобетонные Ш1, объем бетона 0,106 м3, расход стали 7,25 кг</t>
  </si>
  <si>
    <t>шт</t>
  </si>
  <si>
    <t>-184,68</t>
  </si>
  <si>
    <t>188,10</t>
  </si>
  <si>
    <t>-34 738,31</t>
  </si>
  <si>
    <t>-330 013,95</t>
  </si>
  <si>
    <t>9</t>
  </si>
  <si>
    <t>ФССЦ-25.1.05.02-0006</t>
  </si>
  <si>
    <t>Подкладка раздельного скрепления железнодорожного пути КБ-65</t>
  </si>
  <si>
    <t>-369,36</t>
  </si>
  <si>
    <t>43,61</t>
  </si>
  <si>
    <t>-16 107,79</t>
  </si>
  <si>
    <t>-153 024,01</t>
  </si>
  <si>
    <t>10</t>
  </si>
  <si>
    <t>ТЦ_25.1.05.05_77_7801649287_02.09.2025_02</t>
  </si>
  <si>
    <t>Шпала железобетонная, Ш1 1-й сорт, в комплекте со скреплением КБ-65</t>
  </si>
  <si>
    <t>184,68</t>
  </si>
  <si>
    <t>1 379,82</t>
  </si>
  <si>
    <t>1,04236</t>
  </si>
  <si>
    <t>265 619,55</t>
  </si>
  <si>
    <t>2 523 385,73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</si>
  <si>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</si>
  <si>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</si>
  <si>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</si>
  <si>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</si>
  <si>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</si>
  <si>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</si>
  <si>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-0,066</t>
  </si>
  <si>
    <t>10 424,00</t>
  </si>
  <si>
    <t>-687,98</t>
  </si>
  <si>
    <t>-6 535,81</t>
  </si>
  <si>
    <t>Объем=-0,307 * 0,216</t>
  </si>
  <si>
    <t>12</t>
  </si>
  <si>
    <t>Болт стыковой М27х160 в сборе</t>
  </si>
  <si>
    <t>тн</t>
  </si>
  <si>
    <t>0,066</t>
  </si>
  <si>
    <t>27 894,74</t>
  </si>
  <si>
    <t>1 919,04</t>
  </si>
  <si>
    <t>18 230,88</t>
  </si>
  <si>
    <t>Цена=318000/9,5/1,2</t>
  </si>
  <si>
    <t>13</t>
  </si>
  <si>
    <t>ФССЦ-25.1.05.01-0002</t>
  </si>
  <si>
    <t>Накладка рельсовая двухголовая 2Р65</t>
  </si>
  <si>
    <t>-32,184</t>
  </si>
  <si>
    <t>145,30</t>
  </si>
  <si>
    <t>-4 676,34</t>
  </si>
  <si>
    <t>-44 425,23</t>
  </si>
  <si>
    <t>14</t>
  </si>
  <si>
    <t>Накладка 1Р-65 (106 шт.)</t>
  </si>
  <si>
    <t>0,687</t>
  </si>
  <si>
    <t>37 646,32</t>
  </si>
  <si>
    <t>26 958,58</t>
  </si>
  <si>
    <t>256 106,51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</si>
  <si>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</si>
  <si>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</si>
  <si>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</si>
  <si>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</si>
  <si>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</si>
  <si>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-200,75</t>
  </si>
  <si>
    <t>351,20</t>
  </si>
  <si>
    <t>-70 503,40</t>
  </si>
  <si>
    <t>-669 782,30</t>
  </si>
  <si>
    <t>16</t>
  </si>
  <si>
    <t>Рельсы РП65 ДТ350, L=12.5 м (75 шт.)</t>
  </si>
  <si>
    <t>13,122</t>
  </si>
  <si>
    <t>17 543,86</t>
  </si>
  <si>
    <t>239 962,25</t>
  </si>
  <si>
    <t>2 279 641,38</t>
  </si>
  <si>
    <t>Цена=200000/9,5/1,2</t>
  </si>
  <si>
    <t>17</t>
  </si>
  <si>
    <t>Накладки переходные Р65/Р50 литые</t>
  </si>
  <si>
    <t>компл.</t>
  </si>
  <si>
    <t>3,456</t>
  </si>
  <si>
    <t>1 655,79</t>
  </si>
  <si>
    <t>5 964,81</t>
  </si>
  <si>
    <t>56 665,70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</si>
  <si>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</si>
  <si>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</si>
  <si>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</si>
  <si>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</si>
  <si>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</si>
  <si>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1,477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</si>
  <si>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</si>
  <si>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</si>
  <si>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</si>
  <si>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</si>
  <si>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</si>
  <si>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</si>
  <si>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</si>
  <si>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</si>
  <si>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0,044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</si>
  <si>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</si>
  <si>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</si>
  <si>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</si>
  <si>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</si>
  <si>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</si>
  <si>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179,226</t>
  </si>
  <si>
    <t>3,28</t>
  </si>
  <si>
    <t>587,86</t>
  </si>
  <si>
    <t>15,71</t>
  </si>
  <si>
    <t>9 235,28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</si>
  <si>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</si>
  <si>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</si>
  <si>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</si>
  <si>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18,656</t>
  </si>
  <si>
    <t>8,39</t>
  </si>
  <si>
    <t>156,52</t>
  </si>
  <si>
    <t>2 458,93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</si>
  <si>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</si>
  <si>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</si>
  <si>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</si>
  <si>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28,875</t>
  </si>
  <si>
    <t>10,88</t>
  </si>
  <si>
    <t>314,16</t>
  </si>
  <si>
    <t>4 935,45</t>
  </si>
  <si>
    <t>Объем=133,68 * 0,216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</si>
  <si>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</si>
  <si>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</si>
  <si>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</si>
  <si>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226,757</t>
  </si>
  <si>
    <t>3,86</t>
  </si>
  <si>
    <t>875,28</t>
  </si>
  <si>
    <t>16,22</t>
  </si>
  <si>
    <t>14 197,04</t>
  </si>
  <si>
    <t>Итого по разделу 1 Устройство путей</t>
  </si>
  <si>
    <t>Раздел 5. Замена СП6 1/7,  левая</t>
  </si>
  <si>
    <t>24</t>
  </si>
  <si>
    <t>36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</si>
  <si>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</si>
  <si>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</si>
  <si>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</si>
  <si>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</si>
  <si>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37</t>
  </si>
  <si>
    <t>0,34</t>
  </si>
  <si>
    <t>26</t>
  </si>
  <si>
    <t>38</t>
  </si>
  <si>
    <t>0,1554</t>
  </si>
  <si>
    <t>27</t>
  </si>
  <si>
    <t>39</t>
  </si>
  <si>
    <t>0,155</t>
  </si>
  <si>
    <t>28</t>
  </si>
  <si>
    <t>40</t>
  </si>
  <si>
    <t>19,53</t>
  </si>
  <si>
    <t>12 774,10</t>
  </si>
  <si>
    <t>121 353,95</t>
  </si>
  <si>
    <t>29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</si>
  <si>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</si>
  <si>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</si>
  <si>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</si>
  <si>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30</t>
  </si>
  <si>
    <t>42</t>
  </si>
  <si>
    <t>ТЦ_25.1.01.02_77_7729790078_30.07.2025_02</t>
  </si>
  <si>
    <t>Брус композитный</t>
  </si>
  <si>
    <t>комплект</t>
  </si>
  <si>
    <t>168 421,05</t>
  </si>
  <si>
    <t>175 555,37</t>
  </si>
  <si>
    <t>1 667 776,02</t>
  </si>
  <si>
    <t>Цена=1600000/9,5</t>
  </si>
  <si>
    <t>31</t>
  </si>
  <si>
    <t>43</t>
  </si>
  <si>
    <t>ТЦ_25.1.06.15_77_7718148430_01.07.2025_02</t>
  </si>
  <si>
    <t>Перевод стрелочный типа Р65 марки 1/7 проект ЛПTП.665121.103M, левый</t>
  </si>
  <si>
    <t>363 157,89</t>
  </si>
  <si>
    <t>378 541,26</t>
  </si>
  <si>
    <t>3 596 141,97</t>
  </si>
  <si>
    <t>Цена=3450000/9,5</t>
  </si>
  <si>
    <t>32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</si>
  <si>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</si>
  <si>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</si>
  <si>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</si>
  <si>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</si>
  <si>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</si>
  <si>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</si>
  <si>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</si>
  <si>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33</t>
  </si>
  <si>
    <t>45</t>
  </si>
  <si>
    <t>ФССЦ-25.1.01.04-0031</t>
  </si>
  <si>
    <t>Шпалы непропитанные для железных дорог, тип I</t>
  </si>
  <si>
    <t>-2</t>
  </si>
  <si>
    <t>266,67</t>
  </si>
  <si>
    <t>-533,34</t>
  </si>
  <si>
    <t>-5 066,73</t>
  </si>
  <si>
    <t>34</t>
  </si>
  <si>
    <t>46</t>
  </si>
  <si>
    <t>ТЦ_25.1.01.02_77_7729790078_30.07.2025_03</t>
  </si>
  <si>
    <t>Брусья полимерные композитные 4.5 м</t>
  </si>
  <si>
    <t>4 429,58</t>
  </si>
  <si>
    <t>9 234,43</t>
  </si>
  <si>
    <t>87 727,09</t>
  </si>
  <si>
    <t>Цена=42081,00/9,5</t>
  </si>
  <si>
    <t>35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</si>
  <si>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</si>
  <si>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</si>
  <si>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</si>
  <si>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15 832,63</t>
  </si>
  <si>
    <t>16 503,30</t>
  </si>
  <si>
    <t>156 781,35</t>
  </si>
  <si>
    <t>Цена=150410,00/9,5</t>
  </si>
  <si>
    <t>48</t>
  </si>
  <si>
    <t>Закладка запорная в сборе</t>
  </si>
  <si>
    <t>421,93</t>
  </si>
  <si>
    <t>439,80</t>
  </si>
  <si>
    <t>4 178,10</t>
  </si>
  <si>
    <t>Цена=4810/1,2/9,5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</si>
  <si>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</si>
  <si>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</si>
  <si>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</si>
  <si>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</si>
  <si>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0,06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</si>
  <si>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</si>
  <si>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</si>
  <si>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</si>
  <si>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</si>
  <si>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</si>
  <si>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</si>
  <si>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</si>
  <si>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-0,029</t>
  </si>
  <si>
    <t>9 727,37</t>
  </si>
  <si>
    <t>-282,09</t>
  </si>
  <si>
    <t>-2 679,86</t>
  </si>
  <si>
    <t>51</t>
  </si>
  <si>
    <t>Накладка 1Р-65 (12 шт.)</t>
  </si>
  <si>
    <t>0,36</t>
  </si>
  <si>
    <t>14 126,77</t>
  </si>
  <si>
    <t>134 204,32</t>
  </si>
  <si>
    <t>52</t>
  </si>
  <si>
    <t>0,029</t>
  </si>
  <si>
    <t>843,21</t>
  </si>
  <si>
    <t>8 010,50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</si>
  <si>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</si>
  <si>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</si>
  <si>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</si>
  <si>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0,01333</t>
  </si>
  <si>
    <t>54</t>
  </si>
  <si>
    <t>59,55</t>
  </si>
  <si>
    <t>195,32</t>
  </si>
  <si>
    <t>3 068,48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</si>
  <si>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</si>
  <si>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</si>
  <si>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9,9</t>
  </si>
  <si>
    <t>83,06</t>
  </si>
  <si>
    <t>1 304,87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</si>
  <si>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</si>
  <si>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</si>
  <si>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54,40</t>
  </si>
  <si>
    <t>854,62</t>
  </si>
  <si>
    <t>57</t>
  </si>
  <si>
    <t>74,45</t>
  </si>
  <si>
    <t>287,38</t>
  </si>
  <si>
    <t>4 661,30</t>
  </si>
  <si>
    <t>Итого по разделу 5 Замена СП6 1/7,  левая</t>
  </si>
  <si>
    <t>Раздел 8. Замена СП9 1/7,  левая</t>
  </si>
  <si>
    <t>102</t>
  </si>
  <si>
    <t>103</t>
  </si>
  <si>
    <t>0,218</t>
  </si>
  <si>
    <t>104</t>
  </si>
  <si>
    <t>0,1082</t>
  </si>
  <si>
    <t>105</t>
  </si>
  <si>
    <t>0,108</t>
  </si>
  <si>
    <t>106</t>
  </si>
  <si>
    <t>15,62</t>
  </si>
  <si>
    <t>10 216,66</t>
  </si>
  <si>
    <t>97 058,27</t>
  </si>
  <si>
    <t>107</t>
  </si>
  <si>
    <t>108</t>
  </si>
  <si>
    <t>109</t>
  </si>
  <si>
    <t>110</t>
  </si>
  <si>
    <t>111</t>
  </si>
  <si>
    <t>112</t>
  </si>
  <si>
    <t>113</t>
  </si>
  <si>
    <t>58</t>
  </si>
  <si>
    <t>114</t>
  </si>
  <si>
    <t>59</t>
  </si>
  <si>
    <t>115</t>
  </si>
  <si>
    <t>60</t>
  </si>
  <si>
    <t>116</t>
  </si>
  <si>
    <t>61</t>
  </si>
  <si>
    <t>117</t>
  </si>
  <si>
    <t>62</t>
  </si>
  <si>
    <t>118</t>
  </si>
  <si>
    <t>63</t>
  </si>
  <si>
    <t>119</t>
  </si>
  <si>
    <t>0,0133</t>
  </si>
  <si>
    <t>64</t>
  </si>
  <si>
    <t>120</t>
  </si>
  <si>
    <t>38,1</t>
  </si>
  <si>
    <t>124,97</t>
  </si>
  <si>
    <t>1 963,28</t>
  </si>
  <si>
    <t>65</t>
  </si>
  <si>
    <t>121</t>
  </si>
  <si>
    <t>66</t>
  </si>
  <si>
    <t>122</t>
  </si>
  <si>
    <t>67</t>
  </si>
  <si>
    <t>123</t>
  </si>
  <si>
    <t>204,58</t>
  </si>
  <si>
    <t>3 318,29</t>
  </si>
  <si>
    <t>Итого по разделу 8 Замена СП9 1/7,  левая</t>
  </si>
  <si>
    <t>Раздел 9. Замена СП10 1/7,  левая</t>
  </si>
  <si>
    <t>68</t>
  </si>
  <si>
    <t>124</t>
  </si>
  <si>
    <t>69</t>
  </si>
  <si>
    <t>125</t>
  </si>
  <si>
    <t>0,299</t>
  </si>
  <si>
    <t>70</t>
  </si>
  <si>
    <t>126</t>
  </si>
  <si>
    <t>0,1395</t>
  </si>
  <si>
    <t>71</t>
  </si>
  <si>
    <t>127</t>
  </si>
  <si>
    <t>0,14</t>
  </si>
  <si>
    <t>72</t>
  </si>
  <si>
    <t>128</t>
  </si>
  <si>
    <t>17,64</t>
  </si>
  <si>
    <t>11 537,90</t>
  </si>
  <si>
    <t>109 610,05</t>
  </si>
  <si>
    <t>73</t>
  </si>
  <si>
    <t>129</t>
  </si>
  <si>
    <t>74</t>
  </si>
  <si>
    <t>130</t>
  </si>
  <si>
    <t>75</t>
  </si>
  <si>
    <t>131</t>
  </si>
  <si>
    <t>76</t>
  </si>
  <si>
    <t>132</t>
  </si>
  <si>
    <t>77</t>
  </si>
  <si>
    <t>133</t>
  </si>
  <si>
    <t>78</t>
  </si>
  <si>
    <t>134</t>
  </si>
  <si>
    <t>79</t>
  </si>
  <si>
    <t>135</t>
  </si>
  <si>
    <t>80</t>
  </si>
  <si>
    <t>136</t>
  </si>
  <si>
    <t>81</t>
  </si>
  <si>
    <t>137</t>
  </si>
  <si>
    <t>82</t>
  </si>
  <si>
    <t>138</t>
  </si>
  <si>
    <t>83</t>
  </si>
  <si>
    <t>139</t>
  </si>
  <si>
    <t>84</t>
  </si>
  <si>
    <t>140</t>
  </si>
  <si>
    <t>85</t>
  </si>
  <si>
    <t>141</t>
  </si>
  <si>
    <t>86</t>
  </si>
  <si>
    <t>142</t>
  </si>
  <si>
    <t>52,3</t>
  </si>
  <si>
    <t>171,54</t>
  </si>
  <si>
    <t>2 694,89</t>
  </si>
  <si>
    <t>87</t>
  </si>
  <si>
    <t>143</t>
  </si>
  <si>
    <t>88</t>
  </si>
  <si>
    <t>144</t>
  </si>
  <si>
    <t>89</t>
  </si>
  <si>
    <t>145</t>
  </si>
  <si>
    <t>67,2</t>
  </si>
  <si>
    <t>259,39</t>
  </si>
  <si>
    <t>4 207,31</t>
  </si>
  <si>
    <t>Итого по разделу 9 Замена СП10 1/7,  левая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</si>
  <si>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</si>
  <si>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</si>
  <si>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</si>
  <si>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</si>
  <si>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</si>
  <si>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</si>
  <si>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</si>
  <si>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</si>
  <si>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</si>
  <si>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</si>
  <si>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</si>
  <si>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</si>
  <si>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</si>
  <si>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</si>
  <si>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</si>
  <si>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</si>
  <si>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</si>
  <si>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</si>
  <si>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</si>
  <si>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</si>
  <si>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</si>
  <si>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</si>
  <si>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</si>
  <si>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</si>
  <si>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</si>
  <si>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</si>
  <si>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</si>
  <si>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</si>
  <si>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</si>
  <si>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</si>
  <si>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</si>
  <si>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</si>
  <si>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</si>
  <si>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- 2,4%*0,8=1,92% (№ 325/пр от 25.05.2021г.,прил.1 п.8) 1,92%</t>
  </si>
  <si>
    <t xml:space="preserve">     НДС 20%</t>
  </si>
  <si>
    <t xml:space="preserve">  ВСЕГО по акту</t>
  </si>
  <si>
    <t>Сдал:</t>
  </si>
  <si>
    <t>[должность, подпись (инициалы, фамилия)]</t>
  </si>
  <si>
    <t>Принял:</t>
  </si>
  <si>
    <t xml:space="preserve">     Производство работ в зимнее время - 2,4%*0,8=1,92% (№ 325/пр от 25.05.2021г.,прил.1 п.8) </t>
  </si>
  <si>
    <t>Заказчик</t>
  </si>
  <si>
    <t xml:space="preserve">АО «Коломенский завод»; 140408, г. Коломна, Московской обл., ул. Партизан, 42 </t>
  </si>
  <si>
    <t>05763843</t>
  </si>
  <si>
    <t>АО "МЕТРОВАГОНМАШ"</t>
  </si>
  <si>
    <t xml:space="preserve">Подрядчик </t>
  </si>
  <si>
    <t>ООО «КиКГЕОСТРОЙ»; 109004, г. Москва, ул. Земляной Вал, д.65, кв.59; +7 (495) 915-24-71</t>
  </si>
  <si>
    <t>16673706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</si>
  <si>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</si>
  <si>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Цех № 417.</t>
  </si>
  <si>
    <t>Дополнительное соглашение</t>
  </si>
  <si>
    <t xml:space="preserve"> 5-КЗ-КИКГС</t>
  </si>
  <si>
    <t>08.09.2025</t>
  </si>
  <si>
    <t>Генеральный директор ООО «КиКГЕОСТРОЙ»</t>
  </si>
  <si>
    <t>(Ю.Ф. Кесслер)</t>
  </si>
  <si>
    <t>(В.С.Степанкевич)</t>
  </si>
  <si>
    <t>Директор по эксплуатации и безопасности производственной деятельности
АО «Коломенский завод» (по доверенности №20/501 от 09.01.2025г.)</t>
  </si>
  <si>
    <t>М.П.</t>
  </si>
  <si>
    <t xml:space="preserve">        </t>
  </si>
  <si>
    <t>расшифровка подписи</t>
  </si>
  <si>
    <t>подпись</t>
  </si>
  <si>
    <t>должность</t>
  </si>
  <si>
    <t>Ю.Ф. Кесслер</t>
  </si>
  <si>
    <t>Генеральный директор
ООО «КиКГЕОСТРОЙ»</t>
  </si>
  <si>
    <t>Подрядчик</t>
  </si>
  <si>
    <t>В.С.Степанкевич</t>
  </si>
  <si>
    <t>остаток по Договору</t>
  </si>
  <si>
    <t>В т.ч. НДС 20%</t>
  </si>
  <si>
    <t xml:space="preserve">К оплате, с учетом авансового платежа </t>
  </si>
  <si>
    <t xml:space="preserve">Зачет аванса </t>
  </si>
  <si>
    <t>Всего,с учетом налогов:</t>
  </si>
  <si>
    <t>Налог на добавленную стоимость 20%:</t>
  </si>
  <si>
    <t>Итого:</t>
  </si>
  <si>
    <t>июль</t>
  </si>
  <si>
    <t>Прочие затраты</t>
  </si>
  <si>
    <t>июнь</t>
  </si>
  <si>
    <t>ПНР</t>
  </si>
  <si>
    <t>май</t>
  </si>
  <si>
    <t>Оборудование ТБ</t>
  </si>
  <si>
    <t>апрель</t>
  </si>
  <si>
    <t>Оборудование</t>
  </si>
  <si>
    <t>март</t>
  </si>
  <si>
    <t>СМР</t>
  </si>
  <si>
    <t>х</t>
  </si>
  <si>
    <t>Всего работ и затрат, включаемых в стоимость работ в том числе:</t>
  </si>
  <si>
    <t>период</t>
  </si>
  <si>
    <t xml:space="preserve">      работ</t>
  </si>
  <si>
    <t>проверка</t>
  </si>
  <si>
    <t xml:space="preserve">КС-2 №                         </t>
  </si>
  <si>
    <t xml:space="preserve">КС-3 №                   </t>
  </si>
  <si>
    <t>с НДС</t>
  </si>
  <si>
    <t>без НДС</t>
  </si>
  <si>
    <t>за отчетный</t>
  </si>
  <si>
    <t>с начала года</t>
  </si>
  <si>
    <t xml:space="preserve">  проведения</t>
  </si>
  <si>
    <t>порядку</t>
  </si>
  <si>
    <t>сумма с ндс</t>
  </si>
  <si>
    <t>в том числе</t>
  </si>
  <si>
    <t xml:space="preserve">    с начала</t>
  </si>
  <si>
    <t>видов работ, оборудования, затрат</t>
  </si>
  <si>
    <t xml:space="preserve">   по</t>
  </si>
  <si>
    <t xml:space="preserve">    Стоимость выполненных работ и затрат,руб.</t>
  </si>
  <si>
    <t xml:space="preserve">  Код</t>
  </si>
  <si>
    <t>Наименование пусковых комплексов, объектов,</t>
  </si>
  <si>
    <t>О СТОИМОСТИ ВЫПОЛНЕННЫХ РАБОТ И ЗАТРАТ</t>
  </si>
  <si>
    <t>СПРАВКА</t>
  </si>
  <si>
    <t xml:space="preserve">Дата составления   </t>
  </si>
  <si>
    <t xml:space="preserve">Номер документа   </t>
  </si>
  <si>
    <t xml:space="preserve"> </t>
  </si>
  <si>
    <t xml:space="preserve">Договор подряда   </t>
  </si>
  <si>
    <t>по ОКДП</t>
  </si>
  <si>
    <t>Вид деятельности</t>
  </si>
  <si>
    <t>Доп. соглашение.</t>
  </si>
  <si>
    <t>Стройка 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</si>
  <si>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</si>
  <si>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Объект:</t>
  </si>
  <si>
    <r>
      <rPr>
        <b/>
        <sz val="10"/>
        <rFont val="Arial"/>
        <family val="2"/>
        <charset val="204"/>
      </rPr>
      <t>ООО «КиКГЕОСТРОЙ»</t>
    </r>
    <r>
      <rPr>
        <sz val="10"/>
        <rFont val="Arial"/>
        <family val="2"/>
        <charset val="204"/>
      </rPr>
      <t>; 109004, г. Москва, ул. Земляной Вал, д.65, кв.59; +7 (495) 915-24-71</t>
    </r>
  </si>
  <si>
    <r>
      <rPr>
        <b/>
        <sz val="10"/>
        <rFont val="Arial"/>
        <family val="2"/>
        <charset val="204"/>
      </rPr>
      <t>АО «Коломенский завод»</t>
    </r>
    <r>
      <rPr>
        <sz val="10"/>
        <rFont val="Arial"/>
        <family val="2"/>
        <charset val="204"/>
      </rPr>
      <t xml:space="preserve">; 140408, г. Коломна, Московской обл.,                                             ул. Партизан, 42 </t>
    </r>
  </si>
  <si>
    <t>0322001</t>
  </si>
  <si>
    <t>от 11.11.99г. № 100</t>
  </si>
  <si>
    <t>Утверждена постановлением Госкомстата России</t>
  </si>
  <si>
    <t>Уницированная форма № КС - 3</t>
  </si>
  <si>
    <t>Заказчик:</t>
  </si>
  <si>
    <t>организация, адрес, телефон, факс</t>
  </si>
  <si>
    <t>Подрядчик:</t>
  </si>
  <si>
    <t>Стройка: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</si>
  <si>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</si>
  <si>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</si>
  <si>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</si>
  <si>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</si>
  <si>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</si>
  <si>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>кс-2№1</t>
  </si>
  <si>
    <t>ИТОГО</t>
  </si>
  <si>
    <t>За декабрь 2025 г.</t>
  </si>
  <si>
    <t>Модернизация железнодорожного пути и стрелочных переводов  на территории АО "Коломенский завод".» по адресу: Московская область, г. Коломна, ул. Партизан 42</t>
  </si>
  <si>
    <t>декабрь</t>
  </si>
  <si>
    <t>Договор № 5-КЗ-КИКГС</t>
  </si>
  <si>
    <t>18.11.2025</t>
  </si>
  <si>
    <t>Директор по эксплуатации и безопасности производственной деятельности
АО «Коломенский завод» (по доверенности №20/501 от 09.01.2025г)</t>
  </si>
  <si>
    <t>Гарантийное удержание 5%</t>
  </si>
  <si>
    <t>К оплате, с учетом авансового платежа и гарантийного удержания</t>
  </si>
  <si>
    <t>№2</t>
  </si>
  <si>
    <t>Реестр актов выполненных работ к КС-3 №1 от 18.12.2025 г. (Договор  № 5-КЗ-КИКГС от 08 сентября 2025г)</t>
  </si>
  <si>
    <t>-</t>
  </si>
  <si>
    <t>всего без НДС 20%</t>
  </si>
  <si>
    <t>НДС 20%</t>
  </si>
  <si>
    <t>СМР с материалами,  всего с НДС 20%</t>
  </si>
  <si>
    <t>ЗУ - 1,92%</t>
  </si>
  <si>
    <t>Договор</t>
  </si>
  <si>
    <t>аванс</t>
  </si>
  <si>
    <t>0,082</t>
  </si>
  <si>
    <t>0,664</t>
  </si>
  <si>
    <t>0,295</t>
  </si>
  <si>
    <t>37,17</t>
  </si>
  <si>
    <t>24 312,00</t>
  </si>
  <si>
    <t>230 964,00</t>
  </si>
  <si>
    <t>Объем=29,5*1,26</t>
  </si>
  <si>
    <t>0,08435</t>
  </si>
  <si>
    <t>Объем=84,35/1000</t>
  </si>
  <si>
    <t>-155</t>
  </si>
  <si>
    <t>-29 155,50</t>
  </si>
  <si>
    <t>-276 977,25</t>
  </si>
  <si>
    <t>-310</t>
  </si>
  <si>
    <t>-13 519,10</t>
  </si>
  <si>
    <t>-128 431,45</t>
  </si>
  <si>
    <t>155</t>
  </si>
  <si>
    <t>222 931,72</t>
  </si>
  <si>
    <t>2 117 851,34</t>
  </si>
  <si>
    <t>-0,056</t>
  </si>
  <si>
    <t>-583,74</t>
  </si>
  <si>
    <t>-5 545,53</t>
  </si>
  <si>
    <t>0,056</t>
  </si>
  <si>
    <t>1 628,28</t>
  </si>
  <si>
    <t>15 468,66</t>
  </si>
  <si>
    <t>-27</t>
  </si>
  <si>
    <t>-3 923,10</t>
  </si>
  <si>
    <t>-37 269,45</t>
  </si>
  <si>
    <t>0,57</t>
  </si>
  <si>
    <t>22 367,38</t>
  </si>
  <si>
    <t>212 490,11</t>
  </si>
  <si>
    <t>-168,7</t>
  </si>
  <si>
    <t>-59 247,44</t>
  </si>
  <si>
    <t>-562 850,68</t>
  </si>
  <si>
    <t>11,02</t>
  </si>
  <si>
    <t>201 522,94</t>
  </si>
  <si>
    <t>1 914 467,93</t>
  </si>
  <si>
    <t>5 177,79</t>
  </si>
  <si>
    <t>49 189,01</t>
  </si>
  <si>
    <t>2,16</t>
  </si>
  <si>
    <t>0,037</t>
  </si>
  <si>
    <t>116,18</t>
  </si>
  <si>
    <t>381,07</t>
  </si>
  <si>
    <t>5 986,61</t>
  </si>
  <si>
    <t>8,87</t>
  </si>
  <si>
    <t>74,42</t>
  </si>
  <si>
    <t>1 169,14</t>
  </si>
  <si>
    <t>5,286</t>
  </si>
  <si>
    <t>57,51</t>
  </si>
  <si>
    <t>903,48</t>
  </si>
  <si>
    <t>130,336</t>
  </si>
  <si>
    <t>503,10</t>
  </si>
  <si>
    <t>8 160,28</t>
  </si>
  <si>
    <t>Объем=116,18+8,87+5,286</t>
  </si>
  <si>
    <t>0,2</t>
  </si>
  <si>
    <t>12,6</t>
  </si>
  <si>
    <t>8 241,36</t>
  </si>
  <si>
    <t>78 292,92</t>
  </si>
  <si>
    <t>114,80</t>
  </si>
  <si>
    <t>1 803,51</t>
  </si>
  <si>
    <t>8,85</t>
  </si>
  <si>
    <t>74,25</t>
  </si>
  <si>
    <t>1 166,47</t>
  </si>
  <si>
    <t>48,85</t>
  </si>
  <si>
    <t>188,56</t>
  </si>
  <si>
    <t>3 058,44</t>
  </si>
  <si>
    <t>Объем=35+8,85+5</t>
  </si>
  <si>
    <t>Объем=38,1+9,9+5</t>
  </si>
  <si>
    <t>0,225</t>
  </si>
  <si>
    <t>0,104</t>
  </si>
  <si>
    <t>13,104</t>
  </si>
  <si>
    <t>8 571,01</t>
  </si>
  <si>
    <t>81 424,60</t>
  </si>
  <si>
    <t>Объем=10,4*1,26</t>
  </si>
  <si>
    <t>39,375</t>
  </si>
  <si>
    <t>129,15</t>
  </si>
  <si>
    <t>2 028,95</t>
  </si>
  <si>
    <t>7,56</t>
  </si>
  <si>
    <t>63,43</t>
  </si>
  <si>
    <t>996,49</t>
  </si>
  <si>
    <t>4,24</t>
  </si>
  <si>
    <t>46,13</t>
  </si>
  <si>
    <t>724,70</t>
  </si>
  <si>
    <t>51,175</t>
  </si>
  <si>
    <t>197,54</t>
  </si>
  <si>
    <t>3 204,10</t>
  </si>
  <si>
    <t>Объем=39,375+7,56+4,24</t>
  </si>
  <si>
    <t>№ п/п</t>
  </si>
  <si>
    <t>Наименование работ</t>
  </si>
  <si>
    <t>Ед. изм.</t>
  </si>
  <si>
    <t>Кол-во</t>
  </si>
  <si>
    <r>
      <t xml:space="preserve">Цена за единицу, руб., </t>
    </r>
    <r>
      <rPr>
        <b/>
        <u/>
        <sz val="8"/>
        <color rgb="FF000000"/>
        <rFont val="Arial"/>
        <family val="2"/>
        <charset val="204"/>
      </rPr>
      <t>без</t>
    </r>
    <r>
      <rPr>
        <sz val="8"/>
        <color rgb="FF000000"/>
        <rFont val="Arial"/>
        <family val="2"/>
        <charset val="204"/>
      </rPr>
      <t xml:space="preserve"> НДС</t>
    </r>
  </si>
  <si>
    <t>Цена за единицу, руб., с НДС</t>
  </si>
  <si>
    <t>Стоимость работ, руб., с НДС</t>
  </si>
  <si>
    <t>Шпала железобетонная, Ш1 1-й сорт, в комплекте со скреплением КБ-65
( ТР МАТ=1,03 к расх.)
( ЗСР МАТ=1,012 к расх.)</t>
  </si>
  <si>
    <t>Болт стыковой М27х160 в сборе
( ТР МАТ=1,03 к расх.)
( ЗСР МАТ=1,012 к расх.)</t>
  </si>
  <si>
    <t>Накладка 1Р-65 (106 шт.)
( ТР МАТ=1,03 к расх.)
( ЗСР МАТ=1,012 к расх.)</t>
  </si>
  <si>
    <t>Рельсы РП65 ДТ350, L=12.5 м (75 шт.)
( ТР МАТ=1,03 к расх.)
( ЗСР МАТ=1,012 к расх.)</t>
  </si>
  <si>
    <t>Накладки переходные Р65/Р50 литые
( ТР МАТ=1,03 к расх.)
( ЗСР МАТ=1,012 к расх.)</t>
  </si>
  <si>
    <t>Брус композитный
( ТР МАТ=1,03 к расх.)
( ЗСР МАТ=1,012 к расх.)</t>
  </si>
  <si>
    <t>Перевод стрелочный типа Р65 марки 1/7 проект ЛПTП.665121.103M, левый
( ТР МАТ=1,03 к расх.)
( ЗСР МАТ=1,012 к расх.)</t>
  </si>
  <si>
    <t>Брусья полимерные композитные 4.5 м
( ТР МАТ=1,03 к расх.)
( ЗСР МАТ=1,012 к расх.)</t>
  </si>
  <si>
    <t>Ручной переводной механизм проект ЛПТП665131.009 (в комплекте с закладкой стрелочной)
( ТР МАТ=1,03 к расх.)
( ЗСР МАТ=1,012 к расх.)</t>
  </si>
  <si>
    <t>Закладка запорная в сборе
( ТР МАТ=1,03 к расх.)
( ЗСР МАТ=1,012 к расх.)</t>
  </si>
  <si>
    <t>Накладка 1Р-65 (12 шт.)
( ТР МАТ=1,03 к расх.)
( ЗСР МАТ=1,012 к расх.)</t>
  </si>
  <si>
    <t>90</t>
  </si>
  <si>
    <t>93</t>
  </si>
  <si>
    <t>94</t>
  </si>
  <si>
    <t>95</t>
  </si>
  <si>
    <t>98</t>
  </si>
  <si>
    <t>99</t>
  </si>
  <si>
    <t>158</t>
  </si>
  <si>
    <t>159</t>
  </si>
  <si>
    <t>162</t>
  </si>
  <si>
    <t>163</t>
  </si>
  <si>
    <t>164</t>
  </si>
  <si>
    <t>167</t>
  </si>
  <si>
    <t>168</t>
  </si>
  <si>
    <t>181</t>
  </si>
  <si>
    <t>182</t>
  </si>
  <si>
    <t>Перевод стрелочный типа Р65 марки 1/7 проект ЛПTП.665121.103M, правый
( ТР МАТ=1,03 к расх.)
( ЗСР МАТ=1,012 к расх.)</t>
  </si>
  <si>
    <t>185</t>
  </si>
  <si>
    <t>186</t>
  </si>
  <si>
    <t>187</t>
  </si>
  <si>
    <t>190</t>
  </si>
  <si>
    <t>191</t>
  </si>
  <si>
    <t>204</t>
  </si>
  <si>
    <t>205</t>
  </si>
  <si>
    <t>208</t>
  </si>
  <si>
    <t>209</t>
  </si>
  <si>
    <t>210</t>
  </si>
  <si>
    <t>213</t>
  </si>
  <si>
    <t>214</t>
  </si>
  <si>
    <t>(наименование стройки)</t>
  </si>
  <si>
    <t xml:space="preserve">ВЕДОМОСТЬ РЕСУРСОВ </t>
  </si>
  <si>
    <t>Модернизация железнодорожного пути и стрелочных переводов  на территории АО "Коломенский завод". Модернизация железнодорожного пути и стрелочных переводов  на территории АО "Коломенский завод".</t>
  </si>
  <si>
    <t>(наименование работ и затрат, наименование объекта)</t>
  </si>
  <si>
    <t>№ пп</t>
  </si>
  <si>
    <t>Обосно-
вание</t>
  </si>
  <si>
    <t>Наименование</t>
  </si>
  <si>
    <t>Общее 
кол-во</t>
  </si>
  <si>
    <t>Стоимость, руб. в текущих ценах</t>
  </si>
  <si>
    <t>Цена</t>
  </si>
  <si>
    <t>Всего</t>
  </si>
  <si>
    <t xml:space="preserve">     Материалы</t>
  </si>
  <si>
    <t>01.3.02.08-0001</t>
  </si>
  <si>
    <t>Кислород газообразный технический</t>
  </si>
  <si>
    <t>01.3.02.09-0022</t>
  </si>
  <si>
    <t>Пропан-бутан смесь техническая</t>
  </si>
  <si>
    <t>кг</t>
  </si>
  <si>
    <t>01.7.03.01-0001</t>
  </si>
  <si>
    <t>Вода</t>
  </si>
  <si>
    <t>01.7.11.07-0029</t>
  </si>
  <si>
    <t>Электроды сварочные Э55, диаметр 3 мм</t>
  </si>
  <si>
    <t>01.7.11.07-0040</t>
  </si>
  <si>
    <t>Электроды сварочные Э50А, диаметр 4 мм</t>
  </si>
  <si>
    <t>02.2.05.04-0061</t>
  </si>
  <si>
    <t>Щебень из плотных горных пород для балластного слоя железнодорожного пути, фракция от 25 до 60 мм</t>
  </si>
  <si>
    <t>07.2.07.13-0171</t>
  </si>
  <si>
    <t>Подкладки металлические</t>
  </si>
  <si>
    <t>08.1.02.11-0023</t>
  </si>
  <si>
    <t>Поковки простые строительные (скобы, закрепы, хомуты), масса до 1,6 кг</t>
  </si>
  <si>
    <t>20.2.02.01-0021</t>
  </si>
  <si>
    <t>Втулки изолирующие текстолитовые</t>
  </si>
  <si>
    <t>1000 шт</t>
  </si>
  <si>
    <t>25.1.01.04-0031</t>
  </si>
  <si>
    <t>25.1.02.01-0035</t>
  </si>
  <si>
    <t>25.1.03.01-0002</t>
  </si>
  <si>
    <t>Клемма ПК</t>
  </si>
  <si>
    <t>25.1.03.04-0013</t>
  </si>
  <si>
    <t>Скоба для изолирующей втулки, размер 65х40 мм</t>
  </si>
  <si>
    <t>25.1.03.06-0011</t>
  </si>
  <si>
    <t>Шайбы двухвитковые</t>
  </si>
  <si>
    <t>25.1.03.06-0023</t>
  </si>
  <si>
    <t>Шайбы пружинные путевые, диаметр 27 мм</t>
  </si>
  <si>
    <t>25.1.03.06-0036</t>
  </si>
  <si>
    <t>Шайбы пружинные путевые, исполнение 2, диаметр 24 мм</t>
  </si>
  <si>
    <t>25.1.04.01-0001</t>
  </si>
  <si>
    <t>Болты закладные для рельсовых скреплений железнодорожного пути с гайками, М22х175 мм</t>
  </si>
  <si>
    <t>25.1.04.02-0001</t>
  </si>
  <si>
    <t>Болты клеммные для рельсовых скреплений железнодорожного пути с гайками, М22х75 мм</t>
  </si>
  <si>
    <t>25.1.04.04-0003</t>
  </si>
  <si>
    <t>25.1.04.04-0012</t>
  </si>
  <si>
    <t>25.1.05.01-0002</t>
  </si>
  <si>
    <t>25.1.05.02-0006</t>
  </si>
  <si>
    <t>25.1.05.05-0043</t>
  </si>
  <si>
    <t>25.1.06.19-0051</t>
  </si>
  <si>
    <t>Прокладки повышенной упругости под подкладку КБ, КБ10 ЦП 328 из смеси РП 101-710</t>
  </si>
  <si>
    <t>25.1.06.19-0085</t>
  </si>
  <si>
    <t>Прокладки ПБР65х8 ЦП143 (ПБР 65х7 ЦП318) из смеси РП 101-710</t>
  </si>
  <si>
    <t>25.2.01.07-1004</t>
  </si>
  <si>
    <t>Электросоединители стыковые для трамвайных путей, длина 300 мм, диаметр 20 мм</t>
  </si>
  <si>
    <t>999-9950</t>
  </si>
  <si>
    <t>Вспомогательные ненормируемые ресурсы (2% от Оплаты труда рабочих)</t>
  </si>
  <si>
    <t>руб</t>
  </si>
  <si>
    <t xml:space="preserve">     Закладка запорная в сборе</t>
  </si>
  <si>
    <t xml:space="preserve">     Шпала железобетонная, Ш1 1-й сорт, в комплекте со скреплением КБ-65</t>
  </si>
  <si>
    <t xml:space="preserve">     Болт стыковой М27х160 в сборе</t>
  </si>
  <si>
    <t xml:space="preserve">     Накладка 1Р-65 (106 шт.)</t>
  </si>
  <si>
    <t xml:space="preserve">     Накладка 1Р-65 (12 шт.)</t>
  </si>
  <si>
    <t xml:space="preserve">     Рельсы РП65 ДТ350, L=12.5 м (75 шт.)</t>
  </si>
  <si>
    <t>Погрузка при автомобильных перевозках леса пиленого, погонажа плотничного, шпал/погрузка демонтированн...</t>
  </si>
  <si>
    <t>Итого "Материалы"</t>
  </si>
  <si>
    <t>2328423,38</t>
  </si>
  <si>
    <t>22120022,6</t>
  </si>
  <si>
    <t xml:space="preserve">     Перевозка</t>
  </si>
  <si>
    <t>1093,78</t>
  </si>
  <si>
    <t>10390,85</t>
  </si>
  <si>
    <t xml:space="preserve">     Погрузка/разгрузка</t>
  </si>
  <si>
    <t>1045,15</t>
  </si>
  <si>
    <t>9929,1</t>
  </si>
  <si>
    <t>Итого "Ресурсы подрядчика"</t>
  </si>
  <si>
    <t>2370187,61</t>
  </si>
  <si>
    <t>22478605,85</t>
  </si>
  <si>
    <t>Неучтенные ресурсы</t>
  </si>
  <si>
    <t>27.1.01.02</t>
  </si>
  <si>
    <t>Накладки для трамвайных желобчатых рельсов</t>
  </si>
  <si>
    <t>Итого по ведомости ресурсов акта</t>
  </si>
  <si>
    <t>В том числе:</t>
  </si>
  <si>
    <t xml:space="preserve">     Трудозатраты</t>
  </si>
  <si>
    <t xml:space="preserve">     Машины и механизмы</t>
  </si>
  <si>
    <t>Цена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</si>
</sst>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0.000"/>
    <numFmt numFmtId="165" formatCode="0.0"/>
    <numFmt numFmtId="166" formatCode="0.0000"/>
    <numFmt numFmtId="167" formatCode="0.00000"/>
    <numFmt numFmtId="168" formatCode="0.000000"/>
    <numFmt numFmtId="169" formatCode="0.0000000"/>
    <numFmt numFmtId="170" formatCode="_-* #,##0.00_р_._-;\-* #,##0.00_р_._-;_-* &quot;-&quot;??_р_._-;_-@_-"/>
    <numFmt numFmtId="171" formatCode="#,##0_р_."/>
    <numFmt numFmtId="172" formatCode="#,##0.00_р_."/>
    <numFmt numFmtId="173" formatCode="_-* #,##0.00\ _₽_-;\-* #,##0.00\ _₽_-;_-* &quot;-&quot;??\ _₽_-;_-@_-"/>
    <numFmt numFmtId="174" formatCode="#,##0.00_ ;\-#,##0.00\ "/>
    <numFmt numFmtId="175" formatCode="[$-F800]dddd\,\ mmmm\ dd\,\ yyyy"/>
    <numFmt numFmtId="176" formatCode="#,##0.00&quot;р.&quot;;\-#,##0.00&quot;р.&quot;"/>
    <numFmt numFmtId="177" formatCode="#,##0.0"/>
  </numFmts>
  <fonts count="47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1"/>
      <color rgb="FFFF0000"/>
      <name val="Calibri"/>
      <family val="2"/>
      <charset val="204"/>
    </font>
    <font>
      <sz val="8"/>
      <color rgb="FFFF0000"/>
      <name val="Arial"/>
      <family val="2"/>
      <charset val="204"/>
    </font>
    <font>
      <i/>
      <sz val="7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i/>
      <sz val="8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6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rgb="FFFF000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rgb="FF0070C0"/>
      <name val="Arial"/>
      <family val="2"/>
      <charset val="204"/>
    </font>
    <font>
      <i/>
      <sz val="9"/>
      <color rgb="FFC0000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rgb="FF0070C0"/>
      <name val="Calibri"/>
      <family val="2"/>
      <charset val="204"/>
      <scheme val="minor"/>
    </font>
    <font>
      <b/>
      <u/>
      <sz val="10"/>
      <color rgb="FFFF0000"/>
      <name val="Arial"/>
      <family val="2"/>
      <charset val="204"/>
    </font>
    <font>
      <sz val="9"/>
      <name val="Arial"/>
      <family val="2"/>
      <charset val="204"/>
    </font>
    <font>
      <i/>
      <sz val="10"/>
      <color rgb="FF0070C0"/>
      <name val="Arial Cyr"/>
      <charset val="204"/>
    </font>
    <font>
      <b/>
      <sz val="9"/>
      <name val="Arial"/>
      <family val="2"/>
      <charset val="204"/>
    </font>
    <font>
      <sz val="11"/>
      <name val="Arial"/>
      <family val="2"/>
      <charset val="204"/>
    </font>
    <font>
      <i/>
      <sz val="10"/>
      <color rgb="FF0070C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6"/>
      <color indexed="12"/>
      <name val="Times New Roman"/>
      <family val="1"/>
      <charset val="204"/>
    </font>
    <font>
      <sz val="7"/>
      <name val="Arial"/>
      <family val="2"/>
      <charset val="204"/>
    </font>
    <font>
      <b/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u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5">
    <xf numFmtId="0" fontId="0" fillId="0" borderId="0"/>
    <xf numFmtId="0" fontId="12" fillId="0" borderId="0"/>
    <xf numFmtId="170" fontId="12" fillId="0" borderId="0" applyFont="0" applyFill="0" applyBorder="0" applyAlignment="0" applyProtection="0"/>
    <xf numFmtId="0" fontId="13" fillId="0" borderId="0"/>
    <xf numFmtId="0" fontId="18" fillId="0" borderId="0"/>
    <xf numFmtId="0" fontId="12" fillId="0" borderId="0"/>
    <xf numFmtId="0" fontId="28" fillId="0" borderId="0"/>
    <xf numFmtId="0" fontId="28" fillId="0" borderId="0"/>
    <xf numFmtId="0" fontId="13" fillId="0" borderId="0"/>
    <xf numFmtId="0" fontId="1" fillId="0" borderId="0"/>
    <xf numFmtId="0" fontId="9" fillId="0" borderId="0"/>
    <xf numFmtId="0" fontId="37" fillId="0" borderId="0"/>
    <xf numFmtId="0" fontId="37" fillId="0" borderId="0"/>
    <xf numFmtId="43" fontId="9" fillId="0" borderId="0" applyFont="0" applyFill="0" applyBorder="0" applyAlignment="0" applyProtection="0"/>
    <xf numFmtId="0" fontId="10" fillId="0" borderId="0"/>
  </cellStyleXfs>
  <cellXfs count="525">
    <xf numFmtId="0" fontId="0" fillId="0" borderId="0" xfId="0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/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2" fillId="0" borderId="7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>
      <alignment horizontal="right" vertical="top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>
      <alignment horizontal="center" vertical="top"/>
    </xf>
    <xf numFmtId="49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2" fontId="2" fillId="0" borderId="5" xfId="0" applyNumberFormat="1" applyFont="1" applyFill="1" applyBorder="1" applyAlignment="1" applyProtection="1">
      <alignment horizontal="right" vertical="top" wrapText="1"/>
    </xf>
    <xf numFmtId="4" fontId="2" fillId="0" borderId="6" xfId="0" applyNumberFormat="1" applyFont="1" applyFill="1" applyBorder="1" applyAlignment="1" applyProtection="1">
      <alignment horizontal="right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vertical="center" wrapText="1"/>
    </xf>
    <xf numFmtId="2" fontId="2" fillId="0" borderId="6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9" fontId="2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8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3" fillId="2" borderId="4" xfId="0" applyNumberFormat="1" applyFont="1" applyFill="1" applyBorder="1" applyAlignment="1" applyProtection="1">
      <alignment horizontal="center" vertical="top" wrapText="1"/>
    </xf>
    <xf numFmtId="49" fontId="3" fillId="2" borderId="5" xfId="0" applyNumberFormat="1" applyFont="1" applyFill="1" applyBorder="1" applyAlignment="1" applyProtection="1">
      <alignment horizontal="center" vertical="top" wrapText="1"/>
    </xf>
    <xf numFmtId="49" fontId="3" fillId="2" borderId="5" xfId="0" applyNumberFormat="1" applyFont="1" applyFill="1" applyBorder="1" applyAlignment="1" applyProtection="1">
      <alignment horizontal="left" vertical="top" wrapText="1"/>
    </xf>
    <xf numFmtId="49" fontId="3" fillId="2" borderId="5" xfId="0" applyNumberFormat="1" applyFont="1" applyFill="1" applyBorder="1" applyAlignment="1" applyProtection="1">
      <alignment horizontal="right" vertical="top" wrapText="1"/>
    </xf>
    <xf numFmtId="49" fontId="3" fillId="2" borderId="6" xfId="0" applyNumberFormat="1" applyFont="1" applyFill="1" applyBorder="1" applyAlignment="1" applyProtection="1">
      <alignment horizontal="right" vertical="top" wrapText="1"/>
    </xf>
    <xf numFmtId="49" fontId="2" fillId="2" borderId="7" xfId="0" applyNumberFormat="1" applyFont="1" applyFill="1" applyBorder="1" applyAlignment="1" applyProtection="1"/>
    <xf numFmtId="49" fontId="2" fillId="2" borderId="0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Border="1" applyAlignment="1" applyProtection="1">
      <alignment horizontal="right" vertical="top" wrapText="1"/>
    </xf>
    <xf numFmtId="49" fontId="2" fillId="2" borderId="0" xfId="0" applyNumberFormat="1" applyFont="1" applyFill="1" applyBorder="1" applyAlignment="1" applyProtection="1">
      <alignment horizontal="center" vertical="top" wrapText="1"/>
    </xf>
    <xf numFmtId="0" fontId="2" fillId="2" borderId="0" xfId="0" applyNumberFormat="1" applyFont="1" applyFill="1" applyBorder="1" applyAlignment="1" applyProtection="1">
      <alignment horizontal="center" vertical="top" wrapText="1"/>
    </xf>
    <xf numFmtId="4" fontId="2" fillId="2" borderId="0" xfId="0" applyNumberFormat="1" applyFont="1" applyFill="1" applyBorder="1" applyAlignment="1" applyProtection="1">
      <alignment horizontal="right" vertical="top" wrapText="1"/>
    </xf>
    <xf numFmtId="2" fontId="2" fillId="2" borderId="0" xfId="0" applyNumberFormat="1" applyFont="1" applyFill="1" applyBorder="1" applyAlignment="1" applyProtection="1">
      <alignment horizontal="right" vertical="top" wrapText="1"/>
    </xf>
    <xf numFmtId="2" fontId="2" fillId="2" borderId="0" xfId="0" applyNumberFormat="1" applyFont="1" applyFill="1" applyBorder="1" applyAlignment="1" applyProtection="1">
      <alignment horizontal="center" vertical="top" wrapText="1"/>
    </xf>
    <xf numFmtId="4" fontId="2" fillId="2" borderId="8" xfId="0" applyNumberFormat="1" applyFont="1" applyFill="1" applyBorder="1" applyAlignment="1" applyProtection="1">
      <alignment horizontal="right" vertical="top" wrapText="1"/>
    </xf>
    <xf numFmtId="165" fontId="2" fillId="2" borderId="0" xfId="0" applyNumberFormat="1" applyFont="1" applyFill="1" applyBorder="1" applyAlignment="1" applyProtection="1">
      <alignment horizontal="center" vertical="top" wrapText="1"/>
    </xf>
    <xf numFmtId="49" fontId="2" fillId="2" borderId="7" xfId="0" applyNumberFormat="1" applyFont="1" applyFill="1" applyBorder="1" applyAlignment="1" applyProtection="1">
      <alignment horizontal="right" vertical="top"/>
    </xf>
    <xf numFmtId="1" fontId="2" fillId="2" borderId="0" xfId="0" applyNumberFormat="1" applyFont="1" applyFill="1" applyBorder="1" applyAlignment="1" applyProtection="1">
      <alignment horizontal="center" vertical="top" wrapText="1"/>
    </xf>
    <xf numFmtId="0" fontId="2" fillId="2" borderId="0" xfId="0" applyNumberFormat="1" applyFont="1" applyFill="1" applyBorder="1" applyAlignment="1" applyProtection="1">
      <alignment horizontal="right" vertical="top" wrapText="1"/>
    </xf>
    <xf numFmtId="0" fontId="2" fillId="2" borderId="8" xfId="0" applyNumberFormat="1" applyFont="1" applyFill="1" applyBorder="1" applyAlignment="1" applyProtection="1">
      <alignment horizontal="right" vertical="top" wrapText="1"/>
    </xf>
    <xf numFmtId="164" fontId="2" fillId="2" borderId="0" xfId="0" applyNumberFormat="1" applyFont="1" applyFill="1" applyBorder="1" applyAlignment="1" applyProtection="1">
      <alignment horizontal="center" vertical="top" wrapText="1"/>
    </xf>
    <xf numFmtId="49" fontId="2" fillId="2" borderId="7" xfId="0" applyNumberFormat="1" applyFont="1" applyFill="1" applyBorder="1" applyAlignment="1" applyProtection="1">
      <alignment horizontal="center" vertical="top"/>
    </xf>
    <xf numFmtId="49" fontId="2" fillId="2" borderId="5" xfId="0" applyNumberFormat="1" applyFont="1" applyFill="1" applyBorder="1" applyAlignment="1" applyProtection="1">
      <alignment horizontal="center" vertical="top" wrapText="1"/>
    </xf>
    <xf numFmtId="0" fontId="2" fillId="2" borderId="5" xfId="0" applyNumberFormat="1" applyFont="1" applyFill="1" applyBorder="1" applyAlignment="1" applyProtection="1">
      <alignment horizontal="center" vertical="top" wrapText="1"/>
    </xf>
    <xf numFmtId="4" fontId="2" fillId="2" borderId="5" xfId="0" applyNumberFormat="1" applyFont="1" applyFill="1" applyBorder="1" applyAlignment="1" applyProtection="1">
      <alignment horizontal="right" vertical="top" wrapText="1"/>
    </xf>
    <xf numFmtId="4" fontId="2" fillId="2" borderId="6" xfId="0" applyNumberFormat="1" applyFont="1" applyFill="1" applyBorder="1" applyAlignment="1" applyProtection="1">
      <alignment horizontal="right" vertical="top" wrapText="1"/>
    </xf>
    <xf numFmtId="49" fontId="3" fillId="2" borderId="0" xfId="0" applyNumberFormat="1" applyFont="1" applyFill="1" applyBorder="1" applyAlignment="1" applyProtection="1">
      <alignment horizontal="center" vertical="top" wrapText="1"/>
    </xf>
    <xf numFmtId="49" fontId="3" fillId="2" borderId="0" xfId="0" applyNumberFormat="1" applyFont="1" applyFill="1" applyBorder="1" applyAlignment="1" applyProtection="1">
      <alignment horizontal="left" vertical="top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5" xfId="0" applyNumberFormat="1" applyFont="1" applyFill="1" applyBorder="1" applyAlignment="1" applyProtection="1">
      <alignment horizontal="right" vertical="top" wrapText="1"/>
    </xf>
    <xf numFmtId="4" fontId="3" fillId="2" borderId="5" xfId="0" applyNumberFormat="1" applyFont="1" applyFill="1" applyBorder="1" applyAlignment="1" applyProtection="1">
      <alignment horizontal="right" vertical="top" wrapText="1"/>
    </xf>
    <xf numFmtId="4" fontId="3" fillId="2" borderId="6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/>
    <xf numFmtId="49" fontId="4" fillId="3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6" fillId="0" borderId="0" xfId="0" applyFont="1" applyAlignment="1">
      <alignment wrapText="1"/>
    </xf>
    <xf numFmtId="49" fontId="4" fillId="0" borderId="5" xfId="0" applyNumberFormat="1" applyFont="1" applyBorder="1"/>
    <xf numFmtId="49" fontId="7" fillId="0" borderId="5" xfId="0" applyNumberFormat="1" applyFont="1" applyBorder="1" applyAlignment="1">
      <alignment horizontal="center"/>
    </xf>
    <xf numFmtId="49" fontId="4" fillId="3" borderId="5" xfId="0" applyNumberFormat="1" applyFont="1" applyFill="1" applyBorder="1"/>
    <xf numFmtId="49" fontId="4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49" fontId="4" fillId="3" borderId="0" xfId="0" applyNumberFormat="1" applyFont="1" applyFill="1" applyAlignment="1">
      <alignment vertical="center"/>
    </xf>
    <xf numFmtId="49" fontId="4" fillId="0" borderId="5" xfId="0" applyNumberFormat="1" applyFont="1" applyBorder="1" applyAlignment="1">
      <alignment vertical="center"/>
    </xf>
    <xf numFmtId="49" fontId="7" fillId="0" borderId="5" xfId="0" applyNumberFormat="1" applyFont="1" applyBorder="1" applyAlignment="1">
      <alignment horizontal="center" vertical="center"/>
    </xf>
    <xf numFmtId="49" fontId="4" fillId="3" borderId="5" xfId="0" applyNumberFormat="1" applyFont="1" applyFill="1" applyBorder="1" applyAlignment="1">
      <alignment vertical="center"/>
    </xf>
    <xf numFmtId="49" fontId="4" fillId="0" borderId="9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3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9" fillId="0" borderId="0" xfId="0" applyFont="1" applyAlignment="1"/>
    <xf numFmtId="0" fontId="10" fillId="0" borderId="0" xfId="0" applyFont="1" applyAlignment="1"/>
    <xf numFmtId="0" fontId="4" fillId="0" borderId="0" xfId="0" applyFont="1" applyAlignment="1"/>
    <xf numFmtId="0" fontId="13" fillId="0" borderId="0" xfId="1" applyFont="1"/>
    <xf numFmtId="170" fontId="13" fillId="0" borderId="0" xfId="2" applyFont="1"/>
    <xf numFmtId="0" fontId="8" fillId="0" borderId="0" xfId="1" applyFont="1"/>
    <xf numFmtId="170" fontId="8" fillId="0" borderId="0" xfId="2" applyFont="1"/>
    <xf numFmtId="0" fontId="4" fillId="0" borderId="0" xfId="1" applyFont="1"/>
    <xf numFmtId="0" fontId="14" fillId="0" borderId="0" xfId="1" applyFont="1" applyAlignment="1">
      <alignment horizontal="left"/>
    </xf>
    <xf numFmtId="0" fontId="14" fillId="0" borderId="0" xfId="1" applyFont="1"/>
    <xf numFmtId="0" fontId="14" fillId="0" borderId="0" xfId="1" applyFont="1" applyAlignment="1">
      <alignment horizontal="right"/>
    </xf>
    <xf numFmtId="0" fontId="8" fillId="0" borderId="0" xfId="3" applyFont="1"/>
    <xf numFmtId="0" fontId="8" fillId="0" borderId="0" xfId="1" applyFont="1" applyAlignment="1">
      <alignment horizont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170" fontId="13" fillId="0" borderId="0" xfId="1" applyNumberFormat="1" applyFont="1"/>
    <xf numFmtId="170" fontId="14" fillId="0" borderId="0" xfId="2" applyFont="1"/>
    <xf numFmtId="170" fontId="15" fillId="0" borderId="0" xfId="2" applyFont="1"/>
    <xf numFmtId="0" fontId="16" fillId="0" borderId="0" xfId="1" applyFont="1"/>
    <xf numFmtId="0" fontId="14" fillId="0" borderId="0" xfId="1" applyFont="1" applyAlignment="1">
      <alignment vertical="center"/>
    </xf>
    <xf numFmtId="0" fontId="17" fillId="0" borderId="0" xfId="1" applyFont="1"/>
    <xf numFmtId="0" fontId="8" fillId="0" borderId="0" xfId="1" applyFont="1" applyAlignment="1">
      <alignment horizontal="left" vertical="top"/>
    </xf>
    <xf numFmtId="4" fontId="19" fillId="2" borderId="0" xfId="4" applyNumberFormat="1" applyFont="1" applyFill="1"/>
    <xf numFmtId="170" fontId="16" fillId="0" borderId="0" xfId="2" applyFont="1"/>
    <xf numFmtId="0" fontId="20" fillId="0" borderId="0" xfId="1" applyFont="1"/>
    <xf numFmtId="171" fontId="13" fillId="0" borderId="0" xfId="1" applyNumberFormat="1" applyFont="1"/>
    <xf numFmtId="4" fontId="21" fillId="0" borderId="0" xfId="5" applyNumberFormat="1" applyFont="1" applyAlignment="1">
      <alignment horizontal="center" vertical="center"/>
    </xf>
    <xf numFmtId="170" fontId="22" fillId="0" borderId="12" xfId="1" applyNumberFormat="1" applyFont="1" applyBorder="1" applyAlignment="1">
      <alignment horizontal="center" vertical="center"/>
    </xf>
    <xf numFmtId="170" fontId="22" fillId="0" borderId="12" xfId="2" applyFont="1" applyBorder="1" applyAlignment="1">
      <alignment horizontal="center" vertical="center"/>
    </xf>
    <xf numFmtId="4" fontId="23" fillId="0" borderId="12" xfId="4" applyNumberFormat="1" applyFont="1" applyBorder="1"/>
    <xf numFmtId="0" fontId="23" fillId="0" borderId="12" xfId="4" applyFont="1" applyBorder="1"/>
    <xf numFmtId="170" fontId="8" fillId="0" borderId="9" xfId="2" applyFont="1" applyBorder="1" applyAlignment="1">
      <alignment horizontal="center"/>
    </xf>
    <xf numFmtId="170" fontId="22" fillId="0" borderId="13" xfId="1" applyNumberFormat="1" applyFont="1" applyBorder="1" applyAlignment="1">
      <alignment horizontal="center" vertical="center"/>
    </xf>
    <xf numFmtId="170" fontId="22" fillId="0" borderId="13" xfId="2" applyFont="1" applyBorder="1" applyAlignment="1">
      <alignment horizontal="center" vertical="center"/>
    </xf>
    <xf numFmtId="170" fontId="22" fillId="0" borderId="13" xfId="2" applyFont="1" applyBorder="1"/>
    <xf numFmtId="49" fontId="23" fillId="0" borderId="13" xfId="4" applyNumberFormat="1" applyFont="1" applyBorder="1"/>
    <xf numFmtId="170" fontId="22" fillId="0" borderId="9" xfId="1" applyNumberFormat="1" applyFont="1" applyBorder="1" applyAlignment="1">
      <alignment horizontal="center" vertical="center"/>
    </xf>
    <xf numFmtId="170" fontId="22" fillId="0" borderId="9" xfId="2" applyFont="1" applyBorder="1" applyAlignment="1">
      <alignment horizontal="center" vertical="center"/>
    </xf>
    <xf numFmtId="170" fontId="22" fillId="0" borderId="9" xfId="2" applyFont="1" applyBorder="1"/>
    <xf numFmtId="49" fontId="23" fillId="0" borderId="9" xfId="4" applyNumberFormat="1" applyFont="1" applyBorder="1"/>
    <xf numFmtId="9" fontId="24" fillId="0" borderId="0" xfId="2" applyNumberFormat="1" applyFont="1" applyAlignment="1">
      <alignment horizontal="center" vertical="center"/>
    </xf>
    <xf numFmtId="170" fontId="8" fillId="2" borderId="9" xfId="2" applyFont="1" applyFill="1" applyBorder="1" applyAlignment="1">
      <alignment horizontal="center"/>
    </xf>
    <xf numFmtId="0" fontId="4" fillId="3" borderId="0" xfId="1" applyFont="1" applyFill="1"/>
    <xf numFmtId="0" fontId="13" fillId="3" borderId="0" xfId="1" applyFont="1" applyFill="1"/>
    <xf numFmtId="0" fontId="4" fillId="0" borderId="0" xfId="1" applyFont="1" applyAlignment="1">
      <alignment horizontal="right"/>
    </xf>
    <xf numFmtId="0" fontId="13" fillId="0" borderId="11" xfId="1" applyFont="1" applyBorder="1"/>
    <xf numFmtId="0" fontId="13" fillId="0" borderId="9" xfId="1" applyFont="1" applyBorder="1"/>
    <xf numFmtId="49" fontId="13" fillId="0" borderId="9" xfId="1" applyNumberFormat="1" applyFont="1" applyBorder="1" applyAlignment="1">
      <alignment horizontal="center"/>
    </xf>
    <xf numFmtId="0" fontId="13" fillId="0" borderId="3" xfId="1" applyFont="1" applyBorder="1"/>
    <xf numFmtId="172" fontId="13" fillId="0" borderId="1" xfId="1" applyNumberFormat="1" applyFont="1" applyBorder="1" applyAlignment="1">
      <alignment horizontal="center"/>
    </xf>
    <xf numFmtId="0" fontId="21" fillId="0" borderId="0" xfId="5" applyFont="1" applyAlignment="1">
      <alignment horizontal="center" vertical="center"/>
    </xf>
    <xf numFmtId="0" fontId="26" fillId="0" borderId="9" xfId="5" applyFont="1" applyBorder="1" applyAlignment="1">
      <alignment horizontal="center" vertical="center"/>
    </xf>
    <xf numFmtId="0" fontId="13" fillId="0" borderId="12" xfId="1" applyFont="1" applyBorder="1"/>
    <xf numFmtId="49" fontId="13" fillId="0" borderId="12" xfId="1" applyNumberFormat="1" applyFont="1" applyBorder="1" applyAlignment="1">
      <alignment horizontal="center"/>
    </xf>
    <xf numFmtId="172" fontId="13" fillId="0" borderId="9" xfId="1" applyNumberFormat="1" applyFont="1" applyBorder="1" applyAlignment="1">
      <alignment horizontal="center"/>
    </xf>
    <xf numFmtId="49" fontId="8" fillId="0" borderId="0" xfId="1" applyNumberFormat="1" applyFont="1" applyAlignment="1">
      <alignment horizontal="center"/>
    </xf>
    <xf numFmtId="0" fontId="26" fillId="0" borderId="9" xfId="5" applyFont="1" applyBorder="1" applyAlignment="1">
      <alignment vertical="center"/>
    </xf>
    <xf numFmtId="172" fontId="12" fillId="0" borderId="9" xfId="1" applyNumberFormat="1" applyBorder="1" applyAlignment="1">
      <alignment horizontal="center"/>
    </xf>
    <xf numFmtId="0" fontId="23" fillId="0" borderId="9" xfId="4" applyFont="1" applyBorder="1" applyAlignment="1">
      <alignment horizontal="center" vertical="center"/>
    </xf>
    <xf numFmtId="3" fontId="29" fillId="0" borderId="9" xfId="6" applyNumberFormat="1" applyFont="1" applyBorder="1" applyAlignment="1">
      <alignment horizontal="center" vertical="center" wrapText="1"/>
    </xf>
    <xf numFmtId="172" fontId="13" fillId="4" borderId="9" xfId="1" applyNumberFormat="1" applyFont="1" applyFill="1" applyBorder="1" applyAlignment="1">
      <alignment horizontal="center"/>
    </xf>
    <xf numFmtId="173" fontId="13" fillId="0" borderId="0" xfId="1" applyNumberFormat="1" applyFont="1"/>
    <xf numFmtId="170" fontId="22" fillId="0" borderId="9" xfId="2" applyFont="1" applyBorder="1" applyAlignment="1">
      <alignment vertical="center"/>
    </xf>
    <xf numFmtId="49" fontId="23" fillId="0" borderId="9" xfId="4" applyNumberFormat="1" applyFont="1" applyBorder="1" applyAlignment="1">
      <alignment vertical="center"/>
    </xf>
    <xf numFmtId="172" fontId="13" fillId="0" borderId="14" xfId="1" applyNumberFormat="1" applyFont="1" applyBorder="1" applyAlignment="1">
      <alignment horizontal="center"/>
    </xf>
    <xf numFmtId="0" fontId="13" fillId="0" borderId="14" xfId="1" applyFont="1" applyBorder="1" applyAlignment="1">
      <alignment horizontal="center"/>
    </xf>
    <xf numFmtId="49" fontId="13" fillId="0" borderId="14" xfId="1" applyNumberFormat="1" applyFont="1" applyBorder="1" applyAlignment="1">
      <alignment horizontal="center"/>
    </xf>
    <xf numFmtId="172" fontId="23" fillId="0" borderId="9" xfId="4" applyNumberFormat="1" applyFont="1" applyBorder="1" applyAlignment="1">
      <alignment vertical="center"/>
    </xf>
    <xf numFmtId="4" fontId="23" fillId="0" borderId="9" xfId="4" applyNumberFormat="1" applyFont="1" applyBorder="1" applyAlignment="1">
      <alignment vertical="center"/>
    </xf>
    <xf numFmtId="0" fontId="13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0" fontId="4" fillId="0" borderId="12" xfId="1" applyFont="1" applyBorder="1"/>
    <xf numFmtId="0" fontId="13" fillId="0" borderId="20" xfId="1" applyFont="1" applyBorder="1"/>
    <xf numFmtId="3" fontId="30" fillId="0" borderId="0" xfId="6" applyNumberFormat="1" applyFont="1" applyAlignment="1">
      <alignment horizontal="center" vertical="center" wrapText="1"/>
    </xf>
    <xf numFmtId="0" fontId="31" fillId="0" borderId="0" xfId="4" applyFont="1" applyAlignment="1">
      <alignment horizontal="center" vertical="center"/>
    </xf>
    <xf numFmtId="0" fontId="18" fillId="0" borderId="0" xfId="4"/>
    <xf numFmtId="0" fontId="4" fillId="0" borderId="8" xfId="1" applyFont="1" applyBorder="1" applyAlignment="1">
      <alignment horizontal="center"/>
    </xf>
    <xf numFmtId="0" fontId="4" fillId="0" borderId="24" xfId="1" applyFont="1" applyBorder="1" applyAlignment="1">
      <alignment horizontal="center"/>
    </xf>
    <xf numFmtId="0" fontId="13" fillId="0" borderId="8" xfId="1" applyFont="1" applyBorder="1"/>
    <xf numFmtId="0" fontId="4" fillId="0" borderId="24" xfId="1" applyFont="1" applyBorder="1" applyAlignment="1">
      <alignment horizontal="center" vertical="center"/>
    </xf>
    <xf numFmtId="0" fontId="12" fillId="0" borderId="0" xfId="5"/>
    <xf numFmtId="0" fontId="31" fillId="0" borderId="0" xfId="4" applyFont="1"/>
    <xf numFmtId="4" fontId="19" fillId="2" borderId="0" xfId="4" applyNumberFormat="1" applyFont="1" applyFill="1" applyAlignment="1">
      <alignment vertical="center"/>
    </xf>
    <xf numFmtId="0" fontId="13" fillId="0" borderId="2" xfId="1" applyFont="1" applyBorder="1"/>
    <xf numFmtId="0" fontId="4" fillId="0" borderId="2" xfId="1" applyFont="1" applyBorder="1"/>
    <xf numFmtId="0" fontId="4" fillId="0" borderId="6" xfId="1" applyFont="1" applyBorder="1" applyAlignment="1">
      <alignment horizontal="center"/>
    </xf>
    <xf numFmtId="0" fontId="4" fillId="0" borderId="11" xfId="1" applyFont="1" applyBorder="1" applyAlignment="1">
      <alignment horizontal="center" vertical="center"/>
    </xf>
    <xf numFmtId="0" fontId="25" fillId="0" borderId="0" xfId="1" applyFont="1"/>
    <xf numFmtId="170" fontId="4" fillId="0" borderId="0" xfId="2" applyFont="1" applyBorder="1"/>
    <xf numFmtId="0" fontId="33" fillId="0" borderId="0" xfId="1" applyFont="1"/>
    <xf numFmtId="170" fontId="33" fillId="0" borderId="0" xfId="2" applyFont="1"/>
    <xf numFmtId="174" fontId="33" fillId="0" borderId="0" xfId="1" applyNumberFormat="1" applyFont="1"/>
    <xf numFmtId="14" fontId="13" fillId="0" borderId="14" xfId="1" applyNumberFormat="1" applyFont="1" applyBorder="1" applyAlignment="1">
      <alignment horizontal="center"/>
    </xf>
    <xf numFmtId="14" fontId="13" fillId="0" borderId="22" xfId="1" applyNumberFormat="1" applyFont="1" applyBorder="1" applyAlignment="1">
      <alignment horizontal="center"/>
    </xf>
    <xf numFmtId="14" fontId="13" fillId="3" borderId="14" xfId="1" applyNumberFormat="1" applyFont="1" applyFill="1" applyBorder="1" applyAlignment="1">
      <alignment horizontal="center"/>
    </xf>
    <xf numFmtId="0" fontId="13" fillId="0" borderId="23" xfId="1" applyFont="1" applyBorder="1" applyAlignment="1">
      <alignment horizontal="center"/>
    </xf>
    <xf numFmtId="0" fontId="33" fillId="0" borderId="14" xfId="1" applyFont="1" applyBorder="1" applyAlignment="1">
      <alignment horizontal="center"/>
    </xf>
    <xf numFmtId="0" fontId="13" fillId="0" borderId="7" xfId="1" applyFont="1" applyBorder="1"/>
    <xf numFmtId="0" fontId="33" fillId="0" borderId="25" xfId="1" applyFont="1" applyBorder="1" applyAlignment="1">
      <alignment horizontal="right"/>
    </xf>
    <xf numFmtId="0" fontId="33" fillId="0" borderId="0" xfId="1" applyFont="1" applyAlignment="1">
      <alignment horizontal="center"/>
    </xf>
    <xf numFmtId="0" fontId="33" fillId="0" borderId="26" xfId="1" applyFont="1" applyBorder="1" applyAlignment="1">
      <alignment horizontal="center"/>
    </xf>
    <xf numFmtId="0" fontId="33" fillId="0" borderId="27" xfId="1" applyFont="1" applyBorder="1" applyAlignment="1">
      <alignment horizontal="center"/>
    </xf>
    <xf numFmtId="14" fontId="33" fillId="0" borderId="0" xfId="1" applyNumberFormat="1" applyFont="1" applyAlignment="1">
      <alignment horizontal="center"/>
    </xf>
    <xf numFmtId="0" fontId="33" fillId="0" borderId="0" xfId="1" applyFont="1" applyAlignment="1">
      <alignment horizontal="right"/>
    </xf>
    <xf numFmtId="175" fontId="34" fillId="0" borderId="0" xfId="1" applyNumberFormat="1" applyFont="1" applyAlignment="1">
      <alignment horizontal="center"/>
    </xf>
    <xf numFmtId="0" fontId="34" fillId="0" borderId="0" xfId="1" applyFont="1"/>
    <xf numFmtId="175" fontId="34" fillId="0" borderId="0" xfId="8" applyNumberFormat="1" applyFont="1" applyAlignment="1">
      <alignment horizontal="center"/>
    </xf>
    <xf numFmtId="0" fontId="34" fillId="0" borderId="0" xfId="8" applyFont="1"/>
    <xf numFmtId="0" fontId="4" fillId="0" borderId="0" xfId="1" applyFont="1" applyAlignment="1">
      <alignment horizontal="center"/>
    </xf>
    <xf numFmtId="10" fontId="34" fillId="0" borderId="0" xfId="8" applyNumberFormat="1" applyFont="1" applyAlignment="1">
      <alignment horizontal="center"/>
    </xf>
    <xf numFmtId="14" fontId="12" fillId="0" borderId="14" xfId="1" applyNumberFormat="1" applyBorder="1" applyAlignment="1">
      <alignment horizontal="center"/>
    </xf>
    <xf numFmtId="0" fontId="4" fillId="0" borderId="9" xfId="1" applyFont="1" applyBorder="1" applyAlignment="1">
      <alignment horizontal="center"/>
    </xf>
    <xf numFmtId="176" fontId="34" fillId="0" borderId="0" xfId="2" applyNumberFormat="1" applyFont="1" applyBorder="1" applyAlignment="1">
      <alignment horizontal="center" wrapText="1"/>
    </xf>
    <xf numFmtId="49" fontId="12" fillId="0" borderId="14" xfId="1" applyNumberFormat="1" applyBorder="1" applyAlignment="1">
      <alignment horizontal="center"/>
    </xf>
    <xf numFmtId="0" fontId="13" fillId="0" borderId="0" xfId="1" applyFont="1" applyAlignment="1">
      <alignment vertical="center" wrapText="1"/>
    </xf>
    <xf numFmtId="0" fontId="35" fillId="0" borderId="0" xfId="1" applyFont="1" applyAlignment="1">
      <alignment vertical="center" wrapText="1"/>
    </xf>
    <xf numFmtId="174" fontId="13" fillId="0" borderId="0" xfId="1" applyNumberFormat="1" applyFont="1"/>
    <xf numFmtId="0" fontId="13" fillId="0" borderId="0" xfId="1" applyFont="1" applyAlignment="1">
      <alignment vertical="top"/>
    </xf>
    <xf numFmtId="170" fontId="33" fillId="0" borderId="0" xfId="2" applyFont="1" applyBorder="1"/>
    <xf numFmtId="0" fontId="13" fillId="0" borderId="9" xfId="1" applyFont="1" applyBorder="1" applyAlignment="1">
      <alignment horizontal="center"/>
    </xf>
    <xf numFmtId="0" fontId="35" fillId="0" borderId="0" xfId="1" applyFont="1"/>
    <xf numFmtId="0" fontId="13" fillId="0" borderId="9" xfId="3" applyBorder="1" applyAlignment="1">
      <alignment horizontal="center"/>
    </xf>
    <xf numFmtId="0" fontId="4" fillId="0" borderId="0" xfId="3" applyFont="1" applyAlignment="1">
      <alignment horizontal="center"/>
    </xf>
    <xf numFmtId="49" fontId="13" fillId="3" borderId="9" xfId="1" applyNumberFormat="1" applyFont="1" applyFill="1" applyBorder="1" applyAlignment="1">
      <alignment horizontal="center"/>
    </xf>
    <xf numFmtId="0" fontId="36" fillId="0" borderId="0" xfId="9" applyFont="1"/>
    <xf numFmtId="0" fontId="9" fillId="0" borderId="0" xfId="10"/>
    <xf numFmtId="0" fontId="38" fillId="0" borderId="0" xfId="11" applyFont="1" applyAlignment="1">
      <alignment vertical="center"/>
    </xf>
    <xf numFmtId="0" fontId="39" fillId="0" borderId="0" xfId="11" applyFont="1" applyAlignment="1">
      <alignment vertical="top"/>
    </xf>
    <xf numFmtId="0" fontId="38" fillId="0" borderId="0" xfId="11" applyFont="1" applyAlignment="1">
      <alignment vertical="center" wrapText="1"/>
    </xf>
    <xf numFmtId="0" fontId="36" fillId="0" borderId="0" xfId="12" applyFont="1"/>
    <xf numFmtId="0" fontId="36" fillId="0" borderId="0" xfId="12" applyFont="1" applyAlignment="1">
      <alignment horizontal="center"/>
    </xf>
    <xf numFmtId="0" fontId="36" fillId="0" borderId="9" xfId="9" applyFont="1" applyBorder="1" applyAlignment="1">
      <alignment horizontal="center" vertical="center"/>
    </xf>
    <xf numFmtId="0" fontId="36" fillId="0" borderId="9" xfId="9" applyFont="1" applyBorder="1" applyAlignment="1">
      <alignment horizontal="center" vertical="center" wrapText="1"/>
    </xf>
    <xf numFmtId="0" fontId="39" fillId="0" borderId="9" xfId="9" applyFont="1" applyBorder="1" applyAlignment="1">
      <alignment horizontal="center" vertical="center"/>
    </xf>
    <xf numFmtId="49" fontId="39" fillId="0" borderId="9" xfId="9" applyNumberFormat="1" applyFont="1" applyBorder="1" applyAlignment="1">
      <alignment horizontal="center" vertical="center"/>
    </xf>
    <xf numFmtId="0" fontId="39" fillId="0" borderId="9" xfId="9" applyFont="1" applyBorder="1" applyAlignment="1">
      <alignment horizontal="left" vertical="center" wrapText="1"/>
    </xf>
    <xf numFmtId="43" fontId="39" fillId="0" borderId="9" xfId="13" applyFont="1" applyFill="1" applyBorder="1" applyAlignment="1">
      <alignment horizontal="center" vertical="center"/>
    </xf>
    <xf numFmtId="4" fontId="39" fillId="0" borderId="9" xfId="9" applyNumberFormat="1" applyFont="1" applyBorder="1" applyAlignment="1">
      <alignment horizontal="center" vertical="center"/>
    </xf>
    <xf numFmtId="4" fontId="38" fillId="0" borderId="9" xfId="9" applyNumberFormat="1" applyFont="1" applyBorder="1" applyAlignment="1">
      <alignment horizontal="center" vertical="center"/>
    </xf>
    <xf numFmtId="4" fontId="9" fillId="0" borderId="0" xfId="10" applyNumberFormat="1"/>
    <xf numFmtId="173" fontId="9" fillId="0" borderId="0" xfId="10" applyNumberFormat="1"/>
    <xf numFmtId="177" fontId="39" fillId="0" borderId="9" xfId="9" applyNumberFormat="1" applyFont="1" applyBorder="1" applyAlignment="1">
      <alignment horizontal="center" vertical="center"/>
    </xf>
    <xf numFmtId="0" fontId="39" fillId="0" borderId="13" xfId="9" applyFont="1" applyBorder="1" applyAlignment="1">
      <alignment horizontal="center" vertical="center"/>
    </xf>
    <xf numFmtId="49" fontId="39" fillId="0" borderId="13" xfId="9" applyNumberFormat="1" applyFont="1" applyBorder="1" applyAlignment="1">
      <alignment horizontal="center" vertical="center"/>
    </xf>
    <xf numFmtId="0" fontId="39" fillId="0" borderId="13" xfId="9" applyFont="1" applyBorder="1" applyAlignment="1">
      <alignment horizontal="left" vertical="center" wrapText="1"/>
    </xf>
    <xf numFmtId="43" fontId="39" fillId="0" borderId="13" xfId="13" applyFont="1" applyFill="1" applyBorder="1" applyAlignment="1">
      <alignment horizontal="center" vertical="center"/>
    </xf>
    <xf numFmtId="177" fontId="39" fillId="0" borderId="13" xfId="9" applyNumberFormat="1" applyFont="1" applyBorder="1" applyAlignment="1">
      <alignment horizontal="center" vertical="center"/>
    </xf>
    <xf numFmtId="4" fontId="38" fillId="0" borderId="13" xfId="9" applyNumberFormat="1" applyFont="1" applyBorder="1" applyAlignment="1">
      <alignment horizontal="center" vertical="center"/>
    </xf>
    <xf numFmtId="0" fontId="36" fillId="0" borderId="12" xfId="9" applyFont="1" applyBorder="1"/>
    <xf numFmtId="0" fontId="40" fillId="0" borderId="12" xfId="9" applyFont="1" applyBorder="1" applyAlignment="1">
      <alignment horizontal="center" vertical="center"/>
    </xf>
    <xf numFmtId="4" fontId="40" fillId="0" borderId="12" xfId="9" applyNumberFormat="1" applyFont="1" applyBorder="1" applyAlignment="1">
      <alignment horizontal="center" vertical="center"/>
    </xf>
    <xf numFmtId="14" fontId="4" fillId="3" borderId="9" xfId="0" applyNumberFormat="1" applyFont="1" applyFill="1" applyBorder="1" applyAlignment="1">
      <alignment horizontal="center"/>
    </xf>
    <xf numFmtId="0" fontId="13" fillId="3" borderId="0" xfId="1" applyFont="1" applyFill="1" applyAlignment="1">
      <alignment vertical="center"/>
    </xf>
    <xf numFmtId="0" fontId="4" fillId="3" borderId="0" xfId="1" applyFont="1" applyFill="1" applyAlignment="1">
      <alignment vertical="center"/>
    </xf>
    <xf numFmtId="4" fontId="15" fillId="0" borderId="0" xfId="2" applyNumberFormat="1" applyFont="1" applyAlignment="1">
      <alignment horizontal="left" vertical="center"/>
    </xf>
    <xf numFmtId="49" fontId="23" fillId="0" borderId="11" xfId="4" applyNumberFormat="1" applyFont="1" applyBorder="1"/>
    <xf numFmtId="170" fontId="22" fillId="0" borderId="11" xfId="2" applyFont="1" applyBorder="1"/>
    <xf numFmtId="170" fontId="22" fillId="0" borderId="11" xfId="2" applyFont="1" applyBorder="1" applyAlignment="1">
      <alignment horizontal="center" vertical="center"/>
    </xf>
    <xf numFmtId="170" fontId="22" fillId="0" borderId="1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" fontId="0" fillId="0" borderId="0" xfId="0" applyNumberFormat="1"/>
    <xf numFmtId="4" fontId="0" fillId="0" borderId="0" xfId="0" applyNumberFormat="1" applyAlignment="1">
      <alignment horizontal="center" vertical="center"/>
    </xf>
    <xf numFmtId="0" fontId="41" fillId="0" borderId="0" xfId="0" applyFont="1" applyAlignment="1">
      <alignment horizontal="center" vertical="center"/>
    </xf>
    <xf numFmtId="9" fontId="0" fillId="0" borderId="0" xfId="0" applyNumberFormat="1"/>
    <xf numFmtId="49" fontId="2" fillId="0" borderId="0" xfId="14" applyNumberFormat="1" applyFont="1"/>
    <xf numFmtId="0" fontId="10" fillId="0" borderId="0" xfId="14"/>
    <xf numFmtId="0" fontId="2" fillId="0" borderId="0" xfId="14" applyFont="1" applyAlignment="1">
      <alignment horizontal="left" vertical="top" wrapText="1"/>
    </xf>
    <xf numFmtId="0" fontId="2" fillId="0" borderId="0" xfId="14" applyFont="1" applyAlignment="1">
      <alignment horizontal="center" wrapText="1"/>
    </xf>
    <xf numFmtId="49" fontId="2" fillId="0" borderId="5" xfId="14" applyNumberFormat="1" applyFont="1" applyBorder="1"/>
    <xf numFmtId="49" fontId="2" fillId="0" borderId="9" xfId="14" applyNumberFormat="1" applyFont="1" applyBorder="1" applyAlignment="1">
      <alignment horizontal="center" vertical="center"/>
    </xf>
    <xf numFmtId="0" fontId="4" fillId="0" borderId="0" xfId="14" applyFont="1"/>
    <xf numFmtId="0" fontId="2" fillId="0" borderId="0" xfId="14" applyFont="1" applyAlignment="1">
      <alignment horizontal="center"/>
    </xf>
    <xf numFmtId="49" fontId="2" fillId="0" borderId="0" xfId="14" applyNumberFormat="1" applyFont="1" applyAlignment="1">
      <alignment vertical="center"/>
    </xf>
    <xf numFmtId="49" fontId="2" fillId="0" borderId="11" xfId="14" applyNumberFormat="1" applyFont="1" applyBorder="1" applyAlignment="1">
      <alignment horizontal="center" vertical="center" wrapText="1"/>
    </xf>
    <xf numFmtId="49" fontId="2" fillId="0" borderId="9" xfId="14" applyNumberFormat="1" applyFont="1" applyBorder="1" applyAlignment="1">
      <alignment horizontal="center" vertical="center" wrapText="1"/>
    </xf>
    <xf numFmtId="0" fontId="3" fillId="0" borderId="0" xfId="14" applyFont="1" applyAlignment="1">
      <alignment horizontal="left" vertical="center" wrapText="1"/>
    </xf>
    <xf numFmtId="49" fontId="3" fillId="0" borderId="4" xfId="14" applyNumberFormat="1" applyFont="1" applyBorder="1" applyAlignment="1">
      <alignment horizontal="center" vertical="top" wrapText="1"/>
    </xf>
    <xf numFmtId="49" fontId="3" fillId="0" borderId="5" xfId="14" applyNumberFormat="1" applyFont="1" applyBorder="1" applyAlignment="1">
      <alignment horizontal="center" vertical="top" wrapText="1"/>
    </xf>
    <xf numFmtId="49" fontId="3" fillId="0" borderId="5" xfId="14" applyNumberFormat="1" applyFont="1" applyBorder="1" applyAlignment="1">
      <alignment horizontal="left" vertical="top" wrapText="1"/>
    </xf>
    <xf numFmtId="49" fontId="3" fillId="0" borderId="5" xfId="14" applyNumberFormat="1" applyFont="1" applyBorder="1" applyAlignment="1">
      <alignment horizontal="right" vertical="top" wrapText="1"/>
    </xf>
    <xf numFmtId="49" fontId="3" fillId="0" borderId="6" xfId="14" applyNumberFormat="1" applyFont="1" applyBorder="1" applyAlignment="1">
      <alignment horizontal="right" vertical="top" wrapText="1"/>
    </xf>
    <xf numFmtId="0" fontId="3" fillId="0" borderId="0" xfId="14" applyFont="1" applyAlignment="1">
      <alignment horizontal="left" vertical="top" wrapText="1"/>
    </xf>
    <xf numFmtId="49" fontId="2" fillId="0" borderId="7" xfId="14" applyNumberFormat="1" applyFont="1" applyBorder="1"/>
    <xf numFmtId="49" fontId="2" fillId="0" borderId="0" xfId="14" applyNumberFormat="1" applyFont="1" applyAlignment="1">
      <alignment horizontal="center" vertical="center" wrapText="1"/>
    </xf>
    <xf numFmtId="49" fontId="2" fillId="0" borderId="0" xfId="14" applyNumberFormat="1" applyFont="1" applyAlignment="1">
      <alignment horizontal="right" vertical="top" wrapText="1"/>
    </xf>
    <xf numFmtId="49" fontId="2" fillId="0" borderId="0" xfId="14" applyNumberFormat="1" applyFont="1" applyAlignment="1">
      <alignment horizontal="center" vertical="top" wrapText="1"/>
    </xf>
    <xf numFmtId="0" fontId="2" fillId="0" borderId="0" xfId="14" applyFont="1" applyAlignment="1">
      <alignment horizontal="center" vertical="top" wrapText="1"/>
    </xf>
    <xf numFmtId="2" fontId="2" fillId="0" borderId="0" xfId="14" applyNumberFormat="1" applyFont="1" applyAlignment="1">
      <alignment horizontal="right" vertical="top" wrapText="1"/>
    </xf>
    <xf numFmtId="2" fontId="2" fillId="0" borderId="0" xfId="14" applyNumberFormat="1" applyFont="1" applyAlignment="1">
      <alignment horizontal="center" vertical="top" wrapText="1"/>
    </xf>
    <xf numFmtId="4" fontId="2" fillId="0" borderId="8" xfId="14" applyNumberFormat="1" applyFont="1" applyBorder="1" applyAlignment="1">
      <alignment horizontal="right" vertical="top" wrapText="1"/>
    </xf>
    <xf numFmtId="4" fontId="2" fillId="0" borderId="0" xfId="14" applyNumberFormat="1" applyFont="1" applyAlignment="1">
      <alignment horizontal="right" vertical="top" wrapText="1"/>
    </xf>
    <xf numFmtId="49" fontId="2" fillId="0" borderId="7" xfId="14" applyNumberFormat="1" applyFont="1" applyBorder="1" applyAlignment="1">
      <alignment horizontal="right" vertical="top"/>
    </xf>
    <xf numFmtId="165" fontId="2" fillId="0" borderId="0" xfId="14" applyNumberFormat="1" applyFont="1" applyAlignment="1">
      <alignment horizontal="center" vertical="top" wrapText="1"/>
    </xf>
    <xf numFmtId="166" fontId="2" fillId="0" borderId="0" xfId="14" applyNumberFormat="1" applyFont="1" applyAlignment="1">
      <alignment horizontal="center" vertical="top" wrapText="1"/>
    </xf>
    <xf numFmtId="0" fontId="2" fillId="0" borderId="0" xfId="14" applyFont="1" applyAlignment="1">
      <alignment horizontal="right" vertical="top" wrapText="1"/>
    </xf>
    <xf numFmtId="0" fontId="2" fillId="0" borderId="8" xfId="14" applyFont="1" applyBorder="1" applyAlignment="1">
      <alignment horizontal="right" vertical="top" wrapText="1"/>
    </xf>
    <xf numFmtId="167" fontId="2" fillId="0" borderId="0" xfId="14" applyNumberFormat="1" applyFont="1" applyAlignment="1">
      <alignment horizontal="center" vertical="top" wrapText="1"/>
    </xf>
    <xf numFmtId="49" fontId="2" fillId="0" borderId="7" xfId="14" applyNumberFormat="1" applyFont="1" applyBorder="1" applyAlignment="1">
      <alignment horizontal="center" vertical="top"/>
    </xf>
    <xf numFmtId="49" fontId="2" fillId="0" borderId="5" xfId="14" applyNumberFormat="1" applyFont="1" applyBorder="1" applyAlignment="1">
      <alignment horizontal="center" vertical="top" wrapText="1"/>
    </xf>
    <xf numFmtId="0" fontId="2" fillId="0" borderId="5" xfId="14" applyFont="1" applyBorder="1" applyAlignment="1">
      <alignment horizontal="center" vertical="top" wrapText="1"/>
    </xf>
    <xf numFmtId="4" fontId="2" fillId="0" borderId="5" xfId="14" applyNumberFormat="1" applyFont="1" applyBorder="1" applyAlignment="1">
      <alignment horizontal="right" vertical="top" wrapText="1"/>
    </xf>
    <xf numFmtId="2" fontId="2" fillId="0" borderId="5" xfId="14" applyNumberFormat="1" applyFont="1" applyBorder="1" applyAlignment="1">
      <alignment horizontal="right" vertical="top" wrapText="1"/>
    </xf>
    <xf numFmtId="4" fontId="2" fillId="0" borderId="6" xfId="14" applyNumberFormat="1" applyFont="1" applyBorder="1" applyAlignment="1">
      <alignment horizontal="right" vertical="top" wrapText="1"/>
    </xf>
    <xf numFmtId="1" fontId="2" fillId="0" borderId="0" xfId="14" applyNumberFormat="1" applyFont="1" applyAlignment="1">
      <alignment horizontal="center" vertical="top" wrapText="1"/>
    </xf>
    <xf numFmtId="49" fontId="3" fillId="0" borderId="0" xfId="14" applyNumberFormat="1" applyFont="1" applyAlignment="1">
      <alignment horizontal="center" vertical="top" wrapText="1"/>
    </xf>
    <xf numFmtId="49" fontId="3" fillId="0" borderId="0" xfId="14" applyNumberFormat="1" applyFont="1" applyAlignment="1">
      <alignment horizontal="left" vertical="top" wrapText="1"/>
    </xf>
    <xf numFmtId="0" fontId="3" fillId="0" borderId="5" xfId="14" applyFont="1" applyBorder="1" applyAlignment="1">
      <alignment horizontal="center" vertical="top" wrapText="1"/>
    </xf>
    <xf numFmtId="0" fontId="3" fillId="0" borderId="5" xfId="14" applyFont="1" applyBorder="1" applyAlignment="1">
      <alignment horizontal="right" vertical="top" wrapText="1"/>
    </xf>
    <xf numFmtId="2" fontId="3" fillId="0" borderId="5" xfId="14" applyNumberFormat="1" applyFont="1" applyBorder="1" applyAlignment="1">
      <alignment horizontal="right" vertical="top" wrapText="1"/>
    </xf>
    <xf numFmtId="4" fontId="3" fillId="0" borderId="6" xfId="14" applyNumberFormat="1" applyFont="1" applyBorder="1" applyAlignment="1">
      <alignment horizontal="right" vertical="top" wrapText="1"/>
    </xf>
    <xf numFmtId="2" fontId="2" fillId="0" borderId="8" xfId="14" applyNumberFormat="1" applyFont="1" applyBorder="1" applyAlignment="1">
      <alignment horizontal="right" vertical="top" wrapText="1"/>
    </xf>
    <xf numFmtId="164" fontId="2" fillId="0" borderId="0" xfId="14" applyNumberFormat="1" applyFont="1" applyAlignment="1">
      <alignment horizontal="center" vertical="top" wrapText="1"/>
    </xf>
    <xf numFmtId="4" fontId="3" fillId="0" borderId="5" xfId="14" applyNumberFormat="1" applyFont="1" applyBorder="1" applyAlignment="1">
      <alignment horizontal="right" vertical="top" wrapText="1"/>
    </xf>
    <xf numFmtId="49" fontId="3" fillId="0" borderId="7" xfId="14" applyNumberFormat="1" applyFont="1" applyBorder="1" applyAlignment="1">
      <alignment horizontal="center" vertical="top"/>
    </xf>
    <xf numFmtId="49" fontId="2" fillId="0" borderId="0" xfId="14" applyNumberFormat="1" applyFont="1" applyAlignment="1">
      <alignment vertical="center" wrapText="1"/>
    </xf>
    <xf numFmtId="168" fontId="2" fillId="0" borderId="0" xfId="14" applyNumberFormat="1" applyFont="1" applyAlignment="1">
      <alignment horizontal="center" vertical="top" wrapText="1"/>
    </xf>
    <xf numFmtId="2" fontId="2" fillId="0" borderId="6" xfId="14" applyNumberFormat="1" applyFont="1" applyBorder="1" applyAlignment="1">
      <alignment horizontal="right" vertical="top" wrapText="1"/>
    </xf>
    <xf numFmtId="2" fontId="3" fillId="0" borderId="6" xfId="14" applyNumberFormat="1" applyFont="1" applyBorder="1" applyAlignment="1">
      <alignment horizontal="right" vertical="top" wrapText="1"/>
    </xf>
    <xf numFmtId="49" fontId="2" fillId="0" borderId="4" xfId="14" applyNumberFormat="1" applyFont="1" applyBorder="1"/>
    <xf numFmtId="4" fontId="3" fillId="0" borderId="5" xfId="14" applyNumberFormat="1" applyFont="1" applyBorder="1" applyAlignment="1">
      <alignment horizontal="right" vertical="top"/>
    </xf>
    <xf numFmtId="0" fontId="3" fillId="0" borderId="5" xfId="14" applyFont="1" applyBorder="1" applyAlignment="1">
      <alignment horizontal="center" vertical="top"/>
    </xf>
    <xf numFmtId="0" fontId="3" fillId="0" borderId="6" xfId="14" applyFont="1" applyBorder="1" applyAlignment="1">
      <alignment horizontal="right" vertical="top"/>
    </xf>
    <xf numFmtId="169" fontId="2" fillId="0" borderId="0" xfId="14" applyNumberFormat="1" applyFont="1" applyAlignment="1">
      <alignment horizontal="center" vertical="top" wrapText="1"/>
    </xf>
    <xf numFmtId="0" fontId="3" fillId="0" borderId="5" xfId="14" applyFont="1" applyBorder="1" applyAlignment="1">
      <alignment horizontal="right" vertical="top"/>
    </xf>
    <xf numFmtId="4" fontId="2" fillId="0" borderId="0" xfId="14" applyNumberFormat="1" applyFont="1" applyAlignment="1">
      <alignment horizontal="right" vertical="top"/>
    </xf>
    <xf numFmtId="0" fontId="2" fillId="0" borderId="0" xfId="14" applyFont="1" applyAlignment="1">
      <alignment horizontal="center" vertical="top"/>
    </xf>
    <xf numFmtId="4" fontId="2" fillId="0" borderId="8" xfId="14" applyNumberFormat="1" applyFont="1" applyBorder="1" applyAlignment="1">
      <alignment horizontal="right" vertical="top"/>
    </xf>
    <xf numFmtId="0" fontId="2" fillId="0" borderId="0" xfId="14" applyFont="1" applyAlignment="1">
      <alignment horizontal="right" vertical="top"/>
    </xf>
    <xf numFmtId="0" fontId="2" fillId="0" borderId="8" xfId="14" applyFont="1" applyBorder="1" applyAlignment="1">
      <alignment horizontal="right" vertical="top"/>
    </xf>
    <xf numFmtId="2" fontId="2" fillId="0" borderId="0" xfId="14" applyNumberFormat="1" applyFont="1" applyAlignment="1">
      <alignment horizontal="right" vertical="top"/>
    </xf>
    <xf numFmtId="49" fontId="3" fillId="0" borderId="0" xfId="14" applyNumberFormat="1" applyFont="1" applyAlignment="1">
      <alignment horizontal="right" vertical="top" wrapText="1"/>
    </xf>
    <xf numFmtId="4" fontId="3" fillId="0" borderId="0" xfId="14" applyNumberFormat="1" applyFont="1" applyAlignment="1">
      <alignment horizontal="right" vertical="top"/>
    </xf>
    <xf numFmtId="0" fontId="3" fillId="0" borderId="0" xfId="14" applyFont="1" applyAlignment="1">
      <alignment horizontal="center" vertical="top"/>
    </xf>
    <xf numFmtId="4" fontId="3" fillId="0" borderId="8" xfId="14" applyNumberFormat="1" applyFont="1" applyBorder="1" applyAlignment="1">
      <alignment horizontal="right" vertical="top"/>
    </xf>
    <xf numFmtId="0" fontId="2" fillId="0" borderId="0" xfId="14" applyFont="1"/>
    <xf numFmtId="0" fontId="2" fillId="0" borderId="0" xfId="14" applyFont="1" applyAlignment="1">
      <alignment horizontal="left" wrapText="1"/>
    </xf>
    <xf numFmtId="0" fontId="2" fillId="0" borderId="0" xfId="14" applyFont="1" applyAlignment="1">
      <alignment wrapText="1"/>
    </xf>
    <xf numFmtId="0" fontId="2" fillId="0" borderId="0" xfId="14" applyFont="1" applyAlignment="1">
      <alignment horizontal="left" vertical="center" wrapText="1"/>
    </xf>
    <xf numFmtId="0" fontId="2" fillId="0" borderId="0" xfId="14" applyFont="1" applyAlignment="1">
      <alignment vertical="top" wrapText="1"/>
    </xf>
    <xf numFmtId="0" fontId="2" fillId="0" borderId="9" xfId="14" applyFont="1" applyBorder="1" applyAlignment="1">
      <alignment horizontal="center" vertical="center" wrapText="1"/>
    </xf>
    <xf numFmtId="4" fontId="2" fillId="0" borderId="9" xfId="14" applyNumberFormat="1" applyFont="1" applyBorder="1" applyAlignment="1">
      <alignment horizontal="center" vertical="center" wrapText="1"/>
    </xf>
    <xf numFmtId="4" fontId="3" fillId="0" borderId="9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vertical="center" wrapText="1"/>
    </xf>
    <xf numFmtId="0" fontId="2" fillId="0" borderId="12" xfId="14" applyFont="1" applyBorder="1" applyAlignment="1">
      <alignment horizontal="center" vertical="center" wrapText="1"/>
    </xf>
    <xf numFmtId="4" fontId="2" fillId="0" borderId="12" xfId="14" applyNumberFormat="1" applyFont="1" applyBorder="1" applyAlignment="1">
      <alignment vertical="center" wrapText="1"/>
    </xf>
    <xf numFmtId="4" fontId="2" fillId="0" borderId="12" xfId="14" applyNumberFormat="1" applyFont="1" applyBorder="1" applyAlignment="1">
      <alignment horizontal="center" vertical="center" wrapText="1"/>
    </xf>
    <xf numFmtId="4" fontId="3" fillId="0" borderId="12" xfId="14" applyNumberFormat="1" applyFont="1" applyBorder="1" applyAlignment="1">
      <alignment horizontal="center" vertical="center" wrapText="1"/>
    </xf>
    <xf numFmtId="49" fontId="2" fillId="2" borderId="11" xfId="14" applyNumberFormat="1" applyFont="1" applyFill="1" applyBorder="1" applyAlignment="1">
      <alignment horizontal="center" vertical="top" wrapText="1"/>
    </xf>
    <xf numFmtId="0" fontId="2" fillId="2" borderId="5" xfId="14" applyFont="1" applyFill="1" applyBorder="1" applyAlignment="1">
      <alignment horizontal="left" vertical="top" wrapText="1"/>
    </xf>
    <xf numFmtId="0" fontId="2" fillId="2" borderId="11" xfId="14" applyFont="1" applyFill="1" applyBorder="1" applyAlignment="1">
      <alignment horizontal="center" vertical="center" wrapText="1"/>
    </xf>
    <xf numFmtId="4" fontId="4" fillId="2" borderId="11" xfId="14" applyNumberFormat="1" applyFont="1" applyFill="1" applyBorder="1" applyAlignment="1">
      <alignment horizontal="center" vertical="center" wrapText="1"/>
    </xf>
    <xf numFmtId="4" fontId="43" fillId="2" borderId="11" xfId="14" applyNumberFormat="1" applyFont="1" applyFill="1" applyBorder="1" applyAlignment="1">
      <alignment horizontal="center" vertical="center" wrapText="1"/>
    </xf>
    <xf numFmtId="4" fontId="10" fillId="0" borderId="0" xfId="14" applyNumberFormat="1"/>
    <xf numFmtId="0" fontId="10" fillId="0" borderId="0" xfId="14" applyAlignment="1">
      <alignment horizontal="center" vertical="center"/>
    </xf>
    <xf numFmtId="0" fontId="46" fillId="0" borderId="0" xfId="14" applyFont="1" applyAlignment="1">
      <alignment horizontal="center"/>
    </xf>
    <xf numFmtId="0" fontId="4" fillId="0" borderId="9" xfId="14" applyFont="1" applyBorder="1" applyAlignment="1">
      <alignment horizontal="center" vertical="center"/>
    </xf>
    <xf numFmtId="49" fontId="4" fillId="0" borderId="9" xfId="14" applyNumberFormat="1" applyFont="1" applyBorder="1" applyAlignment="1">
      <alignment horizontal="center" vertical="center"/>
    </xf>
    <xf numFmtId="0" fontId="3" fillId="0" borderId="0" xfId="14" applyFont="1" applyAlignment="1">
      <alignment horizontal="right" vertical="top" wrapText="1"/>
    </xf>
    <xf numFmtId="49" fontId="2" fillId="0" borderId="9" xfId="14" applyNumberFormat="1" applyFont="1" applyBorder="1" applyAlignment="1">
      <alignment horizontal="center" vertical="top" wrapText="1"/>
    </xf>
    <xf numFmtId="0" fontId="2" fillId="0" borderId="9" xfId="14" applyFont="1" applyBorder="1" applyAlignment="1">
      <alignment horizontal="left" vertical="top" wrapText="1"/>
    </xf>
    <xf numFmtId="0" fontId="4" fillId="0" borderId="9" xfId="14" applyFont="1" applyBorder="1" applyAlignment="1">
      <alignment horizontal="left" vertical="top" wrapText="1"/>
    </xf>
    <xf numFmtId="0" fontId="2" fillId="0" borderId="9" xfId="14" applyFont="1" applyBorder="1" applyAlignment="1">
      <alignment horizontal="center" vertical="top" wrapText="1"/>
    </xf>
    <xf numFmtId="2" fontId="2" fillId="0" borderId="9" xfId="14" applyNumberFormat="1" applyFont="1" applyBorder="1" applyAlignment="1">
      <alignment horizontal="right" vertical="top"/>
    </xf>
    <xf numFmtId="2" fontId="4" fillId="0" borderId="9" xfId="14" applyNumberFormat="1" applyFont="1" applyBorder="1" applyAlignment="1">
      <alignment horizontal="right" vertical="top" wrapText="1"/>
    </xf>
    <xf numFmtId="164" fontId="2" fillId="0" borderId="9" xfId="14" applyNumberFormat="1" applyFont="1" applyBorder="1" applyAlignment="1">
      <alignment horizontal="right" vertical="top"/>
    </xf>
    <xf numFmtId="167" fontId="2" fillId="0" borderId="9" xfId="14" applyNumberFormat="1" applyFont="1" applyBorder="1" applyAlignment="1">
      <alignment horizontal="right" vertical="top"/>
    </xf>
    <xf numFmtId="4" fontId="4" fillId="0" borderId="9" xfId="14" applyNumberFormat="1" applyFont="1" applyBorder="1" applyAlignment="1">
      <alignment horizontal="right" vertical="top" wrapText="1"/>
    </xf>
    <xf numFmtId="166" fontId="2" fillId="0" borderId="9" xfId="14" applyNumberFormat="1" applyFont="1" applyBorder="1" applyAlignment="1">
      <alignment horizontal="right" vertical="top"/>
    </xf>
    <xf numFmtId="4" fontId="2" fillId="0" borderId="9" xfId="14" applyNumberFormat="1" applyFont="1" applyBorder="1" applyAlignment="1">
      <alignment horizontal="right" vertical="top"/>
    </xf>
    <xf numFmtId="165" fontId="2" fillId="0" borderId="9" xfId="14" applyNumberFormat="1" applyFont="1" applyBorder="1" applyAlignment="1">
      <alignment horizontal="right" vertical="top"/>
    </xf>
    <xf numFmtId="1" fontId="2" fillId="0" borderId="9" xfId="14" applyNumberFormat="1" applyFont="1" applyBorder="1" applyAlignment="1">
      <alignment horizontal="right" vertical="top"/>
    </xf>
    <xf numFmtId="169" fontId="2" fillId="0" borderId="9" xfId="14" applyNumberFormat="1" applyFont="1" applyBorder="1" applyAlignment="1">
      <alignment horizontal="right" vertical="top"/>
    </xf>
    <xf numFmtId="168" fontId="2" fillId="0" borderId="9" xfId="14" applyNumberFormat="1" applyFont="1" applyBorder="1" applyAlignment="1">
      <alignment horizontal="right" vertical="top"/>
    </xf>
    <xf numFmtId="0" fontId="4" fillId="0" borderId="9" xfId="14" applyFont="1" applyBorder="1" applyAlignment="1">
      <alignment horizontal="right" vertical="top" wrapText="1"/>
    </xf>
    <xf numFmtId="0" fontId="2" fillId="0" borderId="9" xfId="14" applyFont="1" applyBorder="1" applyAlignment="1">
      <alignment horizontal="right" vertical="top"/>
    </xf>
    <xf numFmtId="0" fontId="46" fillId="0" borderId="0" xfId="14" applyFont="1"/>
    <xf numFmtId="0" fontId="28" fillId="0" borderId="0" xfId="14" applyFont="1"/>
    <xf numFmtId="0" fontId="46" fillId="0" borderId="0" xfId="14" applyFont="1" applyAlignment="1">
      <alignment horizontal="center" wrapText="1"/>
    </xf>
    <xf numFmtId="0" fontId="46" fillId="0" borderId="0" xfId="14" applyFont="1" applyAlignment="1">
      <alignment horizontal="left" vertical="top" wrapText="1"/>
    </xf>
    <xf numFmtId="0" fontId="46" fillId="0" borderId="0" xfId="14" applyFont="1" applyAlignment="1">
      <alignment horizontal="right" vertical="top" wrapText="1"/>
    </xf>
    <xf numFmtId="2" fontId="10" fillId="0" borderId="0" xfId="14" applyNumberFormat="1"/>
    <xf numFmtId="4" fontId="25" fillId="0" borderId="9" xfId="14" applyNumberFormat="1" applyFont="1" applyBorder="1" applyAlignment="1">
      <alignment horizontal="center" vertical="center" wrapText="1"/>
    </xf>
    <xf numFmtId="0" fontId="33" fillId="0" borderId="23" xfId="1" applyFont="1" applyBorder="1" applyAlignment="1">
      <alignment horizontal="center"/>
    </xf>
    <xf numFmtId="0" fontId="33" fillId="0" borderId="21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8" xfId="1" applyFont="1" applyBorder="1" applyAlignment="1">
      <alignment horizontal="center"/>
    </xf>
    <xf numFmtId="0" fontId="13" fillId="0" borderId="19" xfId="1" applyFont="1" applyBorder="1" applyAlignment="1">
      <alignment horizontal="center"/>
    </xf>
    <xf numFmtId="0" fontId="13" fillId="0" borderId="10" xfId="1" applyFont="1" applyBorder="1" applyAlignment="1">
      <alignment horizontal="center"/>
    </xf>
    <xf numFmtId="0" fontId="13" fillId="0" borderId="20" xfId="1" applyFont="1" applyBorder="1" applyAlignment="1">
      <alignment horizontal="center"/>
    </xf>
    <xf numFmtId="0" fontId="13" fillId="0" borderId="10" xfId="1" applyFont="1" applyBorder="1" applyAlignment="1">
      <alignment horizontal="left" wrapText="1"/>
    </xf>
    <xf numFmtId="0" fontId="13" fillId="0" borderId="10" xfId="1" applyFont="1" applyBorder="1" applyAlignment="1">
      <alignment vertical="top" wrapText="1"/>
    </xf>
    <xf numFmtId="0" fontId="13" fillId="0" borderId="10" xfId="3" applyBorder="1" applyAlignment="1">
      <alignment vertical="top" wrapText="1"/>
    </xf>
    <xf numFmtId="0" fontId="13" fillId="0" borderId="10" xfId="1" applyFont="1" applyBorder="1" applyAlignment="1">
      <alignment horizontal="left" vertical="center" wrapText="1"/>
    </xf>
    <xf numFmtId="0" fontId="14" fillId="0" borderId="5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left" vertical="top" wrapText="1"/>
    </xf>
    <xf numFmtId="0" fontId="8" fillId="0" borderId="10" xfId="1" applyFont="1" applyBorder="1" applyAlignment="1">
      <alignment horizontal="left"/>
    </xf>
    <xf numFmtId="0" fontId="14" fillId="0" borderId="0" xfId="1" applyFont="1" applyAlignment="1">
      <alignment horizontal="center"/>
    </xf>
    <xf numFmtId="0" fontId="8" fillId="0" borderId="0" xfId="3" applyFont="1" applyAlignment="1">
      <alignment horizontal="left" wrapText="1"/>
    </xf>
    <xf numFmtId="0" fontId="8" fillId="0" borderId="0" xfId="3" applyFont="1" applyAlignment="1">
      <alignment horizontal="left"/>
    </xf>
    <xf numFmtId="0" fontId="8" fillId="0" borderId="10" xfId="3" applyFont="1" applyBorder="1" applyAlignment="1">
      <alignment horizontal="left"/>
    </xf>
    <xf numFmtId="0" fontId="25" fillId="0" borderId="1" xfId="1" applyFont="1" applyBorder="1"/>
    <xf numFmtId="0" fontId="25" fillId="0" borderId="2" xfId="1" applyFont="1" applyBorder="1"/>
    <xf numFmtId="0" fontId="25" fillId="0" borderId="3" xfId="1" applyFont="1" applyBorder="1"/>
    <xf numFmtId="0" fontId="13" fillId="0" borderId="0" xfId="1" applyFont="1" applyAlignment="1">
      <alignment horizontal="left" vertical="center" wrapText="1"/>
    </xf>
    <xf numFmtId="0" fontId="13" fillId="0" borderId="8" xfId="1" applyFont="1" applyBorder="1" applyAlignment="1">
      <alignment horizontal="left" vertical="center" wrapText="1"/>
    </xf>
    <xf numFmtId="0" fontId="21" fillId="0" borderId="0" xfId="5" applyFont="1" applyAlignment="1">
      <alignment horizontal="center" vertical="center"/>
    </xf>
    <xf numFmtId="4" fontId="32" fillId="0" borderId="0" xfId="7" applyNumberFormat="1" applyFont="1" applyAlignment="1">
      <alignment horizontal="center" vertical="top" wrapText="1"/>
    </xf>
    <xf numFmtId="0" fontId="18" fillId="0" borderId="0" xfId="4" applyAlignment="1">
      <alignment horizontal="center" vertical="center" wrapText="1"/>
    </xf>
    <xf numFmtId="0" fontId="27" fillId="0" borderId="0" xfId="1" applyFont="1"/>
    <xf numFmtId="0" fontId="27" fillId="0" borderId="8" xfId="1" applyFont="1" applyBorder="1"/>
    <xf numFmtId="0" fontId="13" fillId="0" borderId="15" xfId="1" applyFont="1" applyBorder="1" applyAlignment="1">
      <alignment horizontal="center"/>
    </xf>
    <xf numFmtId="0" fontId="13" fillId="0" borderId="18" xfId="1" applyFont="1" applyBorder="1" applyAlignment="1">
      <alignment horizontal="center"/>
    </xf>
    <xf numFmtId="0" fontId="13" fillId="0" borderId="16" xfId="1" applyFont="1" applyBorder="1" applyAlignment="1">
      <alignment horizontal="center"/>
    </xf>
    <xf numFmtId="2" fontId="25" fillId="0" borderId="23" xfId="1" applyNumberFormat="1" applyFont="1" applyBorder="1" applyAlignment="1">
      <alignment wrapText="1"/>
    </xf>
    <xf numFmtId="2" fontId="25" fillId="0" borderId="22" xfId="1" applyNumberFormat="1" applyFont="1" applyBorder="1" applyAlignment="1">
      <alignment wrapText="1"/>
    </xf>
    <xf numFmtId="2" fontId="25" fillId="0" borderId="21" xfId="1" applyNumberFormat="1" applyFont="1" applyBorder="1" applyAlignment="1">
      <alignment wrapText="1"/>
    </xf>
    <xf numFmtId="0" fontId="38" fillId="0" borderId="0" xfId="11" applyFont="1" applyAlignment="1">
      <alignment horizontal="center" vertical="center"/>
    </xf>
    <xf numFmtId="0" fontId="36" fillId="0" borderId="10" xfId="11" applyFont="1" applyBorder="1" applyAlignment="1">
      <alignment horizontal="left" wrapText="1"/>
    </xf>
    <xf numFmtId="0" fontId="39" fillId="0" borderId="5" xfId="11" applyFont="1" applyBorder="1" applyAlignment="1">
      <alignment horizontal="center" vertical="top"/>
    </xf>
    <xf numFmtId="0" fontId="36" fillId="0" borderId="10" xfId="11" applyFont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center" vertical="top"/>
    </xf>
    <xf numFmtId="49" fontId="4" fillId="0" borderId="10" xfId="0" applyNumberFormat="1" applyFont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wrapText="1"/>
    </xf>
    <xf numFmtId="49" fontId="4" fillId="3" borderId="2" xfId="0" applyNumberFormat="1" applyFont="1" applyFill="1" applyBorder="1" applyAlignment="1">
      <alignment horizontal="center" wrapText="1"/>
    </xf>
    <xf numFmtId="49" fontId="4" fillId="3" borderId="3" xfId="0" applyNumberFormat="1" applyFont="1" applyFill="1" applyBorder="1" applyAlignment="1">
      <alignment horizont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wrapText="1"/>
    </xf>
    <xf numFmtId="49" fontId="4" fillId="0" borderId="10" xfId="0" applyNumberFormat="1" applyFont="1" applyBorder="1" applyAlignment="1">
      <alignment horizontal="right" wrapText="1"/>
    </xf>
    <xf numFmtId="49" fontId="2" fillId="0" borderId="0" xfId="14" applyNumberFormat="1" applyFont="1" applyAlignment="1">
      <alignment horizontal="left" vertical="top" wrapText="1"/>
    </xf>
    <xf numFmtId="49" fontId="3" fillId="0" borderId="0" xfId="14" applyNumberFormat="1" applyFont="1" applyAlignment="1">
      <alignment horizontal="left" vertical="top" wrapText="1"/>
    </xf>
    <xf numFmtId="49" fontId="2" fillId="0" borderId="8" xfId="14" applyNumberFormat="1" applyFont="1" applyBorder="1" applyAlignment="1">
      <alignment horizontal="left" vertical="top" wrapText="1"/>
    </xf>
    <xf numFmtId="49" fontId="3" fillId="0" borderId="5" xfId="14" applyNumberFormat="1" applyFont="1" applyBorder="1" applyAlignment="1">
      <alignment horizontal="left" vertical="top" wrapText="1"/>
    </xf>
    <xf numFmtId="0" fontId="3" fillId="0" borderId="5" xfId="14" applyFont="1" applyBorder="1" applyAlignment="1">
      <alignment horizontal="left" vertical="top" wrapText="1"/>
    </xf>
    <xf numFmtId="0" fontId="3" fillId="0" borderId="1" xfId="14" applyFont="1" applyBorder="1" applyAlignment="1">
      <alignment horizontal="lef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3" xfId="14" applyFont="1" applyBorder="1" applyAlignment="1">
      <alignment horizontal="left" vertical="center" wrapText="1"/>
    </xf>
    <xf numFmtId="49" fontId="2" fillId="0" borderId="5" xfId="14" applyNumberFormat="1" applyFont="1" applyBorder="1" applyAlignment="1">
      <alignment horizontal="left" vertical="top" wrapText="1"/>
    </xf>
    <xf numFmtId="0" fontId="2" fillId="0" borderId="0" xfId="14" applyFont="1" applyAlignment="1">
      <alignment horizontal="left" vertical="top" wrapText="1"/>
    </xf>
    <xf numFmtId="0" fontId="2" fillId="0" borderId="8" xfId="14" applyFont="1" applyBorder="1" applyAlignment="1">
      <alignment horizontal="left" vertical="top" wrapText="1"/>
    </xf>
    <xf numFmtId="49" fontId="2" fillId="0" borderId="9" xfId="14" applyNumberFormat="1" applyFont="1" applyBorder="1" applyAlignment="1">
      <alignment horizontal="center" vertical="center"/>
    </xf>
    <xf numFmtId="49" fontId="2" fillId="0" borderId="9" xfId="14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 vertical="top" wrapText="1"/>
    </xf>
    <xf numFmtId="49" fontId="2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2" fillId="0" borderId="8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49" fontId="2" fillId="2" borderId="0" xfId="0" applyNumberFormat="1" applyFont="1" applyFill="1" applyBorder="1" applyAlignment="1" applyProtection="1">
      <alignment horizontal="left" vertical="top" wrapText="1"/>
    </xf>
    <xf numFmtId="49" fontId="2" fillId="2" borderId="5" xfId="0" applyNumberFormat="1" applyFont="1" applyFill="1" applyBorder="1" applyAlignment="1" applyProtection="1">
      <alignment horizontal="left" vertical="top" wrapText="1"/>
    </xf>
    <xf numFmtId="0" fontId="3" fillId="2" borderId="5" xfId="0" applyNumberFormat="1" applyFont="1" applyFill="1" applyBorder="1" applyAlignment="1" applyProtection="1">
      <alignment horizontal="left" vertical="top" wrapText="1"/>
    </xf>
    <xf numFmtId="49" fontId="3" fillId="2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2" fillId="0" borderId="9" xfId="14" applyFont="1" applyBorder="1" applyAlignment="1">
      <alignment horizontal="center" vertical="top"/>
    </xf>
    <xf numFmtId="0" fontId="2" fillId="0" borderId="9" xfId="14" applyFont="1" applyBorder="1" applyAlignment="1">
      <alignment horizontal="left" vertical="top" wrapText="1"/>
    </xf>
    <xf numFmtId="2" fontId="2" fillId="0" borderId="9" xfId="14" applyNumberFormat="1" applyFont="1" applyBorder="1" applyAlignment="1">
      <alignment horizontal="right" vertical="top"/>
    </xf>
    <xf numFmtId="0" fontId="3" fillId="0" borderId="1" xfId="14" applyFont="1" applyBorder="1" applyAlignment="1">
      <alignment horizontal="left" vertical="top" wrapText="1"/>
    </xf>
    <xf numFmtId="0" fontId="3" fillId="0" borderId="2" xfId="14" applyFont="1" applyBorder="1" applyAlignment="1">
      <alignment horizontal="left" vertical="top" wrapText="1"/>
    </xf>
    <xf numFmtId="0" fontId="3" fillId="0" borderId="3" xfId="14" applyFont="1" applyBorder="1" applyAlignment="1">
      <alignment horizontal="left" vertical="top" wrapText="1"/>
    </xf>
    <xf numFmtId="0" fontId="3" fillId="0" borderId="1" xfId="14" applyFont="1" applyBorder="1" applyAlignment="1">
      <alignment horizontal="right" vertical="top" wrapText="1"/>
    </xf>
    <xf numFmtId="0" fontId="3" fillId="0" borderId="2" xfId="14" applyFont="1" applyBorder="1" applyAlignment="1">
      <alignment horizontal="right" vertical="top" wrapText="1"/>
    </xf>
    <xf numFmtId="0" fontId="3" fillId="0" borderId="3" xfId="14" applyFont="1" applyBorder="1" applyAlignment="1">
      <alignment horizontal="right" vertical="top" wrapText="1"/>
    </xf>
    <xf numFmtId="0" fontId="3" fillId="0" borderId="9" xfId="14" applyFont="1" applyBorder="1" applyAlignment="1">
      <alignment horizontal="left" vertical="top" wrapText="1"/>
    </xf>
    <xf numFmtId="2" fontId="3" fillId="0" borderId="9" xfId="14" applyNumberFormat="1" applyFont="1" applyBorder="1" applyAlignment="1">
      <alignment horizontal="right" vertical="top"/>
    </xf>
    <xf numFmtId="4" fontId="3" fillId="0" borderId="1" xfId="14" applyNumberFormat="1" applyFont="1" applyBorder="1" applyAlignment="1">
      <alignment horizontal="right" vertical="top" wrapText="1"/>
    </xf>
    <xf numFmtId="4" fontId="3" fillId="0" borderId="2" xfId="14" applyNumberFormat="1" applyFont="1" applyBorder="1" applyAlignment="1">
      <alignment horizontal="right" vertical="top" wrapText="1"/>
    </xf>
    <xf numFmtId="0" fontId="25" fillId="0" borderId="9" xfId="14" applyFont="1" applyBorder="1" applyAlignment="1">
      <alignment horizontal="center" vertical="center" wrapText="1"/>
    </xf>
    <xf numFmtId="0" fontId="2" fillId="0" borderId="10" xfId="14" applyFont="1" applyBorder="1" applyAlignment="1">
      <alignment horizontal="center" wrapText="1"/>
    </xf>
    <xf numFmtId="0" fontId="44" fillId="0" borderId="0" xfId="14" applyFont="1" applyAlignment="1">
      <alignment horizontal="center"/>
    </xf>
    <xf numFmtId="0" fontId="45" fillId="0" borderId="0" xfId="14" applyFont="1" applyAlignment="1">
      <alignment horizontal="center"/>
    </xf>
    <xf numFmtId="0" fontId="25" fillId="0" borderId="9" xfId="14" applyFont="1" applyBorder="1" applyAlignment="1">
      <alignment horizontal="center" vertical="center"/>
    </xf>
    <xf numFmtId="49" fontId="25" fillId="0" borderId="9" xfId="14" applyNumberFormat="1" applyFont="1" applyBorder="1" applyAlignment="1">
      <alignment horizontal="center" vertical="center" wrapText="1"/>
    </xf>
  </cellXfs>
  <cellStyles count="15">
    <cellStyle name="Обычный" xfId="0" builtinId="0"/>
    <cellStyle name="Обычный 10 2" xfId="1" xr:uid="{EB55B66D-FC57-4B77-A6CC-ABC0021CD0B0}"/>
    <cellStyle name="Обычный 11" xfId="3" xr:uid="{53DC410A-D8C4-4D08-A79C-03C326801D72}"/>
    <cellStyle name="Обычный 2" xfId="14" xr:uid="{5D7978F3-8D60-4129-92C7-C968BD4CF623}"/>
    <cellStyle name="Обычный 2 2" xfId="11" xr:uid="{B37275F9-CDFF-4D0E-9A05-80480E247EBF}"/>
    <cellStyle name="Обычный 2 2 2 2 3 2" xfId="5" xr:uid="{C46E485F-AECA-490F-907F-22C8E374579C}"/>
    <cellStyle name="Обычный 2 4" xfId="10" xr:uid="{342EECC9-6491-4351-91C5-6C2FA4376387}"/>
    <cellStyle name="Обычный 2 5" xfId="8" xr:uid="{F2AA0CA5-612C-4117-A2CC-B5099E500559}"/>
    <cellStyle name="Обычный 3 2" xfId="12" xr:uid="{E8A9E9DC-BB6B-4B80-849F-40095817175D}"/>
    <cellStyle name="Обычный 3 3" xfId="9" xr:uid="{61C58F76-F268-45B6-B652-E3335136CEA2}"/>
    <cellStyle name="Обычный 9" xfId="4" xr:uid="{0F55F529-0EC4-4260-A71B-73F63139D668}"/>
    <cellStyle name="Обычный_КС-3_Крюково.06.09" xfId="7" xr:uid="{3FD08837-D888-46C7-872A-D5C1B5E6E52A}"/>
    <cellStyle name="Обычный_КС-3_Крюково.xls1" xfId="6" xr:uid="{9C1CAA7D-BFC6-47B9-BD0B-4F2A50498818}"/>
    <cellStyle name="Финансовый 2 2" xfId="13" xr:uid="{C76DCEBB-459C-41E1-8D42-14ACAB8B1C8E}"/>
    <cellStyle name="Финансовый 2 3" xfId="2" xr:uid="{56112359-80EB-4BEF-BEBD-F93D5EF2CD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73;&#1086;&#1095;&#1080;&#1081;%20&#1089;&#1090;&#1086;&#1083;/&#1064;&#1077;&#1083;&#1083;&#1088;&#1086;&#1082;&#1082;/!!%20&#1050;&#1086;&#1083;&#1086;&#1084;&#1085;&#1072;/&#1047;&#1040;&#1050;&#1056;&#1067;&#1058;&#1067;&#1045;%20&#1086;&#1073;&#1098;&#1077;&#1082;&#1090;&#1099;/!!%20&#1087;&#1091;&#1090;&#1100;%20&#1057;&#1055;12/&#1082;&#1089;-2,3/&#1082;&#1089;-2,3-&#1086;&#1092;&#1086;&#1088;&#1084;&#1083;&#1077;&#1085;&#1086;/&#1082;&#1089;-2&#8470;1_12.24_&#1082;&#1089;-3,2_&#1051;&#1057;&#1056;%20&#8470;_&#1050;&#1086;&#1083;&#1086;&#1084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№1"/>
      <sheetName val="р1"/>
      <sheetName val="ЛСР  Ремонт пути №СП12_на подпи"/>
      <sheetName val="КС3№2"/>
      <sheetName val="р2"/>
      <sheetName val="кс-2 №2_ЛСР 01"/>
    </sheetNames>
    <sheetDataSet>
      <sheetData sheetId="0" refreshError="1"/>
      <sheetData sheetId="1">
        <row r="11">
          <cell r="F11">
            <v>5796973.7300000004</v>
          </cell>
        </row>
      </sheetData>
      <sheetData sheetId="2">
        <row r="402">
          <cell r="O402">
            <v>140703.25</v>
          </cell>
        </row>
        <row r="403">
          <cell r="P403">
            <v>4690108.1941747572</v>
          </cell>
        </row>
        <row r="406">
          <cell r="O406">
            <v>1159394.75</v>
          </cell>
        </row>
        <row r="407">
          <cell r="O407">
            <v>6956368.4800000004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EB311-8B6F-408C-9700-D9E28C538189}">
  <dimension ref="A1:Q65"/>
  <sheetViews>
    <sheetView view="pageBreakPreview" topLeftCell="A26" zoomScaleNormal="100" zoomScaleSheetLayoutView="100" workbookViewId="0">
      <selection activeCell="H44" sqref="H44"/>
    </sheetView>
  </sheetViews>
  <sheetFormatPr defaultColWidth="9" defaultRowHeight="12.75" x14ac:dyDescent="0.2"/>
  <cols>
    <col min="1" max="1" width="6.28515625" style="130" customWidth="1"/>
    <col min="2" max="2" width="10.42578125" style="130" customWidth="1"/>
    <col min="3" max="3" width="22.5703125" style="130" customWidth="1"/>
    <col min="4" max="4" width="18.85546875" style="130" customWidth="1"/>
    <col min="5" max="5" width="12.85546875" style="130" customWidth="1"/>
    <col min="6" max="6" width="15.42578125" style="130" customWidth="1"/>
    <col min="7" max="7" width="15.5703125" style="130" customWidth="1"/>
    <col min="8" max="8" width="17.7109375" style="130" customWidth="1"/>
    <col min="9" max="9" width="10.28515625" style="130" customWidth="1"/>
    <col min="10" max="10" width="9.5703125" style="131" customWidth="1"/>
    <col min="11" max="11" width="15.5703125" style="131" customWidth="1"/>
    <col min="12" max="12" width="15.85546875" style="131" customWidth="1"/>
    <col min="13" max="13" width="8.140625" style="131" customWidth="1"/>
    <col min="14" max="14" width="14.7109375" style="130" customWidth="1"/>
    <col min="15" max="15" width="14" style="130" bestFit="1" customWidth="1"/>
    <col min="16" max="16" width="14.28515625" style="130" customWidth="1"/>
    <col min="17" max="16384" width="9" style="130"/>
  </cols>
  <sheetData>
    <row r="1" spans="1:14" x14ac:dyDescent="0.2">
      <c r="G1" s="216"/>
      <c r="H1" s="230" t="s">
        <v>584</v>
      </c>
    </row>
    <row r="2" spans="1:14" x14ac:dyDescent="0.2">
      <c r="G2" s="216"/>
      <c r="H2" s="230" t="s">
        <v>583</v>
      </c>
    </row>
    <row r="3" spans="1:14" x14ac:dyDescent="0.2">
      <c r="G3" s="216"/>
      <c r="H3" s="230" t="s">
        <v>582</v>
      </c>
    </row>
    <row r="4" spans="1:14" ht="9.75" customHeight="1" x14ac:dyDescent="0.2"/>
    <row r="5" spans="1:14" ht="16.350000000000001" customHeight="1" x14ac:dyDescent="0.2">
      <c r="G5" s="139"/>
      <c r="H5" s="246" t="s">
        <v>0</v>
      </c>
    </row>
    <row r="6" spans="1:14" x14ac:dyDescent="0.2">
      <c r="G6" s="235" t="s">
        <v>1</v>
      </c>
      <c r="H6" s="174" t="s">
        <v>581</v>
      </c>
    </row>
    <row r="7" spans="1:14" ht="25.9" customHeight="1" x14ac:dyDescent="0.2">
      <c r="A7" s="130" t="s">
        <v>3</v>
      </c>
      <c r="C7" s="421"/>
      <c r="D7" s="421"/>
      <c r="E7" s="421"/>
      <c r="F7" s="421"/>
      <c r="G7" s="235"/>
      <c r="H7" s="173"/>
    </row>
    <row r="8" spans="1:14" s="216" customFormat="1" ht="18.399999999999999" customHeight="1" x14ac:dyDescent="0.2">
      <c r="A8" s="130"/>
      <c r="B8" s="130"/>
      <c r="C8" s="130"/>
      <c r="D8" s="247"/>
      <c r="E8" s="247"/>
      <c r="F8" s="130"/>
      <c r="G8" s="235"/>
      <c r="H8" s="173"/>
      <c r="J8" s="217"/>
      <c r="K8" s="217"/>
      <c r="L8" s="217"/>
      <c r="M8" s="217"/>
    </row>
    <row r="9" spans="1:14" s="216" customFormat="1" ht="25.5" customHeight="1" x14ac:dyDescent="0.2">
      <c r="A9" s="244" t="s">
        <v>504</v>
      </c>
      <c r="B9" s="244"/>
      <c r="C9" s="422" t="s">
        <v>580</v>
      </c>
      <c r="D9" s="422"/>
      <c r="E9" s="422"/>
      <c r="F9" s="422"/>
      <c r="G9" s="235" t="s">
        <v>4</v>
      </c>
      <c r="H9" s="250" t="s">
        <v>506</v>
      </c>
      <c r="J9" s="217"/>
      <c r="K9" s="217"/>
      <c r="L9" s="217"/>
      <c r="M9" s="217"/>
    </row>
    <row r="10" spans="1:14" s="216" customFormat="1" x14ac:dyDescent="0.2">
      <c r="A10" s="244"/>
      <c r="B10" s="244"/>
      <c r="C10" s="130"/>
      <c r="D10" s="247"/>
      <c r="E10" s="130"/>
      <c r="H10" s="246"/>
      <c r="J10" s="217"/>
      <c r="K10" s="217"/>
      <c r="L10" s="217"/>
      <c r="M10" s="217"/>
    </row>
    <row r="11" spans="1:14" s="216" customFormat="1" ht="31.5" customHeight="1" x14ac:dyDescent="0.2">
      <c r="A11" s="244" t="s">
        <v>527</v>
      </c>
      <c r="B11" s="244"/>
      <c r="C11" s="423" t="s">
        <v>579</v>
      </c>
      <c r="D11" s="423"/>
      <c r="E11" s="423"/>
      <c r="F11" s="423"/>
      <c r="G11" s="249" t="s">
        <v>4</v>
      </c>
      <c r="H11" s="248">
        <v>16673706</v>
      </c>
      <c r="J11" s="217"/>
      <c r="K11" s="217"/>
      <c r="L11" s="217"/>
      <c r="M11" s="217"/>
    </row>
    <row r="12" spans="1:14" s="216" customFormat="1" x14ac:dyDescent="0.2">
      <c r="A12" s="244"/>
      <c r="B12" s="244"/>
      <c r="C12" s="130"/>
      <c r="D12" s="247"/>
      <c r="G12" s="235"/>
      <c r="H12" s="246"/>
      <c r="J12" s="217"/>
      <c r="K12" s="217"/>
      <c r="L12" s="217"/>
      <c r="M12" s="217"/>
    </row>
    <row r="13" spans="1:14" s="216" customFormat="1" ht="42" hidden="1" customHeight="1" x14ac:dyDescent="0.2">
      <c r="A13" s="244" t="s">
        <v>578</v>
      </c>
      <c r="B13" s="244"/>
      <c r="C13" s="421" t="s">
        <v>577</v>
      </c>
      <c r="D13" s="421"/>
      <c r="E13" s="421"/>
      <c r="F13" s="421"/>
      <c r="G13" s="130"/>
      <c r="H13" s="173"/>
      <c r="J13" s="217"/>
      <c r="K13" s="217"/>
      <c r="L13" s="245"/>
      <c r="M13" s="217"/>
    </row>
    <row r="14" spans="1:14" ht="40.5" customHeight="1" x14ac:dyDescent="0.2">
      <c r="A14" s="244" t="s">
        <v>576</v>
      </c>
      <c r="B14" s="244"/>
      <c r="C14" s="424" t="s">
        <v>597</v>
      </c>
      <c r="D14" s="424"/>
      <c r="E14" s="424"/>
      <c r="F14" s="424"/>
      <c r="G14" s="241"/>
      <c r="H14" s="173"/>
      <c r="I14" s="243"/>
    </row>
    <row r="15" spans="1:14" ht="78" customHeight="1" x14ac:dyDescent="0.2">
      <c r="D15" s="130" t="s">
        <v>571</v>
      </c>
      <c r="E15" s="242"/>
      <c r="F15" s="242"/>
      <c r="G15" s="238" t="s">
        <v>575</v>
      </c>
      <c r="H15" s="238"/>
      <c r="I15" s="216"/>
      <c r="J15" s="216"/>
      <c r="K15" s="216"/>
      <c r="L15" s="216"/>
      <c r="M15" s="216"/>
      <c r="N15" s="216"/>
    </row>
    <row r="16" spans="1:14" s="216" customFormat="1" ht="15.6" customHeight="1" thickBot="1" x14ac:dyDescent="0.25">
      <c r="D16" s="242"/>
      <c r="E16" s="242"/>
      <c r="F16" s="171" t="s">
        <v>574</v>
      </c>
      <c r="G16" s="235" t="s">
        <v>573</v>
      </c>
      <c r="H16" s="173"/>
    </row>
    <row r="17" spans="1:16" s="216" customFormat="1" ht="15" customHeight="1" thickBot="1" x14ac:dyDescent="0.25">
      <c r="D17" s="241"/>
      <c r="E17" s="241"/>
      <c r="F17" s="235" t="s">
        <v>572</v>
      </c>
      <c r="G17" s="238" t="s">
        <v>14</v>
      </c>
      <c r="H17" s="240" t="s">
        <v>514</v>
      </c>
    </row>
    <row r="18" spans="1:16" s="216" customFormat="1" ht="15" customHeight="1" thickBot="1" x14ac:dyDescent="0.25">
      <c r="C18" s="234"/>
      <c r="D18" s="239"/>
      <c r="G18" s="238" t="s">
        <v>15</v>
      </c>
      <c r="H18" s="237">
        <v>45908</v>
      </c>
    </row>
    <row r="19" spans="1:16" s="216" customFormat="1" ht="15" customHeight="1" thickBot="1" x14ac:dyDescent="0.25">
      <c r="D19" s="241"/>
      <c r="E19" s="241"/>
      <c r="F19" s="171" t="s">
        <v>513</v>
      </c>
      <c r="G19" s="238" t="s">
        <v>14</v>
      </c>
      <c r="H19" s="240" t="s">
        <v>55</v>
      </c>
    </row>
    <row r="20" spans="1:16" s="216" customFormat="1" ht="15" customHeight="1" thickBot="1" x14ac:dyDescent="0.25">
      <c r="C20" s="234"/>
      <c r="D20" s="239"/>
      <c r="G20" s="238" t="s">
        <v>15</v>
      </c>
      <c r="H20" s="237">
        <v>45979</v>
      </c>
    </row>
    <row r="21" spans="1:16" s="216" customFormat="1" ht="15" customHeight="1" x14ac:dyDescent="0.2">
      <c r="C21" s="234"/>
      <c r="D21" s="236"/>
      <c r="F21" s="171"/>
      <c r="G21" s="235" t="s">
        <v>16</v>
      </c>
      <c r="H21" s="173"/>
    </row>
    <row r="22" spans="1:16" s="216" customFormat="1" ht="15" customHeight="1" x14ac:dyDescent="0.2">
      <c r="C22" s="234"/>
      <c r="D22" s="233"/>
      <c r="F22" s="230"/>
      <c r="G22" s="130" t="s">
        <v>571</v>
      </c>
      <c r="H22" s="130"/>
    </row>
    <row r="23" spans="1:16" s="216" customFormat="1" ht="5.45" customHeight="1" thickBot="1" x14ac:dyDescent="0.25">
      <c r="C23" s="232"/>
      <c r="D23" s="231"/>
      <c r="F23" s="230"/>
      <c r="G23" s="130"/>
      <c r="H23" s="130"/>
      <c r="J23" s="217"/>
      <c r="K23" s="217"/>
      <c r="L23" s="217"/>
      <c r="M23" s="217"/>
    </row>
    <row r="24" spans="1:16" s="216" customFormat="1" ht="12.2" customHeight="1" thickBot="1" x14ac:dyDescent="0.25">
      <c r="D24" s="229"/>
      <c r="E24" s="228" t="s">
        <v>570</v>
      </c>
      <c r="F24" s="227" t="s">
        <v>569</v>
      </c>
      <c r="G24" s="410" t="s">
        <v>19</v>
      </c>
      <c r="H24" s="411"/>
      <c r="J24" s="217"/>
      <c r="K24" s="217"/>
      <c r="L24" s="217"/>
      <c r="M24" s="217"/>
    </row>
    <row r="25" spans="1:16" s="216" customFormat="1" ht="12.2" customHeight="1" thickBot="1" x14ac:dyDescent="0.25">
      <c r="D25" s="226"/>
      <c r="E25" s="225"/>
      <c r="F25" s="224"/>
      <c r="G25" s="223" t="s">
        <v>20</v>
      </c>
      <c r="H25" s="223" t="s">
        <v>21</v>
      </c>
      <c r="J25" s="217"/>
      <c r="K25" s="217"/>
      <c r="L25" s="217"/>
      <c r="M25" s="217"/>
    </row>
    <row r="26" spans="1:16" s="216" customFormat="1" ht="18" customHeight="1" thickBot="1" x14ac:dyDescent="0.25">
      <c r="D26" s="130"/>
      <c r="E26" s="222">
        <v>1</v>
      </c>
      <c r="F26" s="221">
        <v>46009</v>
      </c>
      <c r="G26" s="220">
        <v>45905</v>
      </c>
      <c r="H26" s="219">
        <f>F26</f>
        <v>46009</v>
      </c>
      <c r="I26" s="218"/>
      <c r="J26" s="217"/>
      <c r="K26" s="217"/>
      <c r="L26" s="217"/>
      <c r="M26" s="217"/>
    </row>
    <row r="27" spans="1:16" s="134" customFormat="1" ht="11.25" x14ac:dyDescent="0.2">
      <c r="J27" s="215"/>
      <c r="K27" s="215"/>
      <c r="L27" s="215"/>
      <c r="M27" s="215"/>
    </row>
    <row r="28" spans="1:16" x14ac:dyDescent="0.2">
      <c r="E28" s="139" t="s">
        <v>568</v>
      </c>
    </row>
    <row r="29" spans="1:16" x14ac:dyDescent="0.2">
      <c r="D29" s="214"/>
      <c r="E29" s="139" t="s">
        <v>567</v>
      </c>
      <c r="F29" s="214"/>
      <c r="G29" s="214"/>
    </row>
    <row r="30" spans="1:16" ht="20.25" customHeight="1" x14ac:dyDescent="0.2">
      <c r="A30" s="213" t="s">
        <v>25</v>
      </c>
      <c r="B30" s="412" t="s">
        <v>566</v>
      </c>
      <c r="C30" s="413"/>
      <c r="D30" s="414"/>
      <c r="E30" s="212" t="s">
        <v>565</v>
      </c>
      <c r="F30" s="211" t="s">
        <v>564</v>
      </c>
      <c r="G30" s="210"/>
      <c r="H30" s="175"/>
      <c r="J30" s="439" t="s">
        <v>599</v>
      </c>
      <c r="K30" s="439"/>
      <c r="L30" s="439"/>
      <c r="M30" s="439"/>
      <c r="N30" s="439"/>
      <c r="O30" s="177"/>
      <c r="P30" s="177"/>
    </row>
    <row r="31" spans="1:16" ht="24.75" customHeight="1" x14ac:dyDescent="0.2">
      <c r="A31" s="206" t="s">
        <v>563</v>
      </c>
      <c r="B31" s="415" t="s">
        <v>562</v>
      </c>
      <c r="C31" s="416"/>
      <c r="D31" s="417"/>
      <c r="E31" s="205"/>
      <c r="F31" s="203" t="s">
        <v>561</v>
      </c>
      <c r="G31" s="172"/>
      <c r="H31" s="203" t="s">
        <v>560</v>
      </c>
      <c r="J31" s="440" t="s">
        <v>559</v>
      </c>
      <c r="K31" s="440"/>
      <c r="L31" s="209">
        <v>95698458.790000007</v>
      </c>
      <c r="M31" s="208"/>
      <c r="N31" s="207"/>
      <c r="O31" s="153"/>
      <c r="P31" s="153"/>
    </row>
    <row r="32" spans="1:16" ht="17.25" customHeight="1" x14ac:dyDescent="0.25">
      <c r="A32" s="206" t="s">
        <v>558</v>
      </c>
      <c r="B32" s="415"/>
      <c r="C32" s="416"/>
      <c r="D32" s="417"/>
      <c r="E32" s="205"/>
      <c r="F32" s="203" t="s">
        <v>557</v>
      </c>
      <c r="G32" s="204" t="s">
        <v>556</v>
      </c>
      <c r="H32" s="203" t="s">
        <v>555</v>
      </c>
      <c r="J32" s="202"/>
      <c r="K32" s="201" t="s">
        <v>554</v>
      </c>
      <c r="L32" s="201" t="s">
        <v>553</v>
      </c>
      <c r="M32" s="200" t="s">
        <v>552</v>
      </c>
      <c r="N32" s="200" t="s">
        <v>551</v>
      </c>
      <c r="O32" s="177" t="s">
        <v>550</v>
      </c>
      <c r="P32" s="177"/>
    </row>
    <row r="33" spans="1:17" x14ac:dyDescent="0.2">
      <c r="A33" s="179"/>
      <c r="B33" s="418"/>
      <c r="C33" s="419"/>
      <c r="D33" s="420"/>
      <c r="E33" s="199"/>
      <c r="F33" s="197" t="s">
        <v>549</v>
      </c>
      <c r="G33" s="198"/>
      <c r="H33" s="197" t="s">
        <v>548</v>
      </c>
      <c r="J33" s="190" t="s">
        <v>598</v>
      </c>
      <c r="K33" s="194">
        <v>0</v>
      </c>
      <c r="L33" s="194">
        <f>K33*1.2</f>
        <v>0</v>
      </c>
      <c r="M33" s="185">
        <v>1</v>
      </c>
      <c r="N33" s="178">
        <v>1</v>
      </c>
      <c r="O33" s="153">
        <f>'[2]ЛСР  Ремонт пути №СП12_на подпи'!O407</f>
        <v>6956368.4800000004</v>
      </c>
      <c r="P33" s="153">
        <f>L33-O33</f>
        <v>-6956368.4800000004</v>
      </c>
    </row>
    <row r="34" spans="1:17" ht="13.5" thickBot="1" x14ac:dyDescent="0.25">
      <c r="A34" s="196">
        <v>1</v>
      </c>
      <c r="B34" s="443">
        <v>2</v>
      </c>
      <c r="C34" s="444"/>
      <c r="D34" s="445"/>
      <c r="E34" s="196">
        <v>3</v>
      </c>
      <c r="F34" s="196">
        <v>4</v>
      </c>
      <c r="G34" s="196">
        <v>5</v>
      </c>
      <c r="H34" s="196">
        <v>6</v>
      </c>
      <c r="J34" s="190"/>
      <c r="K34" s="195"/>
      <c r="L34" s="194"/>
      <c r="M34" s="185"/>
      <c r="N34" s="178"/>
      <c r="O34" s="153"/>
      <c r="P34" s="177"/>
    </row>
    <row r="35" spans="1:17" ht="27" customHeight="1" thickBot="1" x14ac:dyDescent="0.25">
      <c r="A35" s="193"/>
      <c r="B35" s="446" t="s">
        <v>547</v>
      </c>
      <c r="C35" s="447"/>
      <c r="D35" s="448"/>
      <c r="E35" s="192" t="s">
        <v>546</v>
      </c>
      <c r="F35" s="191">
        <f>F36</f>
        <v>0</v>
      </c>
      <c r="G35" s="191">
        <f>G36</f>
        <v>0</v>
      </c>
      <c r="H35" s="191">
        <f>H36</f>
        <v>0</v>
      </c>
      <c r="I35" s="131"/>
      <c r="J35" s="190"/>
      <c r="K35" s="189"/>
      <c r="L35" s="189"/>
      <c r="M35" s="185"/>
      <c r="N35" s="178"/>
      <c r="O35" s="153"/>
      <c r="P35" s="153"/>
      <c r="Q35" s="188"/>
    </row>
    <row r="36" spans="1:17" ht="18.75" customHeight="1" x14ac:dyDescent="0.2">
      <c r="A36" s="180" t="s">
        <v>23</v>
      </c>
      <c r="B36" s="433" t="s">
        <v>545</v>
      </c>
      <c r="C36" s="434"/>
      <c r="D36" s="435"/>
      <c r="E36" s="179"/>
      <c r="F36" s="184">
        <f>G36</f>
        <v>0</v>
      </c>
      <c r="G36" s="176">
        <f>K33+K34+K35</f>
        <v>0</v>
      </c>
      <c r="H36" s="187">
        <f>K33</f>
        <v>0</v>
      </c>
      <c r="I36" s="131"/>
      <c r="J36" s="166"/>
      <c r="K36" s="165"/>
      <c r="L36" s="165"/>
      <c r="M36" s="164"/>
      <c r="N36" s="186"/>
      <c r="O36" s="177"/>
      <c r="P36" s="177"/>
    </row>
    <row r="37" spans="1:17" hidden="1" x14ac:dyDescent="0.2">
      <c r="A37" s="180" t="s">
        <v>55</v>
      </c>
      <c r="B37" s="433" t="s">
        <v>545</v>
      </c>
      <c r="C37" s="434"/>
      <c r="D37" s="435"/>
      <c r="E37" s="179"/>
      <c r="F37" s="184">
        <f>G37</f>
        <v>0</v>
      </c>
      <c r="G37" s="176">
        <f>H37</f>
        <v>0</v>
      </c>
      <c r="H37" s="181">
        <f>SUM(I37:Q37)</f>
        <v>0</v>
      </c>
      <c r="I37" s="131"/>
      <c r="J37" s="166" t="s">
        <v>544</v>
      </c>
      <c r="K37" s="165"/>
      <c r="L37" s="165"/>
      <c r="M37" s="164"/>
      <c r="N37" s="178"/>
      <c r="O37" s="177"/>
      <c r="P37" s="177"/>
    </row>
    <row r="38" spans="1:17" hidden="1" x14ac:dyDescent="0.2">
      <c r="A38" s="180" t="s">
        <v>61</v>
      </c>
      <c r="B38" s="433" t="s">
        <v>543</v>
      </c>
      <c r="C38" s="434"/>
      <c r="D38" s="435"/>
      <c r="E38" s="179"/>
      <c r="F38" s="184">
        <f>G38</f>
        <v>0</v>
      </c>
      <c r="G38" s="176">
        <f>H38</f>
        <v>0</v>
      </c>
      <c r="H38" s="181">
        <f>SUM(I38:Q38)</f>
        <v>0</v>
      </c>
      <c r="I38" s="131"/>
      <c r="J38" s="166" t="s">
        <v>542</v>
      </c>
      <c r="K38" s="165"/>
      <c r="L38" s="165"/>
      <c r="M38" s="164"/>
      <c r="N38" s="178"/>
      <c r="O38" s="438"/>
      <c r="P38" s="438"/>
    </row>
    <row r="39" spans="1:17" hidden="1" x14ac:dyDescent="0.2">
      <c r="A39" s="180" t="s">
        <v>75</v>
      </c>
      <c r="B39" s="433" t="s">
        <v>541</v>
      </c>
      <c r="C39" s="434"/>
      <c r="D39" s="435"/>
      <c r="E39" s="179"/>
      <c r="F39" s="184"/>
      <c r="G39" s="176"/>
      <c r="H39" s="181"/>
      <c r="I39" s="131"/>
      <c r="J39" s="166" t="s">
        <v>540</v>
      </c>
      <c r="K39" s="165"/>
      <c r="L39" s="165"/>
      <c r="M39" s="164"/>
      <c r="N39" s="185"/>
      <c r="O39" s="153"/>
      <c r="P39" s="153"/>
    </row>
    <row r="40" spans="1:17" hidden="1" x14ac:dyDescent="0.2">
      <c r="A40" s="180" t="s">
        <v>75</v>
      </c>
      <c r="B40" s="433" t="s">
        <v>539</v>
      </c>
      <c r="C40" s="434"/>
      <c r="D40" s="435"/>
      <c r="E40" s="179"/>
      <c r="F40" s="184"/>
      <c r="G40" s="176"/>
      <c r="H40" s="181"/>
      <c r="I40" s="131"/>
      <c r="J40" s="166" t="s">
        <v>538</v>
      </c>
      <c r="K40" s="165"/>
      <c r="L40" s="165"/>
      <c r="M40" s="164"/>
      <c r="N40" s="185"/>
      <c r="O40" s="177"/>
      <c r="P40" s="177"/>
    </row>
    <row r="41" spans="1:17" hidden="1" x14ac:dyDescent="0.2">
      <c r="A41" s="180" t="s">
        <v>83</v>
      </c>
      <c r="B41" s="433" t="s">
        <v>537</v>
      </c>
      <c r="C41" s="434"/>
      <c r="D41" s="435"/>
      <c r="E41" s="179"/>
      <c r="F41" s="184">
        <f>G41</f>
        <v>0</v>
      </c>
      <c r="G41" s="176">
        <f>H41</f>
        <v>0</v>
      </c>
      <c r="H41" s="181">
        <f>SUM(I41:Q41)</f>
        <v>0</v>
      </c>
      <c r="I41" s="131"/>
      <c r="J41" s="166" t="s">
        <v>536</v>
      </c>
      <c r="K41" s="165"/>
      <c r="L41" s="165"/>
      <c r="M41" s="164"/>
      <c r="N41" s="178"/>
      <c r="O41" s="177"/>
      <c r="P41" s="177"/>
    </row>
    <row r="42" spans="1:17" ht="14.25" customHeight="1" x14ac:dyDescent="0.2">
      <c r="A42" s="182"/>
      <c r="E42" s="441" t="s">
        <v>535</v>
      </c>
      <c r="F42" s="441"/>
      <c r="G42" s="441"/>
      <c r="H42" s="158">
        <f>H35</f>
        <v>0</v>
      </c>
      <c r="I42" s="131"/>
      <c r="J42" s="166"/>
      <c r="K42" s="165"/>
      <c r="L42" s="165"/>
      <c r="M42" s="164"/>
      <c r="N42" s="183"/>
      <c r="O42" s="177"/>
      <c r="P42" s="177"/>
    </row>
    <row r="43" spans="1:17" ht="14.25" customHeight="1" x14ac:dyDescent="0.2">
      <c r="A43" s="182"/>
      <c r="E43" s="441" t="s">
        <v>534</v>
      </c>
      <c r="F43" s="441"/>
      <c r="G43" s="441"/>
      <c r="H43" s="158">
        <f>ROUND(H42*0.2,2)</f>
        <v>0</v>
      </c>
      <c r="I43" s="131"/>
      <c r="J43" s="166"/>
      <c r="K43" s="165"/>
      <c r="L43" s="165"/>
      <c r="M43" s="164"/>
      <c r="N43" s="183"/>
      <c r="O43" s="153"/>
      <c r="P43" s="177"/>
    </row>
    <row r="44" spans="1:17" ht="14.25" customHeight="1" x14ac:dyDescent="0.2">
      <c r="A44" s="182"/>
      <c r="E44" s="441" t="s">
        <v>533</v>
      </c>
      <c r="F44" s="441"/>
      <c r="G44" s="442"/>
      <c r="H44" s="158">
        <f>H42+H43</f>
        <v>0</v>
      </c>
      <c r="I44" s="131"/>
      <c r="J44" s="166"/>
      <c r="K44" s="165"/>
      <c r="L44" s="165"/>
      <c r="M44" s="164"/>
      <c r="N44" s="178"/>
      <c r="O44" s="177"/>
      <c r="P44" s="177"/>
    </row>
    <row r="45" spans="1:17" ht="16.5" customHeight="1" x14ac:dyDescent="0.2">
      <c r="E45" s="170" t="s">
        <v>532</v>
      </c>
      <c r="F45" s="169"/>
      <c r="G45" s="169"/>
      <c r="H45" s="168">
        <f>H44*0.52</f>
        <v>0</v>
      </c>
      <c r="I45" s="167"/>
      <c r="J45" s="166"/>
      <c r="K45" s="165"/>
      <c r="L45" s="165"/>
      <c r="M45" s="164"/>
      <c r="N45" s="163"/>
    </row>
    <row r="46" spans="1:17" ht="15.75" customHeight="1" thickBot="1" x14ac:dyDescent="0.25">
      <c r="E46" s="130" t="s">
        <v>531</v>
      </c>
      <c r="F46" s="134"/>
      <c r="G46" s="134"/>
      <c r="H46" s="158">
        <f>H44-H45</f>
        <v>0</v>
      </c>
      <c r="I46" s="131"/>
      <c r="J46" s="162"/>
      <c r="K46" s="161"/>
      <c r="L46" s="161"/>
      <c r="M46" s="160"/>
      <c r="N46" s="159"/>
    </row>
    <row r="47" spans="1:17" ht="16.5" customHeight="1" thickTop="1" x14ac:dyDescent="0.2">
      <c r="E47" s="279" t="s">
        <v>602</v>
      </c>
      <c r="F47" s="280"/>
      <c r="G47" s="280"/>
      <c r="H47" s="168">
        <f>0.05*H44</f>
        <v>0</v>
      </c>
      <c r="I47" s="281">
        <f>1460305.77-1175811.61</f>
        <v>284494.15999999992</v>
      </c>
      <c r="J47" s="282"/>
      <c r="K47" s="283"/>
      <c r="L47" s="283"/>
      <c r="M47" s="284"/>
      <c r="N47" s="285"/>
    </row>
    <row r="48" spans="1:17" ht="25.15" customHeight="1" thickBot="1" x14ac:dyDescent="0.25">
      <c r="E48" s="436" t="s">
        <v>603</v>
      </c>
      <c r="F48" s="436"/>
      <c r="G48" s="437"/>
      <c r="H48" s="158">
        <f>H44-H45-H47</f>
        <v>0</v>
      </c>
      <c r="I48" s="131"/>
      <c r="J48" s="162"/>
      <c r="K48" s="161"/>
      <c r="L48" s="161"/>
      <c r="M48" s="160"/>
      <c r="N48" s="159"/>
    </row>
    <row r="49" spans="1:15" ht="13.5" thickTop="1" x14ac:dyDescent="0.2">
      <c r="E49" s="130" t="s">
        <v>530</v>
      </c>
      <c r="F49" s="134"/>
      <c r="G49" s="134"/>
      <c r="H49" s="158">
        <f>H48/120*20</f>
        <v>0</v>
      </c>
      <c r="I49" s="151"/>
      <c r="J49" s="157"/>
      <c r="K49" s="156" t="e">
        <f>SUM(#REF!)</f>
        <v>#REF!</v>
      </c>
      <c r="L49" s="156" t="e">
        <f>SUM(#REF!)</f>
        <v>#REF!</v>
      </c>
      <c r="M49" s="155"/>
      <c r="N49" s="154"/>
      <c r="O49" s="153" t="e">
        <f>F1-K49</f>
        <v>#REF!</v>
      </c>
    </row>
    <row r="50" spans="1:15" x14ac:dyDescent="0.2">
      <c r="F50" s="134"/>
      <c r="G50" s="134"/>
      <c r="H50" s="152"/>
      <c r="I50" s="151"/>
      <c r="J50" s="150"/>
      <c r="N50" s="142"/>
    </row>
    <row r="51" spans="1:15" ht="15.75" x14ac:dyDescent="0.25">
      <c r="F51" s="134"/>
      <c r="G51" s="134"/>
      <c r="H51" s="152"/>
      <c r="I51" s="151"/>
      <c r="J51" s="150" t="s">
        <v>529</v>
      </c>
      <c r="K51" s="150"/>
      <c r="L51" s="149" t="e">
        <f>L31-#REF!</f>
        <v>#REF!</v>
      </c>
      <c r="N51" s="142"/>
    </row>
    <row r="52" spans="1:15" s="132" customFormat="1" ht="55.5" customHeight="1" x14ac:dyDescent="0.2">
      <c r="A52" s="140" t="s">
        <v>504</v>
      </c>
      <c r="B52" s="148"/>
      <c r="C52" s="427" t="s">
        <v>601</v>
      </c>
      <c r="D52" s="427"/>
      <c r="E52" s="427"/>
      <c r="F52" s="428"/>
      <c r="G52" s="428"/>
      <c r="H52" s="132" t="s">
        <v>528</v>
      </c>
      <c r="I52" s="145"/>
      <c r="J52" s="144"/>
      <c r="K52" s="133"/>
      <c r="L52" s="131"/>
      <c r="M52" s="133"/>
      <c r="N52" s="142"/>
    </row>
    <row r="53" spans="1:15" s="132" customFormat="1" ht="15.75" customHeight="1" x14ac:dyDescent="0.2">
      <c r="A53" s="141"/>
      <c r="C53" s="429" t="s">
        <v>524</v>
      </c>
      <c r="D53" s="429"/>
      <c r="E53" s="429"/>
      <c r="F53" s="425" t="s">
        <v>523</v>
      </c>
      <c r="G53" s="425"/>
      <c r="H53" s="136" t="s">
        <v>522</v>
      </c>
      <c r="I53" s="147"/>
      <c r="J53" s="144"/>
      <c r="K53" s="133"/>
      <c r="L53" s="131"/>
      <c r="M53" s="133"/>
      <c r="N53" s="142"/>
    </row>
    <row r="54" spans="1:15" s="136" customFormat="1" ht="15.75" customHeight="1" x14ac:dyDescent="0.2">
      <c r="A54" s="146"/>
      <c r="D54" s="426"/>
      <c r="E54" s="426"/>
      <c r="F54" s="132"/>
      <c r="G54" s="132"/>
      <c r="H54" s="132"/>
      <c r="I54" s="145"/>
      <c r="J54" s="144"/>
      <c r="K54" s="143"/>
      <c r="L54" s="131"/>
      <c r="M54" s="133"/>
      <c r="N54" s="142"/>
    </row>
    <row r="55" spans="1:15" s="132" customFormat="1" ht="12.75" hidden="1" customHeight="1" x14ac:dyDescent="0.2">
      <c r="A55" s="141"/>
      <c r="J55" s="133"/>
      <c r="K55" s="133"/>
      <c r="L55" s="131"/>
      <c r="M55" s="133"/>
      <c r="N55" s="142"/>
    </row>
    <row r="56" spans="1:15" s="132" customFormat="1" ht="12.75" hidden="1" customHeight="1" x14ac:dyDescent="0.2">
      <c r="A56" s="141"/>
      <c r="J56" s="133"/>
      <c r="K56" s="133"/>
      <c r="L56" s="131"/>
      <c r="M56" s="133"/>
      <c r="N56" s="142"/>
    </row>
    <row r="57" spans="1:15" s="132" customFormat="1" x14ac:dyDescent="0.2">
      <c r="A57" s="141"/>
      <c r="B57" s="134" t="s">
        <v>520</v>
      </c>
      <c r="J57" s="133"/>
      <c r="K57" s="133"/>
      <c r="L57" s="131"/>
      <c r="M57" s="133"/>
      <c r="N57" s="142"/>
    </row>
    <row r="58" spans="1:15" s="132" customFormat="1" x14ac:dyDescent="0.2">
      <c r="A58" s="141"/>
      <c r="J58" s="133"/>
      <c r="K58" s="133"/>
      <c r="L58" s="131"/>
      <c r="M58" s="133"/>
    </row>
    <row r="59" spans="1:15" s="132" customFormat="1" x14ac:dyDescent="0.2">
      <c r="A59" s="141"/>
      <c r="J59" s="133"/>
      <c r="K59" s="133"/>
      <c r="L59" s="131"/>
      <c r="M59" s="133"/>
    </row>
    <row r="60" spans="1:15" s="132" customFormat="1" x14ac:dyDescent="0.2">
      <c r="A60" s="141"/>
      <c r="J60" s="133"/>
      <c r="K60" s="133"/>
      <c r="L60" s="131"/>
      <c r="M60" s="133"/>
    </row>
    <row r="61" spans="1:15" s="132" customFormat="1" x14ac:dyDescent="0.2">
      <c r="A61" s="141"/>
      <c r="C61" s="430"/>
      <c r="D61" s="431"/>
      <c r="E61" s="431"/>
      <c r="F61" s="431"/>
      <c r="G61" s="431"/>
      <c r="H61" s="138"/>
      <c r="J61" s="133"/>
      <c r="K61" s="133"/>
      <c r="L61" s="133"/>
      <c r="M61" s="133"/>
    </row>
    <row r="62" spans="1:15" s="132" customFormat="1" ht="30.6" customHeight="1" x14ac:dyDescent="0.2">
      <c r="A62" s="140" t="s">
        <v>527</v>
      </c>
      <c r="B62" s="139"/>
      <c r="C62" s="430" t="s">
        <v>526</v>
      </c>
      <c r="D62" s="431"/>
      <c r="E62" s="431"/>
      <c r="F62" s="432"/>
      <c r="G62" s="432"/>
      <c r="H62" s="138" t="s">
        <v>525</v>
      </c>
      <c r="J62" s="133"/>
      <c r="K62" s="133"/>
      <c r="L62" s="133"/>
      <c r="M62" s="133"/>
    </row>
    <row r="63" spans="1:15" s="132" customFormat="1" x14ac:dyDescent="0.2">
      <c r="D63" s="137" t="s">
        <v>524</v>
      </c>
      <c r="E63" s="136"/>
      <c r="F63" s="425" t="s">
        <v>523</v>
      </c>
      <c r="G63" s="425"/>
      <c r="H63" s="135" t="s">
        <v>522</v>
      </c>
      <c r="J63" s="133"/>
      <c r="K63" s="133"/>
      <c r="L63" s="133"/>
      <c r="M63" s="133"/>
    </row>
    <row r="64" spans="1:15" s="132" customFormat="1" x14ac:dyDescent="0.2">
      <c r="D64" s="426" t="s">
        <v>521</v>
      </c>
      <c r="E64" s="426"/>
      <c r="J64" s="133"/>
      <c r="K64" s="133"/>
      <c r="L64" s="133"/>
      <c r="M64" s="133"/>
    </row>
    <row r="65" spans="2:13" s="132" customFormat="1" x14ac:dyDescent="0.2">
      <c r="B65" s="134" t="s">
        <v>520</v>
      </c>
      <c r="J65" s="133"/>
      <c r="K65" s="133"/>
      <c r="L65" s="133"/>
      <c r="M65" s="133"/>
    </row>
  </sheetData>
  <mergeCells count="36">
    <mergeCell ref="B39:D39"/>
    <mergeCell ref="E48:G48"/>
    <mergeCell ref="O38:P38"/>
    <mergeCell ref="J30:N30"/>
    <mergeCell ref="J31:K31"/>
    <mergeCell ref="B40:D40"/>
    <mergeCell ref="B41:D41"/>
    <mergeCell ref="E42:G42"/>
    <mergeCell ref="E43:G43"/>
    <mergeCell ref="E44:G44"/>
    <mergeCell ref="B34:D34"/>
    <mergeCell ref="B35:D35"/>
    <mergeCell ref="B36:D36"/>
    <mergeCell ref="B37:D37"/>
    <mergeCell ref="B38:D38"/>
    <mergeCell ref="F63:G63"/>
    <mergeCell ref="D64:E64"/>
    <mergeCell ref="C52:E52"/>
    <mergeCell ref="F52:G52"/>
    <mergeCell ref="C53:E53"/>
    <mergeCell ref="F53:G53"/>
    <mergeCell ref="D54:E54"/>
    <mergeCell ref="C61:E61"/>
    <mergeCell ref="F61:G61"/>
    <mergeCell ref="C62:E62"/>
    <mergeCell ref="F62:G62"/>
    <mergeCell ref="C7:F7"/>
    <mergeCell ref="C9:F9"/>
    <mergeCell ref="C11:F11"/>
    <mergeCell ref="C13:F13"/>
    <mergeCell ref="C14:F14"/>
    <mergeCell ref="G24:H24"/>
    <mergeCell ref="B30:D30"/>
    <mergeCell ref="B31:D31"/>
    <mergeCell ref="B32:D32"/>
    <mergeCell ref="B33:D33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0C368-7B79-4448-9C63-162BA94B69D2}">
  <dimension ref="A1:K21"/>
  <sheetViews>
    <sheetView view="pageBreakPreview" zoomScaleNormal="100" zoomScaleSheetLayoutView="100" workbookViewId="0">
      <selection activeCell="G11" sqref="G11"/>
    </sheetView>
  </sheetViews>
  <sheetFormatPr defaultColWidth="9.140625" defaultRowHeight="15" x14ac:dyDescent="0.25"/>
  <cols>
    <col min="1" max="1" width="17" style="252" customWidth="1"/>
    <col min="2" max="2" width="20.85546875" style="252" customWidth="1"/>
    <col min="3" max="3" width="52.42578125" style="252" customWidth="1"/>
    <col min="4" max="4" width="15.7109375" style="252" bestFit="1" customWidth="1"/>
    <col min="5" max="5" width="25.28515625" style="252" customWidth="1"/>
    <col min="6" max="6" width="18.85546875" style="252" customWidth="1"/>
    <col min="7" max="7" width="13.140625" style="252" customWidth="1"/>
    <col min="8" max="8" width="26.5703125" style="252" bestFit="1" customWidth="1"/>
    <col min="9" max="9" width="9.140625" style="252"/>
    <col min="10" max="10" width="12.42578125" style="252" bestFit="1" customWidth="1"/>
    <col min="11" max="11" width="14.5703125" style="252" bestFit="1" customWidth="1"/>
    <col min="12" max="16384" width="9.140625" style="252"/>
  </cols>
  <sheetData>
    <row r="1" spans="1:11" x14ac:dyDescent="0.25">
      <c r="A1" s="251"/>
      <c r="B1" s="251"/>
      <c r="C1" s="251"/>
      <c r="D1" s="251"/>
      <c r="E1" s="251"/>
      <c r="F1" s="251"/>
      <c r="G1" s="251"/>
      <c r="H1" s="251"/>
    </row>
    <row r="2" spans="1:11" x14ac:dyDescent="0.25">
      <c r="A2" s="253" t="s">
        <v>585</v>
      </c>
      <c r="B2" s="450" t="s">
        <v>505</v>
      </c>
      <c r="C2" s="450"/>
      <c r="D2" s="450"/>
      <c r="E2" s="450"/>
      <c r="F2" s="450"/>
      <c r="G2" s="450"/>
      <c r="H2" s="450"/>
    </row>
    <row r="3" spans="1:11" x14ac:dyDescent="0.25">
      <c r="A3" s="254"/>
      <c r="B3" s="451" t="s">
        <v>586</v>
      </c>
      <c r="C3" s="451"/>
      <c r="D3" s="451"/>
      <c r="E3" s="451"/>
      <c r="F3" s="451"/>
      <c r="G3" s="451"/>
      <c r="H3" s="451"/>
    </row>
    <row r="4" spans="1:11" x14ac:dyDescent="0.25">
      <c r="A4" s="255" t="s">
        <v>587</v>
      </c>
      <c r="B4" s="452" t="s">
        <v>509</v>
      </c>
      <c r="C4" s="452"/>
      <c r="D4" s="452"/>
      <c r="E4" s="452"/>
      <c r="F4" s="452"/>
      <c r="G4" s="452"/>
      <c r="H4" s="452"/>
    </row>
    <row r="5" spans="1:11" x14ac:dyDescent="0.25">
      <c r="A5" s="256"/>
      <c r="B5" s="451" t="s">
        <v>586</v>
      </c>
      <c r="C5" s="451"/>
      <c r="D5" s="451"/>
      <c r="E5" s="451"/>
      <c r="F5" s="451"/>
      <c r="G5" s="451"/>
      <c r="H5" s="451"/>
    </row>
    <row r="6" spans="1:11" ht="34.5" customHeight="1" x14ac:dyDescent="0.25">
      <c r="A6" s="255" t="s">
        <v>588</v>
      </c>
      <c r="B6" s="452" t="s">
        <v>597</v>
      </c>
      <c r="C6" s="452"/>
      <c r="D6" s="452"/>
      <c r="E6" s="452"/>
      <c r="F6" s="452"/>
      <c r="G6" s="452"/>
      <c r="H6" s="452"/>
    </row>
    <row r="7" spans="1:11" x14ac:dyDescent="0.25">
      <c r="A7" s="256"/>
      <c r="B7" s="451" t="s">
        <v>589</v>
      </c>
      <c r="C7" s="451"/>
      <c r="D7" s="451"/>
      <c r="E7" s="451"/>
      <c r="F7" s="451"/>
      <c r="G7" s="451"/>
      <c r="H7" s="451"/>
    </row>
    <row r="8" spans="1:11" x14ac:dyDescent="0.25">
      <c r="A8" s="449" t="s">
        <v>605</v>
      </c>
      <c r="B8" s="449"/>
      <c r="C8" s="449"/>
      <c r="D8" s="449"/>
      <c r="E8" s="449"/>
      <c r="F8" s="449"/>
      <c r="G8" s="449"/>
      <c r="H8" s="449"/>
    </row>
    <row r="9" spans="1:11" x14ac:dyDescent="0.25">
      <c r="A9" s="257"/>
      <c r="B9" s="257"/>
      <c r="C9" s="257"/>
      <c r="D9" s="257"/>
      <c r="E9" s="257"/>
      <c r="F9" s="257"/>
      <c r="G9" s="256"/>
      <c r="H9" s="257"/>
    </row>
    <row r="10" spans="1:11" ht="52.5" customHeight="1" x14ac:dyDescent="0.25">
      <c r="A10" s="258" t="s">
        <v>590</v>
      </c>
      <c r="B10" s="258" t="s">
        <v>591</v>
      </c>
      <c r="C10" s="258" t="s">
        <v>592</v>
      </c>
      <c r="D10" s="258" t="s">
        <v>593</v>
      </c>
      <c r="E10" s="259" t="s">
        <v>610</v>
      </c>
      <c r="F10" s="259" t="s">
        <v>607</v>
      </c>
      <c r="G10" s="258" t="s">
        <v>608</v>
      </c>
      <c r="H10" s="259" t="s">
        <v>609</v>
      </c>
    </row>
    <row r="11" spans="1:11" ht="54" customHeight="1" x14ac:dyDescent="0.25">
      <c r="A11" s="260">
        <v>1</v>
      </c>
      <c r="B11" s="261" t="s">
        <v>604</v>
      </c>
      <c r="C11" s="262" t="s">
        <v>10</v>
      </c>
      <c r="D11" s="263">
        <f>'[2]ЛСР  Ремонт пути №СП12_на подпи'!P403</f>
        <v>4690108.1941747572</v>
      </c>
      <c r="E11" s="263" t="s">
        <v>606</v>
      </c>
      <c r="F11" s="263" t="s">
        <v>606</v>
      </c>
      <c r="G11" s="264" t="e">
        <f>F11*0.2</f>
        <v>#VALUE!</v>
      </c>
      <c r="H11" s="265" t="e">
        <f>F11+G11</f>
        <v>#VALUE!</v>
      </c>
      <c r="I11" s="252" t="s">
        <v>594</v>
      </c>
      <c r="J11" s="266">
        <f>'[2]ЛСР  Ремонт пути №СП12_на подпи'!O407</f>
        <v>6956368.4800000004</v>
      </c>
      <c r="K11" s="267" t="e">
        <f>H11-J11</f>
        <v>#VALUE!</v>
      </c>
    </row>
    <row r="12" spans="1:11" hidden="1" x14ac:dyDescent="0.25">
      <c r="A12" s="260"/>
      <c r="B12" s="261"/>
      <c r="C12" s="262"/>
      <c r="D12" s="263"/>
      <c r="E12" s="263"/>
      <c r="F12" s="263"/>
      <c r="G12" s="268"/>
      <c r="H12" s="265"/>
      <c r="J12" s="266"/>
      <c r="K12" s="267"/>
    </row>
    <row r="13" spans="1:11" ht="22.5" hidden="1" customHeight="1" x14ac:dyDescent="0.25">
      <c r="A13" s="260"/>
      <c r="B13" s="261"/>
      <c r="C13" s="262"/>
      <c r="D13" s="263"/>
      <c r="E13" s="263"/>
      <c r="F13" s="263"/>
      <c r="G13" s="268"/>
      <c r="H13" s="265"/>
      <c r="J13" s="266"/>
      <c r="K13" s="267"/>
    </row>
    <row r="14" spans="1:11" ht="24" hidden="1" customHeight="1" x14ac:dyDescent="0.25">
      <c r="A14" s="260"/>
      <c r="B14" s="261"/>
      <c r="C14" s="262"/>
      <c r="D14" s="263"/>
      <c r="E14" s="263"/>
      <c r="F14" s="263"/>
      <c r="G14" s="268"/>
      <c r="H14" s="265"/>
      <c r="J14" s="266"/>
      <c r="K14" s="267"/>
    </row>
    <row r="15" spans="1:11" ht="22.5" hidden="1" customHeight="1" x14ac:dyDescent="0.25">
      <c r="A15" s="260"/>
      <c r="B15" s="261"/>
      <c r="C15" s="262"/>
      <c r="D15" s="263"/>
      <c r="E15" s="263"/>
      <c r="F15" s="263"/>
      <c r="G15" s="268"/>
      <c r="H15" s="265"/>
      <c r="J15" s="266"/>
      <c r="K15" s="267"/>
    </row>
    <row r="16" spans="1:11" ht="15.75" hidden="1" thickBot="1" x14ac:dyDescent="0.3">
      <c r="A16" s="269"/>
      <c r="B16" s="270"/>
      <c r="C16" s="271"/>
      <c r="D16" s="272"/>
      <c r="E16" s="272"/>
      <c r="F16" s="272"/>
      <c r="G16" s="273"/>
      <c r="H16" s="274"/>
    </row>
    <row r="17" spans="1:10" x14ac:dyDescent="0.25">
      <c r="A17" s="275"/>
      <c r="B17" s="276" t="s">
        <v>595</v>
      </c>
      <c r="C17" s="275"/>
      <c r="D17" s="277">
        <f>SUM(D11:D16)</f>
        <v>4690108.1941747572</v>
      </c>
      <c r="E17" s="277">
        <f>SUM(E11:E16)</f>
        <v>0</v>
      </c>
      <c r="F17" s="277">
        <f>SUM(F11:F16)</f>
        <v>0</v>
      </c>
      <c r="G17" s="277"/>
      <c r="H17" s="277" t="e">
        <f>SUM(H11:H16)</f>
        <v>#VALUE!</v>
      </c>
      <c r="J17" s="266"/>
    </row>
    <row r="20" spans="1:10" x14ac:dyDescent="0.25">
      <c r="G20" s="266">
        <f>'[2]ЛСР  Ремонт пути №СП12_на подпи'!O406</f>
        <v>1159394.75</v>
      </c>
    </row>
    <row r="21" spans="1:10" x14ac:dyDescent="0.25">
      <c r="G21" s="266" t="e">
        <f>G11-G20</f>
        <v>#VALUE!</v>
      </c>
    </row>
  </sheetData>
  <mergeCells count="7">
    <mergeCell ref="A8:H8"/>
    <mergeCell ref="B2:H2"/>
    <mergeCell ref="B3:H3"/>
    <mergeCell ref="B4:H4"/>
    <mergeCell ref="B5:H5"/>
    <mergeCell ref="B6:H6"/>
    <mergeCell ref="B7:H7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C22CB-DE54-4959-BE0A-61DD30BB2612}">
  <sheetPr>
    <pageSetUpPr fitToPage="1"/>
  </sheetPr>
  <dimension ref="A1:EX649"/>
  <sheetViews>
    <sheetView topLeftCell="A630" workbookViewId="0">
      <selection activeCell="A642" sqref="A642:XFD646"/>
    </sheetView>
  </sheetViews>
  <sheetFormatPr defaultColWidth="9.140625" defaultRowHeight="11.25" customHeight="1" x14ac:dyDescent="0.2"/>
  <cols>
    <col min="1" max="2" width="6.7109375" style="362" customWidth="1"/>
    <col min="3" max="3" width="26.28515625" style="362" customWidth="1"/>
    <col min="4" max="4" width="16.28515625" style="362" customWidth="1"/>
    <col min="5" max="5" width="13.28515625" style="362" customWidth="1"/>
    <col min="6" max="6" width="16.140625" style="362" customWidth="1"/>
    <col min="7" max="7" width="9.28515625" style="362" customWidth="1"/>
    <col min="8" max="8" width="12.7109375" style="362" customWidth="1"/>
    <col min="9" max="10" width="12.85546875" style="362" customWidth="1"/>
    <col min="11" max="11" width="11" style="362" customWidth="1"/>
    <col min="12" max="13" width="12.85546875" style="362" customWidth="1"/>
    <col min="14" max="14" width="11" style="362" customWidth="1"/>
    <col min="15" max="15" width="16.7109375" style="362" customWidth="1"/>
    <col min="16" max="18" width="9.140625" style="362"/>
    <col min="19" max="27" width="102.5703125" style="294" hidden="1" customWidth="1"/>
    <col min="28" max="30" width="40.5703125" style="295" hidden="1" customWidth="1"/>
    <col min="31" max="38" width="91" style="294" hidden="1" customWidth="1"/>
    <col min="39" max="41" width="40.5703125" style="295" hidden="1" customWidth="1"/>
    <col min="42" max="49" width="91" style="294" hidden="1" customWidth="1"/>
    <col min="50" max="52" width="40.5703125" style="295" hidden="1" customWidth="1"/>
    <col min="53" max="61" width="102.5703125" style="294" hidden="1" customWidth="1"/>
    <col min="62" max="64" width="40.5703125" style="295" hidden="1" customWidth="1"/>
    <col min="65" max="73" width="102.5703125" style="294" hidden="1" customWidth="1"/>
    <col min="74" max="82" width="40.5703125" style="295" hidden="1" customWidth="1"/>
    <col min="83" max="97" width="169.42578125" style="363" hidden="1" customWidth="1"/>
    <col min="98" max="112" width="169.42578125" style="364" hidden="1" customWidth="1"/>
    <col min="113" max="113" width="169.42578125" style="365" hidden="1" customWidth="1"/>
    <col min="114" max="120" width="32.28515625" style="294" hidden="1" customWidth="1"/>
    <col min="121" max="123" width="144.42578125" style="294" hidden="1" customWidth="1"/>
    <col min="124" max="124" width="169.42578125" style="365" hidden="1" customWidth="1"/>
    <col min="125" max="130" width="103.85546875" style="294" hidden="1" customWidth="1"/>
    <col min="131" max="136" width="65.85546875" style="366" hidden="1" customWidth="1"/>
    <col min="137" max="142" width="73.42578125" style="322" hidden="1" customWidth="1"/>
    <col min="143" max="148" width="65.85546875" style="366" hidden="1" customWidth="1"/>
    <col min="149" max="154" width="73.42578125" style="322" hidden="1" customWidth="1"/>
    <col min="155" max="16384" width="9.140625" style="362"/>
  </cols>
  <sheetData>
    <row r="1" spans="1:29" s="105" customFormat="1" ht="15" x14ac:dyDescent="0.25">
      <c r="A1" s="103"/>
      <c r="B1" s="103"/>
      <c r="C1" s="103"/>
      <c r="D1" s="103"/>
      <c r="E1" s="103"/>
      <c r="F1" s="103"/>
      <c r="G1" s="103"/>
      <c r="H1" s="104"/>
      <c r="I1" s="103"/>
      <c r="J1" s="103"/>
      <c r="K1" s="103"/>
      <c r="L1" s="103"/>
      <c r="M1" s="103"/>
      <c r="N1" s="103"/>
      <c r="O1" s="103"/>
    </row>
    <row r="2" spans="1:29" s="105" customFormat="1" ht="15" x14ac:dyDescent="0.25">
      <c r="A2" s="103"/>
      <c r="B2" s="103"/>
      <c r="C2" s="103"/>
      <c r="D2" s="103"/>
      <c r="E2" s="103"/>
      <c r="F2" s="103"/>
      <c r="G2" s="103"/>
      <c r="H2" s="104"/>
      <c r="I2" s="103"/>
      <c r="J2" s="103"/>
      <c r="K2" s="103"/>
      <c r="L2" s="103"/>
      <c r="M2" s="458" t="s">
        <v>0</v>
      </c>
      <c r="N2" s="459"/>
      <c r="O2" s="460"/>
    </row>
    <row r="3" spans="1:29" s="105" customFormat="1" ht="15" x14ac:dyDescent="0.25">
      <c r="A3" s="103"/>
      <c r="B3" s="103"/>
      <c r="C3" s="103"/>
      <c r="D3" s="103"/>
      <c r="E3" s="103"/>
      <c r="F3" s="103"/>
      <c r="G3" s="103"/>
      <c r="H3" s="104"/>
      <c r="I3" s="103"/>
      <c r="J3" s="103"/>
      <c r="K3" s="103"/>
      <c r="L3" s="106" t="s">
        <v>1</v>
      </c>
      <c r="M3" s="458" t="s">
        <v>2</v>
      </c>
      <c r="N3" s="459"/>
      <c r="O3" s="460"/>
    </row>
    <row r="4" spans="1:29" s="105" customFormat="1" ht="15" x14ac:dyDescent="0.25">
      <c r="A4" s="103"/>
      <c r="B4" s="103"/>
      <c r="C4" s="103"/>
      <c r="D4" s="103"/>
      <c r="E4" s="103"/>
      <c r="F4" s="103"/>
      <c r="G4" s="103"/>
      <c r="H4" s="104"/>
      <c r="I4" s="103"/>
      <c r="J4" s="103"/>
      <c r="K4" s="103"/>
      <c r="L4" s="106"/>
      <c r="M4" s="485"/>
      <c r="N4" s="486"/>
      <c r="O4" s="487"/>
    </row>
    <row r="5" spans="1:29" s="105" customFormat="1" ht="12.6" customHeight="1" x14ac:dyDescent="0.25">
      <c r="A5" s="107" t="s">
        <v>3</v>
      </c>
      <c r="B5" s="103"/>
      <c r="C5" s="488"/>
      <c r="D5" s="488"/>
      <c r="E5" s="488"/>
      <c r="F5" s="488"/>
      <c r="G5" s="488"/>
      <c r="H5" s="488"/>
      <c r="I5" s="488"/>
      <c r="J5" s="488"/>
      <c r="K5" s="488"/>
      <c r="L5" s="106" t="s">
        <v>4</v>
      </c>
      <c r="M5" s="482"/>
      <c r="N5" s="483"/>
      <c r="O5" s="484"/>
      <c r="T5" s="108" t="s">
        <v>5</v>
      </c>
      <c r="U5" s="108" t="s">
        <v>5</v>
      </c>
    </row>
    <row r="6" spans="1:29" s="105" customFormat="1" ht="15" x14ac:dyDescent="0.25">
      <c r="A6" s="103"/>
      <c r="B6" s="103"/>
      <c r="C6" s="109"/>
      <c r="D6" s="109"/>
      <c r="E6" s="109"/>
      <c r="F6" s="110" t="s">
        <v>6</v>
      </c>
      <c r="G6" s="109"/>
      <c r="H6" s="111"/>
      <c r="I6" s="109"/>
      <c r="J6" s="109"/>
      <c r="K6" s="109"/>
      <c r="L6" s="106"/>
      <c r="M6" s="485"/>
      <c r="N6" s="486"/>
      <c r="O6" s="487"/>
    </row>
    <row r="7" spans="1:29" s="105" customFormat="1" ht="16.5" customHeight="1" x14ac:dyDescent="0.25">
      <c r="A7" s="112" t="s">
        <v>504</v>
      </c>
      <c r="B7" s="103"/>
      <c r="C7" s="454" t="s">
        <v>505</v>
      </c>
      <c r="D7" s="454"/>
      <c r="E7" s="454"/>
      <c r="F7" s="454"/>
      <c r="G7" s="454"/>
      <c r="H7" s="454"/>
      <c r="I7" s="454"/>
      <c r="J7" s="454"/>
      <c r="K7" s="454"/>
      <c r="L7" s="106" t="s">
        <v>4</v>
      </c>
      <c r="M7" s="482" t="s">
        <v>506</v>
      </c>
      <c r="N7" s="483"/>
      <c r="O7" s="484"/>
      <c r="V7" s="108" t="s">
        <v>507</v>
      </c>
      <c r="W7" s="108" t="s">
        <v>5</v>
      </c>
    </row>
    <row r="8" spans="1:29" s="105" customFormat="1" ht="15" x14ac:dyDescent="0.25">
      <c r="A8" s="112"/>
      <c r="B8" s="103"/>
      <c r="C8" s="112"/>
      <c r="D8" s="112"/>
      <c r="E8" s="112"/>
      <c r="F8" s="113" t="s">
        <v>6</v>
      </c>
      <c r="G8" s="112"/>
      <c r="H8" s="114"/>
      <c r="I8" s="112"/>
      <c r="J8" s="112"/>
      <c r="K8" s="112"/>
      <c r="L8" s="106"/>
      <c r="M8" s="485"/>
      <c r="N8" s="486"/>
      <c r="O8" s="487"/>
    </row>
    <row r="9" spans="1:29" s="105" customFormat="1" ht="20.25" customHeight="1" x14ac:dyDescent="0.25">
      <c r="A9" s="112" t="s">
        <v>508</v>
      </c>
      <c r="B9" s="103"/>
      <c r="C9" s="454" t="s">
        <v>509</v>
      </c>
      <c r="D9" s="454"/>
      <c r="E9" s="454"/>
      <c r="F9" s="454"/>
      <c r="G9" s="454"/>
      <c r="H9" s="454"/>
      <c r="I9" s="454"/>
      <c r="J9" s="454"/>
      <c r="K9" s="454"/>
      <c r="L9" s="106" t="s">
        <v>4</v>
      </c>
      <c r="M9" s="482" t="s">
        <v>510</v>
      </c>
      <c r="N9" s="483"/>
      <c r="O9" s="484"/>
      <c r="X9" s="108" t="s">
        <v>5</v>
      </c>
      <c r="Y9" s="108" t="s">
        <v>5</v>
      </c>
    </row>
    <row r="10" spans="1:29" s="105" customFormat="1" ht="13.5" customHeight="1" x14ac:dyDescent="0.25">
      <c r="A10" s="112"/>
      <c r="B10" s="103"/>
      <c r="C10" s="112"/>
      <c r="D10" s="112"/>
      <c r="E10" s="112"/>
      <c r="F10" s="113" t="s">
        <v>6</v>
      </c>
      <c r="G10" s="112"/>
      <c r="H10" s="114"/>
      <c r="I10" s="112"/>
      <c r="J10" s="112"/>
      <c r="K10" s="112"/>
      <c r="L10" s="103"/>
      <c r="M10" s="485"/>
      <c r="N10" s="486"/>
      <c r="O10" s="487"/>
    </row>
    <row r="11" spans="1:29" s="105" customFormat="1" ht="29.25" customHeight="1" x14ac:dyDescent="0.25">
      <c r="A11" s="112" t="s">
        <v>7</v>
      </c>
      <c r="B11" s="103"/>
      <c r="C11" s="481" t="s">
        <v>597</v>
      </c>
      <c r="D11" s="481"/>
      <c r="E11" s="481"/>
      <c r="F11" s="481"/>
      <c r="G11" s="481"/>
      <c r="H11" s="481"/>
      <c r="I11" s="481"/>
      <c r="J11" s="481"/>
      <c r="K11" s="481"/>
      <c r="L11" s="103"/>
      <c r="M11" s="482"/>
      <c r="N11" s="483"/>
      <c r="O11" s="484"/>
      <c r="Z11" s="108" t="s">
        <v>511</v>
      </c>
    </row>
    <row r="12" spans="1:29" s="105" customFormat="1" ht="15" x14ac:dyDescent="0.25">
      <c r="A12" s="112"/>
      <c r="B12" s="103"/>
      <c r="C12" s="115"/>
      <c r="D12" s="115"/>
      <c r="E12" s="115"/>
      <c r="F12" s="116" t="s">
        <v>8</v>
      </c>
      <c r="G12" s="115"/>
      <c r="H12" s="117"/>
      <c r="I12" s="115"/>
      <c r="J12" s="115"/>
      <c r="K12" s="115"/>
      <c r="L12" s="103"/>
      <c r="M12" s="485"/>
      <c r="N12" s="486"/>
      <c r="O12" s="487"/>
    </row>
    <row r="13" spans="1:29" s="105" customFormat="1" ht="31.5" customHeight="1" x14ac:dyDescent="0.25">
      <c r="A13" s="112" t="s">
        <v>9</v>
      </c>
      <c r="B13" s="103"/>
      <c r="C13" s="481" t="s">
        <v>597</v>
      </c>
      <c r="D13" s="481"/>
      <c r="E13" s="481"/>
      <c r="F13" s="481"/>
      <c r="G13" s="481"/>
      <c r="H13" s="481"/>
      <c r="I13" s="481"/>
      <c r="J13" s="481"/>
      <c r="K13" s="481"/>
      <c r="L13" s="103"/>
      <c r="M13" s="482"/>
      <c r="N13" s="483"/>
      <c r="O13" s="484"/>
      <c r="AA13" s="108" t="s">
        <v>512</v>
      </c>
    </row>
    <row r="14" spans="1:29" s="105" customFormat="1" ht="15" x14ac:dyDescent="0.25">
      <c r="A14" s="103"/>
      <c r="B14" s="103"/>
      <c r="C14" s="109"/>
      <c r="D14" s="109"/>
      <c r="E14" s="109"/>
      <c r="F14" s="110" t="s">
        <v>11</v>
      </c>
      <c r="G14" s="109"/>
      <c r="H14" s="111"/>
      <c r="I14" s="109"/>
      <c r="J14" s="109"/>
      <c r="K14" s="109"/>
      <c r="L14" s="106" t="s">
        <v>12</v>
      </c>
      <c r="M14" s="458"/>
      <c r="N14" s="459"/>
      <c r="O14" s="460"/>
    </row>
    <row r="15" spans="1:29" s="105" customFormat="1" ht="15" customHeight="1" x14ac:dyDescent="0.25">
      <c r="A15" s="103"/>
      <c r="B15" s="103"/>
      <c r="C15" s="103"/>
      <c r="D15" s="103"/>
      <c r="E15" s="103"/>
      <c r="F15" s="103"/>
      <c r="G15" s="103"/>
      <c r="H15" s="104"/>
      <c r="I15" s="103"/>
      <c r="J15" s="103"/>
      <c r="K15" s="106" t="s">
        <v>13</v>
      </c>
      <c r="L15" s="118" t="s">
        <v>14</v>
      </c>
      <c r="M15" s="478" t="s">
        <v>514</v>
      </c>
      <c r="N15" s="479"/>
      <c r="O15" s="480"/>
      <c r="AB15" s="108" t="s">
        <v>5</v>
      </c>
    </row>
    <row r="16" spans="1:29" s="105" customFormat="1" ht="15" x14ac:dyDescent="0.25">
      <c r="A16" s="103"/>
      <c r="B16" s="103"/>
      <c r="C16" s="103"/>
      <c r="D16" s="103"/>
      <c r="E16" s="103"/>
      <c r="F16" s="103"/>
      <c r="G16" s="103"/>
      <c r="H16" s="104"/>
      <c r="I16" s="103"/>
      <c r="J16" s="103"/>
      <c r="K16" s="103"/>
      <c r="L16" s="118" t="s">
        <v>15</v>
      </c>
      <c r="M16" s="478" t="s">
        <v>515</v>
      </c>
      <c r="N16" s="479"/>
      <c r="O16" s="480"/>
      <c r="AC16" s="108" t="s">
        <v>5</v>
      </c>
    </row>
    <row r="17" spans="1:116" s="105" customFormat="1" ht="15" customHeight="1" x14ac:dyDescent="0.25">
      <c r="A17" s="103"/>
      <c r="B17" s="103"/>
      <c r="C17" s="103"/>
      <c r="D17" s="103"/>
      <c r="E17" s="103"/>
      <c r="F17" s="103"/>
      <c r="G17" s="103"/>
      <c r="H17" s="104"/>
      <c r="I17" s="103"/>
      <c r="J17" s="103"/>
      <c r="K17" s="106" t="s">
        <v>513</v>
      </c>
      <c r="L17" s="118" t="s">
        <v>14</v>
      </c>
      <c r="M17" s="455" t="s">
        <v>55</v>
      </c>
      <c r="N17" s="456"/>
      <c r="O17" s="457"/>
      <c r="AB17" s="108" t="s">
        <v>5</v>
      </c>
    </row>
    <row r="18" spans="1:116" s="105" customFormat="1" ht="15" x14ac:dyDescent="0.25">
      <c r="A18" s="103"/>
      <c r="B18" s="103"/>
      <c r="C18" s="103"/>
      <c r="D18" s="103"/>
      <c r="E18" s="103"/>
      <c r="F18" s="103"/>
      <c r="G18" s="103"/>
      <c r="H18" s="104"/>
      <c r="I18" s="103"/>
      <c r="J18" s="103"/>
      <c r="K18" s="103"/>
      <c r="L18" s="118" t="s">
        <v>15</v>
      </c>
      <c r="M18" s="455" t="s">
        <v>600</v>
      </c>
      <c r="N18" s="456"/>
      <c r="O18" s="457"/>
      <c r="AC18" s="108" t="s">
        <v>5</v>
      </c>
    </row>
    <row r="19" spans="1:116" s="105" customFormat="1" ht="15" x14ac:dyDescent="0.25">
      <c r="A19" s="103"/>
      <c r="B19" s="103"/>
      <c r="C19" s="103"/>
      <c r="D19" s="103"/>
      <c r="E19" s="103"/>
      <c r="F19" s="103"/>
      <c r="G19" s="103"/>
      <c r="H19" s="104"/>
      <c r="I19" s="103"/>
      <c r="J19" s="103"/>
      <c r="K19" s="103"/>
      <c r="L19" s="106" t="s">
        <v>16</v>
      </c>
      <c r="M19" s="458"/>
      <c r="N19" s="459"/>
      <c r="O19" s="460"/>
    </row>
    <row r="20" spans="1:116" s="105" customFormat="1" ht="15" x14ac:dyDescent="0.25">
      <c r="A20" s="103"/>
      <c r="B20" s="103"/>
      <c r="C20" s="103"/>
      <c r="D20" s="103"/>
      <c r="E20" s="103"/>
      <c r="F20" s="103"/>
      <c r="G20" s="103"/>
      <c r="H20" s="104"/>
      <c r="I20" s="103"/>
      <c r="J20" s="103"/>
      <c r="K20" s="106"/>
      <c r="L20" s="286"/>
      <c r="M20" s="286"/>
      <c r="N20" s="286"/>
      <c r="O20" s="103"/>
    </row>
    <row r="21" spans="1:116" s="105" customFormat="1" ht="16.5" customHeight="1" x14ac:dyDescent="0.25">
      <c r="A21" s="103"/>
      <c r="B21" s="103"/>
      <c r="C21" s="103"/>
      <c r="D21" s="103"/>
      <c r="E21" s="103"/>
      <c r="F21" s="103"/>
      <c r="G21" s="103"/>
      <c r="H21" s="104"/>
      <c r="I21" s="103"/>
      <c r="J21" s="103"/>
      <c r="K21" s="106"/>
      <c r="L21" s="461" t="s">
        <v>17</v>
      </c>
      <c r="M21" s="461" t="s">
        <v>18</v>
      </c>
      <c r="N21" s="462" t="s">
        <v>19</v>
      </c>
      <c r="O21" s="462"/>
    </row>
    <row r="22" spans="1:116" s="105" customFormat="1" ht="15" x14ac:dyDescent="0.25">
      <c r="A22" s="103"/>
      <c r="B22" s="103"/>
      <c r="C22" s="103"/>
      <c r="D22" s="103"/>
      <c r="E22" s="103"/>
      <c r="F22" s="103"/>
      <c r="G22" s="103"/>
      <c r="H22" s="104"/>
      <c r="I22" s="103"/>
      <c r="J22" s="103"/>
      <c r="K22" s="106"/>
      <c r="L22" s="461"/>
      <c r="M22" s="461"/>
      <c r="N22" s="287" t="s">
        <v>20</v>
      </c>
      <c r="O22" s="287" t="s">
        <v>21</v>
      </c>
    </row>
    <row r="23" spans="1:116" s="105" customFormat="1" ht="15" x14ac:dyDescent="0.25">
      <c r="A23" s="103"/>
      <c r="B23" s="103"/>
      <c r="C23" s="103"/>
      <c r="D23" s="103"/>
      <c r="E23" s="103"/>
      <c r="F23" s="103"/>
      <c r="G23" s="103"/>
      <c r="H23" s="121" t="s">
        <v>22</v>
      </c>
      <c r="I23" s="103"/>
      <c r="J23" s="103"/>
      <c r="K23" s="106"/>
      <c r="L23" s="118" t="s">
        <v>23</v>
      </c>
      <c r="M23" s="122">
        <v>46009</v>
      </c>
      <c r="N23" s="278">
        <v>45908</v>
      </c>
      <c r="O23" s="278">
        <f>M23</f>
        <v>46009</v>
      </c>
    </row>
    <row r="24" spans="1:116" s="105" customFormat="1" ht="15" x14ac:dyDescent="0.25">
      <c r="A24" s="103"/>
      <c r="B24" s="103"/>
      <c r="C24" s="103"/>
      <c r="D24" s="103"/>
      <c r="E24" s="103"/>
      <c r="F24" s="103"/>
      <c r="G24" s="103"/>
      <c r="H24" s="121" t="s">
        <v>24</v>
      </c>
      <c r="I24" s="103"/>
      <c r="J24" s="103"/>
      <c r="K24" s="106"/>
      <c r="L24" s="286"/>
      <c r="M24" s="286"/>
      <c r="N24" s="286"/>
      <c r="O24" s="103"/>
    </row>
    <row r="25" spans="1:116" s="105" customFormat="1" ht="19.5" customHeight="1" x14ac:dyDescent="0.25">
      <c r="A25" s="103"/>
      <c r="B25" s="103"/>
      <c r="C25" s="103"/>
      <c r="D25" s="103"/>
      <c r="E25" s="103"/>
      <c r="F25" s="103"/>
      <c r="G25" s="103"/>
      <c r="H25" s="104" t="s">
        <v>596</v>
      </c>
      <c r="I25" s="103"/>
      <c r="J25" s="103"/>
      <c r="K25" s="106"/>
      <c r="L25" s="286"/>
      <c r="M25" s="286"/>
      <c r="N25" s="286"/>
      <c r="O25" s="103"/>
    </row>
    <row r="26" spans="1:116" s="293" customFormat="1" ht="15" x14ac:dyDescent="0.25">
      <c r="A26" s="300"/>
      <c r="B26" s="292"/>
    </row>
    <row r="27" spans="1:116" s="293" customFormat="1" ht="36" customHeight="1" x14ac:dyDescent="0.25">
      <c r="A27" s="476" t="s">
        <v>25</v>
      </c>
      <c r="B27" s="476"/>
      <c r="C27" s="477" t="s">
        <v>26</v>
      </c>
      <c r="D27" s="477" t="s">
        <v>27</v>
      </c>
      <c r="E27" s="477"/>
      <c r="F27" s="477"/>
      <c r="G27" s="477" t="s">
        <v>28</v>
      </c>
      <c r="H27" s="477" t="s">
        <v>29</v>
      </c>
      <c r="I27" s="477"/>
      <c r="J27" s="477"/>
      <c r="K27" s="477" t="s">
        <v>30</v>
      </c>
      <c r="L27" s="477"/>
      <c r="M27" s="477"/>
      <c r="N27" s="477" t="s">
        <v>31</v>
      </c>
      <c r="O27" s="477" t="s">
        <v>32</v>
      </c>
    </row>
    <row r="28" spans="1:116" s="293" customFormat="1" ht="11.25" customHeight="1" x14ac:dyDescent="0.25">
      <c r="A28" s="476"/>
      <c r="B28" s="476"/>
      <c r="C28" s="477"/>
      <c r="D28" s="477"/>
      <c r="E28" s="477"/>
      <c r="F28" s="477"/>
      <c r="G28" s="477"/>
      <c r="H28" s="477"/>
      <c r="I28" s="477"/>
      <c r="J28" s="477"/>
      <c r="K28" s="477"/>
      <c r="L28" s="477"/>
      <c r="M28" s="477"/>
      <c r="N28" s="477"/>
      <c r="O28" s="477"/>
    </row>
    <row r="29" spans="1:116" s="293" customFormat="1" ht="49.5" customHeight="1" x14ac:dyDescent="0.25">
      <c r="A29" s="301" t="s">
        <v>33</v>
      </c>
      <c r="B29" s="301" t="s">
        <v>34</v>
      </c>
      <c r="C29" s="477"/>
      <c r="D29" s="477"/>
      <c r="E29" s="477"/>
      <c r="F29" s="477"/>
      <c r="G29" s="477"/>
      <c r="H29" s="302" t="s">
        <v>35</v>
      </c>
      <c r="I29" s="302" t="s">
        <v>36</v>
      </c>
      <c r="J29" s="302" t="s">
        <v>37</v>
      </c>
      <c r="K29" s="302" t="s">
        <v>35</v>
      </c>
      <c r="L29" s="302" t="s">
        <v>36</v>
      </c>
      <c r="M29" s="302" t="s">
        <v>38</v>
      </c>
      <c r="N29" s="477"/>
      <c r="O29" s="477"/>
    </row>
    <row r="30" spans="1:116" s="293" customFormat="1" ht="15" x14ac:dyDescent="0.25">
      <c r="A30" s="297">
        <v>1</v>
      </c>
      <c r="B30" s="297">
        <v>2</v>
      </c>
      <c r="C30" s="297">
        <v>3</v>
      </c>
      <c r="D30" s="476">
        <v>4</v>
      </c>
      <c r="E30" s="476"/>
      <c r="F30" s="476"/>
      <c r="G30" s="297">
        <v>5</v>
      </c>
      <c r="H30" s="297">
        <v>6</v>
      </c>
      <c r="I30" s="297">
        <v>7</v>
      </c>
      <c r="J30" s="297">
        <v>8</v>
      </c>
      <c r="K30" s="297">
        <v>9</v>
      </c>
      <c r="L30" s="297">
        <v>10</v>
      </c>
      <c r="M30" s="297">
        <v>11</v>
      </c>
      <c r="N30" s="297">
        <v>12</v>
      </c>
      <c r="O30" s="297">
        <v>13</v>
      </c>
    </row>
    <row r="31" spans="1:116" s="293" customFormat="1" ht="15" x14ac:dyDescent="0.25">
      <c r="A31" s="470" t="s">
        <v>39</v>
      </c>
      <c r="B31" s="471"/>
      <c r="C31" s="471"/>
      <c r="D31" s="471"/>
      <c r="E31" s="471"/>
      <c r="F31" s="471"/>
      <c r="G31" s="471"/>
      <c r="H31" s="471"/>
      <c r="I31" s="471"/>
      <c r="J31" s="471"/>
      <c r="K31" s="471"/>
      <c r="L31" s="471"/>
      <c r="M31" s="471"/>
      <c r="N31" s="471"/>
      <c r="O31" s="472"/>
      <c r="DI31" s="303" t="s">
        <v>39</v>
      </c>
    </row>
    <row r="32" spans="1:116" s="293" customFormat="1" ht="33.75" x14ac:dyDescent="0.25">
      <c r="A32" s="304" t="s">
        <v>23</v>
      </c>
      <c r="B32" s="305" t="s">
        <v>55</v>
      </c>
      <c r="C32" s="306" t="s">
        <v>56</v>
      </c>
      <c r="D32" s="469" t="s">
        <v>57</v>
      </c>
      <c r="E32" s="469"/>
      <c r="F32" s="469"/>
      <c r="G32" s="305" t="s">
        <v>58</v>
      </c>
      <c r="H32" s="305">
        <v>8.2000000000000003E-2</v>
      </c>
      <c r="I32" s="305" t="s">
        <v>23</v>
      </c>
      <c r="J32" s="305" t="s">
        <v>613</v>
      </c>
      <c r="K32" s="307"/>
      <c r="L32" s="305"/>
      <c r="M32" s="307"/>
      <c r="N32" s="305"/>
      <c r="O32" s="308"/>
      <c r="DI32" s="303"/>
      <c r="DJ32" s="309" t="s">
        <v>57</v>
      </c>
      <c r="DK32" s="309" t="s">
        <v>5</v>
      </c>
      <c r="DL32" s="309" t="s">
        <v>5</v>
      </c>
    </row>
    <row r="33" spans="1:120" s="293" customFormat="1" ht="15" x14ac:dyDescent="0.25">
      <c r="A33" s="310"/>
      <c r="B33" s="311"/>
      <c r="C33" s="312" t="s">
        <v>23</v>
      </c>
      <c r="D33" s="465" t="s">
        <v>44</v>
      </c>
      <c r="E33" s="465"/>
      <c r="F33" s="465"/>
      <c r="G33" s="313"/>
      <c r="H33" s="314"/>
      <c r="I33" s="314"/>
      <c r="J33" s="314"/>
      <c r="K33" s="315">
        <v>519.16</v>
      </c>
      <c r="L33" s="314"/>
      <c r="M33" s="315">
        <v>42.57</v>
      </c>
      <c r="N33" s="316">
        <v>52.21</v>
      </c>
      <c r="O33" s="317">
        <v>2222.58</v>
      </c>
      <c r="DI33" s="303"/>
      <c r="DJ33" s="309"/>
      <c r="DK33" s="309"/>
      <c r="DL33" s="309"/>
      <c r="DM33" s="294" t="s">
        <v>44</v>
      </c>
    </row>
    <row r="34" spans="1:120" s="293" customFormat="1" ht="15" x14ac:dyDescent="0.25">
      <c r="A34" s="310"/>
      <c r="B34" s="311"/>
      <c r="C34" s="312" t="s">
        <v>55</v>
      </c>
      <c r="D34" s="465" t="s">
        <v>60</v>
      </c>
      <c r="E34" s="465"/>
      <c r="F34" s="465"/>
      <c r="G34" s="313"/>
      <c r="H34" s="314"/>
      <c r="I34" s="314"/>
      <c r="J34" s="314"/>
      <c r="K34" s="318">
        <v>10090.67</v>
      </c>
      <c r="L34" s="314"/>
      <c r="M34" s="315">
        <v>827.43</v>
      </c>
      <c r="N34" s="316">
        <v>15.71</v>
      </c>
      <c r="O34" s="317">
        <v>12998.93</v>
      </c>
      <c r="DI34" s="303"/>
      <c r="DJ34" s="309"/>
      <c r="DK34" s="309"/>
      <c r="DL34" s="309"/>
      <c r="DM34" s="294" t="s">
        <v>60</v>
      </c>
    </row>
    <row r="35" spans="1:120" s="293" customFormat="1" ht="15" x14ac:dyDescent="0.25">
      <c r="A35" s="310"/>
      <c r="B35" s="311"/>
      <c r="C35" s="312" t="s">
        <v>61</v>
      </c>
      <c r="D35" s="465" t="s">
        <v>62</v>
      </c>
      <c r="E35" s="465"/>
      <c r="F35" s="465"/>
      <c r="G35" s="313"/>
      <c r="H35" s="314"/>
      <c r="I35" s="314"/>
      <c r="J35" s="314"/>
      <c r="K35" s="315">
        <v>422.22</v>
      </c>
      <c r="L35" s="314"/>
      <c r="M35" s="315">
        <v>34.619999999999997</v>
      </c>
      <c r="N35" s="316">
        <v>52.21</v>
      </c>
      <c r="O35" s="317">
        <v>1807.51</v>
      </c>
      <c r="DI35" s="303"/>
      <c r="DJ35" s="309"/>
      <c r="DK35" s="309"/>
      <c r="DL35" s="309"/>
      <c r="DM35" s="294" t="s">
        <v>62</v>
      </c>
    </row>
    <row r="36" spans="1:120" s="293" customFormat="1" ht="15" x14ac:dyDescent="0.25">
      <c r="A36" s="319"/>
      <c r="B36" s="311"/>
      <c r="C36" s="312"/>
      <c r="D36" s="465" t="s">
        <v>45</v>
      </c>
      <c r="E36" s="465"/>
      <c r="F36" s="465"/>
      <c r="G36" s="313" t="s">
        <v>46</v>
      </c>
      <c r="H36" s="320">
        <v>59.4</v>
      </c>
      <c r="I36" s="314"/>
      <c r="J36" s="321">
        <v>4.8708</v>
      </c>
      <c r="K36" s="322"/>
      <c r="L36" s="314"/>
      <c r="M36" s="322"/>
      <c r="N36" s="314"/>
      <c r="O36" s="323"/>
      <c r="DI36" s="303"/>
      <c r="DJ36" s="309"/>
      <c r="DK36" s="309"/>
      <c r="DL36" s="309"/>
      <c r="DN36" s="294" t="s">
        <v>45</v>
      </c>
    </row>
    <row r="37" spans="1:120" s="293" customFormat="1" ht="15" x14ac:dyDescent="0.25">
      <c r="A37" s="319"/>
      <c r="B37" s="311"/>
      <c r="C37" s="312"/>
      <c r="D37" s="465" t="s">
        <v>63</v>
      </c>
      <c r="E37" s="465"/>
      <c r="F37" s="465"/>
      <c r="G37" s="313" t="s">
        <v>46</v>
      </c>
      <c r="H37" s="316">
        <v>29.76</v>
      </c>
      <c r="I37" s="314"/>
      <c r="J37" s="324">
        <v>2.4403199999999998</v>
      </c>
      <c r="K37" s="322"/>
      <c r="L37" s="314"/>
      <c r="M37" s="322"/>
      <c r="N37" s="314"/>
      <c r="O37" s="323"/>
      <c r="DI37" s="303"/>
      <c r="DJ37" s="309"/>
      <c r="DK37" s="309"/>
      <c r="DL37" s="309"/>
      <c r="DN37" s="294" t="s">
        <v>63</v>
      </c>
    </row>
    <row r="38" spans="1:120" s="293" customFormat="1" ht="15" x14ac:dyDescent="0.25">
      <c r="A38" s="325"/>
      <c r="B38" s="313"/>
      <c r="C38" s="312"/>
      <c r="D38" s="473" t="s">
        <v>47</v>
      </c>
      <c r="E38" s="473"/>
      <c r="F38" s="473"/>
      <c r="G38" s="326"/>
      <c r="H38" s="327"/>
      <c r="I38" s="327"/>
      <c r="J38" s="327"/>
      <c r="K38" s="328">
        <v>10609.83</v>
      </c>
      <c r="L38" s="327"/>
      <c r="M38" s="329">
        <v>870</v>
      </c>
      <c r="N38" s="327"/>
      <c r="O38" s="330">
        <v>15221.51</v>
      </c>
      <c r="DI38" s="303"/>
      <c r="DJ38" s="309"/>
      <c r="DK38" s="309"/>
      <c r="DL38" s="309"/>
      <c r="DO38" s="294" t="s">
        <v>47</v>
      </c>
    </row>
    <row r="39" spans="1:120" s="293" customFormat="1" ht="15" x14ac:dyDescent="0.25">
      <c r="A39" s="319"/>
      <c r="B39" s="311"/>
      <c r="C39" s="312"/>
      <c r="D39" s="465" t="s">
        <v>48</v>
      </c>
      <c r="E39" s="465"/>
      <c r="F39" s="465"/>
      <c r="G39" s="313"/>
      <c r="H39" s="314"/>
      <c r="I39" s="314"/>
      <c r="J39" s="314"/>
      <c r="K39" s="322"/>
      <c r="L39" s="314"/>
      <c r="M39" s="315">
        <v>77.19</v>
      </c>
      <c r="N39" s="314"/>
      <c r="O39" s="317">
        <v>4030.09</v>
      </c>
      <c r="DI39" s="303"/>
      <c r="DJ39" s="309"/>
      <c r="DK39" s="309"/>
      <c r="DL39" s="309"/>
      <c r="DN39" s="294" t="s">
        <v>48</v>
      </c>
    </row>
    <row r="40" spans="1:120" s="293" customFormat="1" ht="22.5" x14ac:dyDescent="0.25">
      <c r="A40" s="319"/>
      <c r="B40" s="311"/>
      <c r="C40" s="312" t="s">
        <v>64</v>
      </c>
      <c r="D40" s="465" t="s">
        <v>65</v>
      </c>
      <c r="E40" s="465"/>
      <c r="F40" s="465"/>
      <c r="G40" s="313" t="s">
        <v>51</v>
      </c>
      <c r="H40" s="331">
        <v>109</v>
      </c>
      <c r="I40" s="314"/>
      <c r="J40" s="331">
        <v>109</v>
      </c>
      <c r="K40" s="322"/>
      <c r="L40" s="314"/>
      <c r="M40" s="315">
        <v>84.14</v>
      </c>
      <c r="N40" s="314"/>
      <c r="O40" s="317">
        <v>4392.8</v>
      </c>
      <c r="DI40" s="303"/>
      <c r="DJ40" s="309"/>
      <c r="DK40" s="309"/>
      <c r="DL40" s="309"/>
      <c r="DN40" s="294" t="s">
        <v>65</v>
      </c>
    </row>
    <row r="41" spans="1:120" s="293" customFormat="1" ht="33.75" x14ac:dyDescent="0.25">
      <c r="A41" s="319"/>
      <c r="B41" s="311"/>
      <c r="C41" s="312" t="s">
        <v>66</v>
      </c>
      <c r="D41" s="465" t="s">
        <v>67</v>
      </c>
      <c r="E41" s="465"/>
      <c r="F41" s="465"/>
      <c r="G41" s="313" t="s">
        <v>51</v>
      </c>
      <c r="H41" s="331">
        <v>65</v>
      </c>
      <c r="I41" s="316">
        <v>0.85</v>
      </c>
      <c r="J41" s="316">
        <v>55.25</v>
      </c>
      <c r="K41" s="322"/>
      <c r="L41" s="314"/>
      <c r="M41" s="315">
        <v>42.65</v>
      </c>
      <c r="N41" s="314"/>
      <c r="O41" s="317">
        <v>2226.62</v>
      </c>
      <c r="DI41" s="303"/>
      <c r="DJ41" s="309"/>
      <c r="DK41" s="309"/>
      <c r="DL41" s="309"/>
      <c r="DN41" s="294" t="s">
        <v>67</v>
      </c>
    </row>
    <row r="42" spans="1:120" s="293" customFormat="1" ht="15" x14ac:dyDescent="0.25">
      <c r="A42" s="310"/>
      <c r="B42" s="332"/>
      <c r="C42" s="333"/>
      <c r="D42" s="468" t="s">
        <v>54</v>
      </c>
      <c r="E42" s="468"/>
      <c r="F42" s="468"/>
      <c r="G42" s="305"/>
      <c r="H42" s="334"/>
      <c r="I42" s="334"/>
      <c r="J42" s="334"/>
      <c r="K42" s="335"/>
      <c r="L42" s="334"/>
      <c r="M42" s="336">
        <v>996.79</v>
      </c>
      <c r="N42" s="327"/>
      <c r="O42" s="337">
        <v>21840.93</v>
      </c>
      <c r="DI42" s="303"/>
      <c r="DJ42" s="309"/>
      <c r="DK42" s="309"/>
      <c r="DL42" s="309"/>
      <c r="DP42" s="309" t="s">
        <v>54</v>
      </c>
    </row>
    <row r="43" spans="1:120" s="293" customFormat="1" ht="45" x14ac:dyDescent="0.25">
      <c r="A43" s="304" t="s">
        <v>55</v>
      </c>
      <c r="B43" s="305" t="s">
        <v>61</v>
      </c>
      <c r="C43" s="306" t="s">
        <v>68</v>
      </c>
      <c r="D43" s="469" t="s">
        <v>69</v>
      </c>
      <c r="E43" s="469"/>
      <c r="F43" s="469"/>
      <c r="G43" s="305" t="s">
        <v>42</v>
      </c>
      <c r="H43" s="305">
        <v>0.66400000000000003</v>
      </c>
      <c r="I43" s="305" t="s">
        <v>23</v>
      </c>
      <c r="J43" s="305" t="s">
        <v>614</v>
      </c>
      <c r="K43" s="307"/>
      <c r="L43" s="305"/>
      <c r="M43" s="307"/>
      <c r="N43" s="305"/>
      <c r="O43" s="308"/>
      <c r="DI43" s="303"/>
      <c r="DJ43" s="309" t="s">
        <v>69</v>
      </c>
      <c r="DK43" s="309" t="s">
        <v>5</v>
      </c>
      <c r="DL43" s="309" t="s">
        <v>5</v>
      </c>
      <c r="DP43" s="309"/>
    </row>
    <row r="44" spans="1:120" s="293" customFormat="1" ht="15" x14ac:dyDescent="0.25">
      <c r="A44" s="310"/>
      <c r="B44" s="311"/>
      <c r="C44" s="312" t="s">
        <v>23</v>
      </c>
      <c r="D44" s="465" t="s">
        <v>44</v>
      </c>
      <c r="E44" s="465"/>
      <c r="F44" s="465"/>
      <c r="G44" s="313"/>
      <c r="H44" s="314"/>
      <c r="I44" s="314"/>
      <c r="J44" s="314"/>
      <c r="K44" s="315">
        <v>92.08</v>
      </c>
      <c r="L44" s="314"/>
      <c r="M44" s="315">
        <v>61.14</v>
      </c>
      <c r="N44" s="316">
        <v>52.21</v>
      </c>
      <c r="O44" s="317">
        <v>3192.12</v>
      </c>
      <c r="DI44" s="303"/>
      <c r="DJ44" s="309"/>
      <c r="DK44" s="309"/>
      <c r="DL44" s="309"/>
      <c r="DM44" s="294" t="s">
        <v>44</v>
      </c>
      <c r="DP44" s="309"/>
    </row>
    <row r="45" spans="1:120" s="293" customFormat="1" ht="15" x14ac:dyDescent="0.25">
      <c r="A45" s="310"/>
      <c r="B45" s="311"/>
      <c r="C45" s="312" t="s">
        <v>55</v>
      </c>
      <c r="D45" s="465" t="s">
        <v>60</v>
      </c>
      <c r="E45" s="465"/>
      <c r="F45" s="465"/>
      <c r="G45" s="313"/>
      <c r="H45" s="314"/>
      <c r="I45" s="314"/>
      <c r="J45" s="314"/>
      <c r="K45" s="315">
        <v>287.60000000000002</v>
      </c>
      <c r="L45" s="314"/>
      <c r="M45" s="315">
        <v>190.97</v>
      </c>
      <c r="N45" s="316">
        <v>15.71</v>
      </c>
      <c r="O45" s="317">
        <v>3000.14</v>
      </c>
      <c r="DI45" s="303"/>
      <c r="DJ45" s="309"/>
      <c r="DK45" s="309"/>
      <c r="DL45" s="309"/>
      <c r="DM45" s="294" t="s">
        <v>60</v>
      </c>
      <c r="DP45" s="309"/>
    </row>
    <row r="46" spans="1:120" s="293" customFormat="1" ht="15" x14ac:dyDescent="0.25">
      <c r="A46" s="310"/>
      <c r="B46" s="311"/>
      <c r="C46" s="312" t="s">
        <v>61</v>
      </c>
      <c r="D46" s="465" t="s">
        <v>62</v>
      </c>
      <c r="E46" s="465"/>
      <c r="F46" s="465"/>
      <c r="G46" s="313"/>
      <c r="H46" s="314"/>
      <c r="I46" s="314"/>
      <c r="J46" s="314"/>
      <c r="K46" s="315">
        <v>37.57</v>
      </c>
      <c r="L46" s="314"/>
      <c r="M46" s="315">
        <v>24.95</v>
      </c>
      <c r="N46" s="316">
        <v>52.21</v>
      </c>
      <c r="O46" s="317">
        <v>1302.6400000000001</v>
      </c>
      <c r="DI46" s="303"/>
      <c r="DJ46" s="309"/>
      <c r="DK46" s="309"/>
      <c r="DL46" s="309"/>
      <c r="DM46" s="294" t="s">
        <v>62</v>
      </c>
      <c r="DP46" s="309"/>
    </row>
    <row r="47" spans="1:120" s="293" customFormat="1" ht="15" x14ac:dyDescent="0.25">
      <c r="A47" s="319"/>
      <c r="B47" s="311"/>
      <c r="C47" s="312"/>
      <c r="D47" s="465" t="s">
        <v>45</v>
      </c>
      <c r="E47" s="465"/>
      <c r="F47" s="465"/>
      <c r="G47" s="313" t="s">
        <v>46</v>
      </c>
      <c r="H47" s="320">
        <v>11.7</v>
      </c>
      <c r="I47" s="314"/>
      <c r="J47" s="321">
        <v>7.7687999999999997</v>
      </c>
      <c r="K47" s="322"/>
      <c r="L47" s="314"/>
      <c r="M47" s="322"/>
      <c r="N47" s="314"/>
      <c r="O47" s="323"/>
      <c r="DI47" s="303"/>
      <c r="DJ47" s="309"/>
      <c r="DK47" s="309"/>
      <c r="DL47" s="309"/>
      <c r="DN47" s="294" t="s">
        <v>45</v>
      </c>
      <c r="DP47" s="309"/>
    </row>
    <row r="48" spans="1:120" s="293" customFormat="1" ht="15" x14ac:dyDescent="0.25">
      <c r="A48" s="319"/>
      <c r="B48" s="311"/>
      <c r="C48" s="312"/>
      <c r="D48" s="465" t="s">
        <v>63</v>
      </c>
      <c r="E48" s="465"/>
      <c r="F48" s="465"/>
      <c r="G48" s="313" t="s">
        <v>46</v>
      </c>
      <c r="H48" s="316">
        <v>2.96</v>
      </c>
      <c r="I48" s="314"/>
      <c r="J48" s="324">
        <v>1.9654400000000001</v>
      </c>
      <c r="K48" s="322"/>
      <c r="L48" s="314"/>
      <c r="M48" s="322"/>
      <c r="N48" s="314"/>
      <c r="O48" s="323"/>
      <c r="DI48" s="303"/>
      <c r="DJ48" s="309"/>
      <c r="DK48" s="309"/>
      <c r="DL48" s="309"/>
      <c r="DN48" s="294" t="s">
        <v>63</v>
      </c>
      <c r="DP48" s="309"/>
    </row>
    <row r="49" spans="1:120" s="293" customFormat="1" ht="15" x14ac:dyDescent="0.25">
      <c r="A49" s="325"/>
      <c r="B49" s="313"/>
      <c r="C49" s="312"/>
      <c r="D49" s="473" t="s">
        <v>47</v>
      </c>
      <c r="E49" s="473"/>
      <c r="F49" s="473"/>
      <c r="G49" s="326"/>
      <c r="H49" s="327"/>
      <c r="I49" s="327"/>
      <c r="J49" s="327"/>
      <c r="K49" s="329">
        <v>379.68</v>
      </c>
      <c r="L49" s="327"/>
      <c r="M49" s="329">
        <v>252.11</v>
      </c>
      <c r="N49" s="327"/>
      <c r="O49" s="330">
        <v>6192.26</v>
      </c>
      <c r="DI49" s="303"/>
      <c r="DJ49" s="309"/>
      <c r="DK49" s="309"/>
      <c r="DL49" s="309"/>
      <c r="DO49" s="294" t="s">
        <v>47</v>
      </c>
      <c r="DP49" s="309"/>
    </row>
    <row r="50" spans="1:120" s="293" customFormat="1" ht="15" x14ac:dyDescent="0.25">
      <c r="A50" s="319"/>
      <c r="B50" s="311"/>
      <c r="C50" s="312"/>
      <c r="D50" s="465" t="s">
        <v>48</v>
      </c>
      <c r="E50" s="465"/>
      <c r="F50" s="465"/>
      <c r="G50" s="313"/>
      <c r="H50" s="314"/>
      <c r="I50" s="314"/>
      <c r="J50" s="314"/>
      <c r="K50" s="322"/>
      <c r="L50" s="314"/>
      <c r="M50" s="315">
        <v>86.09</v>
      </c>
      <c r="N50" s="314"/>
      <c r="O50" s="317">
        <v>4494.76</v>
      </c>
      <c r="DI50" s="303"/>
      <c r="DJ50" s="309"/>
      <c r="DK50" s="309"/>
      <c r="DL50" s="309"/>
      <c r="DN50" s="294" t="s">
        <v>48</v>
      </c>
      <c r="DP50" s="309"/>
    </row>
    <row r="51" spans="1:120" s="293" customFormat="1" ht="22.5" x14ac:dyDescent="0.25">
      <c r="A51" s="319"/>
      <c r="B51" s="311"/>
      <c r="C51" s="312" t="s">
        <v>71</v>
      </c>
      <c r="D51" s="465" t="s">
        <v>72</v>
      </c>
      <c r="E51" s="465"/>
      <c r="F51" s="465"/>
      <c r="G51" s="313" t="s">
        <v>51</v>
      </c>
      <c r="H51" s="331">
        <v>102</v>
      </c>
      <c r="I51" s="314"/>
      <c r="J51" s="331">
        <v>102</v>
      </c>
      <c r="K51" s="322"/>
      <c r="L51" s="314"/>
      <c r="M51" s="315">
        <v>87.81</v>
      </c>
      <c r="N51" s="314"/>
      <c r="O51" s="317">
        <v>4584.66</v>
      </c>
      <c r="DI51" s="303"/>
      <c r="DJ51" s="309"/>
      <c r="DK51" s="309"/>
      <c r="DL51" s="309"/>
      <c r="DN51" s="294" t="s">
        <v>72</v>
      </c>
      <c r="DP51" s="309"/>
    </row>
    <row r="52" spans="1:120" s="293" customFormat="1" ht="22.5" x14ac:dyDescent="0.25">
      <c r="A52" s="319"/>
      <c r="B52" s="311"/>
      <c r="C52" s="312" t="s">
        <v>73</v>
      </c>
      <c r="D52" s="465" t="s">
        <v>74</v>
      </c>
      <c r="E52" s="465"/>
      <c r="F52" s="465"/>
      <c r="G52" s="313" t="s">
        <v>51</v>
      </c>
      <c r="H52" s="331">
        <v>54</v>
      </c>
      <c r="I52" s="314"/>
      <c r="J52" s="331">
        <v>54</v>
      </c>
      <c r="K52" s="322"/>
      <c r="L52" s="314"/>
      <c r="M52" s="315">
        <v>46.49</v>
      </c>
      <c r="N52" s="314"/>
      <c r="O52" s="317">
        <v>2427.17</v>
      </c>
      <c r="DI52" s="303"/>
      <c r="DJ52" s="309"/>
      <c r="DK52" s="309"/>
      <c r="DL52" s="309"/>
      <c r="DN52" s="294" t="s">
        <v>74</v>
      </c>
      <c r="DP52" s="309"/>
    </row>
    <row r="53" spans="1:120" s="293" customFormat="1" ht="15" x14ac:dyDescent="0.25">
      <c r="A53" s="310"/>
      <c r="B53" s="332"/>
      <c r="C53" s="333"/>
      <c r="D53" s="468" t="s">
        <v>54</v>
      </c>
      <c r="E53" s="468"/>
      <c r="F53" s="468"/>
      <c r="G53" s="305"/>
      <c r="H53" s="334"/>
      <c r="I53" s="334"/>
      <c r="J53" s="334"/>
      <c r="K53" s="335"/>
      <c r="L53" s="334"/>
      <c r="M53" s="336">
        <v>386.41</v>
      </c>
      <c r="N53" s="327"/>
      <c r="O53" s="337">
        <v>13204.09</v>
      </c>
      <c r="DI53" s="303"/>
      <c r="DJ53" s="309"/>
      <c r="DK53" s="309"/>
      <c r="DL53" s="309"/>
      <c r="DP53" s="309" t="s">
        <v>54</v>
      </c>
    </row>
    <row r="54" spans="1:120" s="293" customFormat="1" ht="22.5" x14ac:dyDescent="0.25">
      <c r="A54" s="304" t="s">
        <v>61</v>
      </c>
      <c r="B54" s="305" t="s">
        <v>75</v>
      </c>
      <c r="C54" s="306" t="s">
        <v>76</v>
      </c>
      <c r="D54" s="469" t="s">
        <v>77</v>
      </c>
      <c r="E54" s="469"/>
      <c r="F54" s="469"/>
      <c r="G54" s="305" t="s">
        <v>42</v>
      </c>
      <c r="H54" s="305">
        <v>0.29499999999999998</v>
      </c>
      <c r="I54" s="305" t="s">
        <v>23</v>
      </c>
      <c r="J54" s="305" t="s">
        <v>615</v>
      </c>
      <c r="K54" s="307"/>
      <c r="L54" s="305"/>
      <c r="M54" s="307"/>
      <c r="N54" s="305"/>
      <c r="O54" s="308"/>
      <c r="DI54" s="303"/>
      <c r="DJ54" s="309" t="s">
        <v>77</v>
      </c>
      <c r="DK54" s="309" t="s">
        <v>5</v>
      </c>
      <c r="DL54" s="309" t="s">
        <v>5</v>
      </c>
      <c r="DP54" s="309"/>
    </row>
    <row r="55" spans="1:120" s="293" customFormat="1" ht="15" x14ac:dyDescent="0.25">
      <c r="A55" s="310"/>
      <c r="B55" s="311"/>
      <c r="C55" s="312" t="s">
        <v>23</v>
      </c>
      <c r="D55" s="465" t="s">
        <v>44</v>
      </c>
      <c r="E55" s="465"/>
      <c r="F55" s="465"/>
      <c r="G55" s="313"/>
      <c r="H55" s="314"/>
      <c r="I55" s="314"/>
      <c r="J55" s="314"/>
      <c r="K55" s="315">
        <v>106.88</v>
      </c>
      <c r="L55" s="314"/>
      <c r="M55" s="315">
        <v>31.53</v>
      </c>
      <c r="N55" s="316">
        <v>52.21</v>
      </c>
      <c r="O55" s="317">
        <v>1646.18</v>
      </c>
      <c r="DI55" s="303"/>
      <c r="DJ55" s="309"/>
      <c r="DK55" s="309"/>
      <c r="DL55" s="309"/>
      <c r="DM55" s="294" t="s">
        <v>44</v>
      </c>
      <c r="DP55" s="309"/>
    </row>
    <row r="56" spans="1:120" s="293" customFormat="1" ht="15" x14ac:dyDescent="0.25">
      <c r="A56" s="310"/>
      <c r="B56" s="311"/>
      <c r="C56" s="312" t="s">
        <v>55</v>
      </c>
      <c r="D56" s="465" t="s">
        <v>60</v>
      </c>
      <c r="E56" s="465"/>
      <c r="F56" s="465"/>
      <c r="G56" s="313"/>
      <c r="H56" s="314"/>
      <c r="I56" s="314"/>
      <c r="J56" s="314"/>
      <c r="K56" s="315">
        <v>241.58</v>
      </c>
      <c r="L56" s="314"/>
      <c r="M56" s="315">
        <v>71.27</v>
      </c>
      <c r="N56" s="316">
        <v>15.71</v>
      </c>
      <c r="O56" s="317">
        <v>1119.6500000000001</v>
      </c>
      <c r="DI56" s="303"/>
      <c r="DJ56" s="309"/>
      <c r="DK56" s="309"/>
      <c r="DL56" s="309"/>
      <c r="DM56" s="294" t="s">
        <v>60</v>
      </c>
      <c r="DP56" s="309"/>
    </row>
    <row r="57" spans="1:120" s="293" customFormat="1" ht="15" x14ac:dyDescent="0.25">
      <c r="A57" s="310"/>
      <c r="B57" s="311"/>
      <c r="C57" s="312" t="s">
        <v>61</v>
      </c>
      <c r="D57" s="465" t="s">
        <v>62</v>
      </c>
      <c r="E57" s="465"/>
      <c r="F57" s="465"/>
      <c r="G57" s="313"/>
      <c r="H57" s="314"/>
      <c r="I57" s="314"/>
      <c r="J57" s="314"/>
      <c r="K57" s="315">
        <v>26.36</v>
      </c>
      <c r="L57" s="314"/>
      <c r="M57" s="315">
        <v>7.78</v>
      </c>
      <c r="N57" s="316">
        <v>52.21</v>
      </c>
      <c r="O57" s="338">
        <v>406.19</v>
      </c>
      <c r="DI57" s="303"/>
      <c r="DJ57" s="309"/>
      <c r="DK57" s="309"/>
      <c r="DL57" s="309"/>
      <c r="DM57" s="294" t="s">
        <v>62</v>
      </c>
      <c r="DP57" s="309"/>
    </row>
    <row r="58" spans="1:120" s="293" customFormat="1" ht="15" x14ac:dyDescent="0.25">
      <c r="A58" s="319"/>
      <c r="B58" s="311"/>
      <c r="C58" s="312"/>
      <c r="D58" s="465" t="s">
        <v>45</v>
      </c>
      <c r="E58" s="465"/>
      <c r="F58" s="465"/>
      <c r="G58" s="313" t="s">
        <v>46</v>
      </c>
      <c r="H58" s="316">
        <v>12.53</v>
      </c>
      <c r="I58" s="314"/>
      <c r="J58" s="324">
        <v>3.6963499999999998</v>
      </c>
      <c r="K58" s="322"/>
      <c r="L58" s="314"/>
      <c r="M58" s="322"/>
      <c r="N58" s="314"/>
      <c r="O58" s="323"/>
      <c r="DI58" s="303"/>
      <c r="DJ58" s="309"/>
      <c r="DK58" s="309"/>
      <c r="DL58" s="309"/>
      <c r="DN58" s="294" t="s">
        <v>45</v>
      </c>
      <c r="DP58" s="309"/>
    </row>
    <row r="59" spans="1:120" s="293" customFormat="1" ht="15" x14ac:dyDescent="0.25">
      <c r="A59" s="319"/>
      <c r="B59" s="311"/>
      <c r="C59" s="312"/>
      <c r="D59" s="465" t="s">
        <v>63</v>
      </c>
      <c r="E59" s="465"/>
      <c r="F59" s="465"/>
      <c r="G59" s="313" t="s">
        <v>46</v>
      </c>
      <c r="H59" s="316">
        <v>2.62</v>
      </c>
      <c r="I59" s="314"/>
      <c r="J59" s="321">
        <v>0.77290000000000003</v>
      </c>
      <c r="K59" s="322"/>
      <c r="L59" s="314"/>
      <c r="M59" s="322"/>
      <c r="N59" s="314"/>
      <c r="O59" s="323"/>
      <c r="DI59" s="303"/>
      <c r="DJ59" s="309"/>
      <c r="DK59" s="309"/>
      <c r="DL59" s="309"/>
      <c r="DN59" s="294" t="s">
        <v>63</v>
      </c>
      <c r="DP59" s="309"/>
    </row>
    <row r="60" spans="1:120" s="293" customFormat="1" ht="15" x14ac:dyDescent="0.25">
      <c r="A60" s="325"/>
      <c r="B60" s="313"/>
      <c r="C60" s="312"/>
      <c r="D60" s="473" t="s">
        <v>47</v>
      </c>
      <c r="E60" s="473"/>
      <c r="F60" s="473"/>
      <c r="G60" s="326"/>
      <c r="H60" s="327"/>
      <c r="I60" s="327"/>
      <c r="J60" s="327"/>
      <c r="K60" s="329">
        <v>348.46</v>
      </c>
      <c r="L60" s="327"/>
      <c r="M60" s="329">
        <v>102.8</v>
      </c>
      <c r="N60" s="327"/>
      <c r="O60" s="330">
        <v>2765.83</v>
      </c>
      <c r="DI60" s="303"/>
      <c r="DJ60" s="309"/>
      <c r="DK60" s="309"/>
      <c r="DL60" s="309"/>
      <c r="DO60" s="294" t="s">
        <v>47</v>
      </c>
      <c r="DP60" s="309"/>
    </row>
    <row r="61" spans="1:120" s="293" customFormat="1" ht="15" x14ac:dyDescent="0.25">
      <c r="A61" s="319"/>
      <c r="B61" s="311"/>
      <c r="C61" s="312"/>
      <c r="D61" s="465" t="s">
        <v>48</v>
      </c>
      <c r="E61" s="465"/>
      <c r="F61" s="465"/>
      <c r="G61" s="313"/>
      <c r="H61" s="314"/>
      <c r="I61" s="314"/>
      <c r="J61" s="314"/>
      <c r="K61" s="322"/>
      <c r="L61" s="314"/>
      <c r="M61" s="315">
        <v>39.31</v>
      </c>
      <c r="N61" s="314"/>
      <c r="O61" s="317">
        <v>2052.37</v>
      </c>
      <c r="DI61" s="303"/>
      <c r="DJ61" s="309"/>
      <c r="DK61" s="309"/>
      <c r="DL61" s="309"/>
      <c r="DN61" s="294" t="s">
        <v>48</v>
      </c>
      <c r="DP61" s="309"/>
    </row>
    <row r="62" spans="1:120" s="293" customFormat="1" ht="22.5" x14ac:dyDescent="0.25">
      <c r="A62" s="319"/>
      <c r="B62" s="311"/>
      <c r="C62" s="312" t="s">
        <v>79</v>
      </c>
      <c r="D62" s="465" t="s">
        <v>80</v>
      </c>
      <c r="E62" s="465"/>
      <c r="F62" s="465"/>
      <c r="G62" s="313" t="s">
        <v>51</v>
      </c>
      <c r="H62" s="331">
        <v>92</v>
      </c>
      <c r="I62" s="314"/>
      <c r="J62" s="331">
        <v>92</v>
      </c>
      <c r="K62" s="322"/>
      <c r="L62" s="314"/>
      <c r="M62" s="315">
        <v>36.17</v>
      </c>
      <c r="N62" s="314"/>
      <c r="O62" s="317">
        <v>1888.18</v>
      </c>
      <c r="DI62" s="303"/>
      <c r="DJ62" s="309"/>
      <c r="DK62" s="309"/>
      <c r="DL62" s="309"/>
      <c r="DN62" s="294" t="s">
        <v>80</v>
      </c>
      <c r="DP62" s="309"/>
    </row>
    <row r="63" spans="1:120" s="293" customFormat="1" ht="33.75" x14ac:dyDescent="0.25">
      <c r="A63" s="319"/>
      <c r="B63" s="311"/>
      <c r="C63" s="312" t="s">
        <v>81</v>
      </c>
      <c r="D63" s="465" t="s">
        <v>82</v>
      </c>
      <c r="E63" s="465"/>
      <c r="F63" s="465"/>
      <c r="G63" s="313" t="s">
        <v>51</v>
      </c>
      <c r="H63" s="331">
        <v>46</v>
      </c>
      <c r="I63" s="316">
        <v>0.85</v>
      </c>
      <c r="J63" s="320">
        <v>39.1</v>
      </c>
      <c r="K63" s="322"/>
      <c r="L63" s="314"/>
      <c r="M63" s="315">
        <v>15.37</v>
      </c>
      <c r="N63" s="314"/>
      <c r="O63" s="338">
        <v>802.48</v>
      </c>
      <c r="DI63" s="303"/>
      <c r="DJ63" s="309"/>
      <c r="DK63" s="309"/>
      <c r="DL63" s="309"/>
      <c r="DN63" s="294" t="s">
        <v>82</v>
      </c>
      <c r="DP63" s="309"/>
    </row>
    <row r="64" spans="1:120" s="293" customFormat="1" ht="15" x14ac:dyDescent="0.25">
      <c r="A64" s="310"/>
      <c r="B64" s="332"/>
      <c r="C64" s="333"/>
      <c r="D64" s="468" t="s">
        <v>54</v>
      </c>
      <c r="E64" s="468"/>
      <c r="F64" s="468"/>
      <c r="G64" s="305"/>
      <c r="H64" s="334"/>
      <c r="I64" s="334"/>
      <c r="J64" s="334"/>
      <c r="K64" s="335"/>
      <c r="L64" s="334"/>
      <c r="M64" s="336">
        <v>154.34</v>
      </c>
      <c r="N64" s="327"/>
      <c r="O64" s="337">
        <v>5456.49</v>
      </c>
      <c r="DI64" s="303"/>
      <c r="DJ64" s="309"/>
      <c r="DK64" s="309"/>
      <c r="DL64" s="309"/>
      <c r="DP64" s="309" t="s">
        <v>54</v>
      </c>
    </row>
    <row r="65" spans="1:123" s="293" customFormat="1" ht="33.75" x14ac:dyDescent="0.25">
      <c r="A65" s="304" t="s">
        <v>75</v>
      </c>
      <c r="B65" s="305" t="s">
        <v>83</v>
      </c>
      <c r="C65" s="306" t="s">
        <v>84</v>
      </c>
      <c r="D65" s="469" t="s">
        <v>85</v>
      </c>
      <c r="E65" s="469"/>
      <c r="F65" s="469"/>
      <c r="G65" s="305" t="s">
        <v>42</v>
      </c>
      <c r="H65" s="305">
        <v>0.29499999999999998</v>
      </c>
      <c r="I65" s="305" t="s">
        <v>23</v>
      </c>
      <c r="J65" s="305" t="s">
        <v>615</v>
      </c>
      <c r="K65" s="307"/>
      <c r="L65" s="305"/>
      <c r="M65" s="307"/>
      <c r="N65" s="305"/>
      <c r="O65" s="308"/>
      <c r="DI65" s="303"/>
      <c r="DJ65" s="309" t="s">
        <v>85</v>
      </c>
      <c r="DK65" s="309" t="s">
        <v>5</v>
      </c>
      <c r="DL65" s="309" t="s">
        <v>5</v>
      </c>
      <c r="DP65" s="309"/>
    </row>
    <row r="66" spans="1:123" s="293" customFormat="1" ht="15" x14ac:dyDescent="0.25">
      <c r="A66" s="310"/>
      <c r="B66" s="311"/>
      <c r="C66" s="312" t="s">
        <v>23</v>
      </c>
      <c r="D66" s="465" t="s">
        <v>44</v>
      </c>
      <c r="E66" s="465"/>
      <c r="F66" s="465"/>
      <c r="G66" s="313"/>
      <c r="H66" s="314"/>
      <c r="I66" s="314"/>
      <c r="J66" s="314"/>
      <c r="K66" s="315">
        <v>173.23</v>
      </c>
      <c r="L66" s="314"/>
      <c r="M66" s="315">
        <v>51.1</v>
      </c>
      <c r="N66" s="316">
        <v>52.21</v>
      </c>
      <c r="O66" s="317">
        <v>2667.93</v>
      </c>
      <c r="DI66" s="303"/>
      <c r="DJ66" s="309"/>
      <c r="DK66" s="309"/>
      <c r="DL66" s="309"/>
      <c r="DM66" s="294" t="s">
        <v>44</v>
      </c>
      <c r="DP66" s="309"/>
    </row>
    <row r="67" spans="1:123" s="293" customFormat="1" ht="15" x14ac:dyDescent="0.25">
      <c r="A67" s="310"/>
      <c r="B67" s="311"/>
      <c r="C67" s="312" t="s">
        <v>55</v>
      </c>
      <c r="D67" s="465" t="s">
        <v>60</v>
      </c>
      <c r="E67" s="465"/>
      <c r="F67" s="465"/>
      <c r="G67" s="313"/>
      <c r="H67" s="314"/>
      <c r="I67" s="314"/>
      <c r="J67" s="314"/>
      <c r="K67" s="318">
        <v>5268.76</v>
      </c>
      <c r="L67" s="314"/>
      <c r="M67" s="318">
        <v>1554.28</v>
      </c>
      <c r="N67" s="316">
        <v>15.71</v>
      </c>
      <c r="O67" s="317">
        <v>24417.74</v>
      </c>
      <c r="DI67" s="303"/>
      <c r="DJ67" s="309"/>
      <c r="DK67" s="309"/>
      <c r="DL67" s="309"/>
      <c r="DM67" s="294" t="s">
        <v>60</v>
      </c>
      <c r="DP67" s="309"/>
    </row>
    <row r="68" spans="1:123" s="293" customFormat="1" ht="15" x14ac:dyDescent="0.25">
      <c r="A68" s="310"/>
      <c r="B68" s="311"/>
      <c r="C68" s="312" t="s">
        <v>61</v>
      </c>
      <c r="D68" s="465" t="s">
        <v>62</v>
      </c>
      <c r="E68" s="465"/>
      <c r="F68" s="465"/>
      <c r="G68" s="313"/>
      <c r="H68" s="314"/>
      <c r="I68" s="314"/>
      <c r="J68" s="314"/>
      <c r="K68" s="315">
        <v>267.67</v>
      </c>
      <c r="L68" s="314"/>
      <c r="M68" s="315">
        <v>78.959999999999994</v>
      </c>
      <c r="N68" s="316">
        <v>52.21</v>
      </c>
      <c r="O68" s="317">
        <v>4122.5</v>
      </c>
      <c r="DI68" s="303"/>
      <c r="DJ68" s="309"/>
      <c r="DK68" s="309"/>
      <c r="DL68" s="309"/>
      <c r="DM68" s="294" t="s">
        <v>62</v>
      </c>
      <c r="DP68" s="309"/>
    </row>
    <row r="69" spans="1:123" s="293" customFormat="1" ht="15" x14ac:dyDescent="0.25">
      <c r="A69" s="310"/>
      <c r="B69" s="311"/>
      <c r="C69" s="312" t="s">
        <v>75</v>
      </c>
      <c r="D69" s="465" t="s">
        <v>86</v>
      </c>
      <c r="E69" s="465"/>
      <c r="F69" s="465"/>
      <c r="G69" s="313"/>
      <c r="H69" s="314"/>
      <c r="I69" s="314"/>
      <c r="J69" s="314"/>
      <c r="K69" s="315">
        <v>17.079999999999998</v>
      </c>
      <c r="L69" s="314"/>
      <c r="M69" s="315">
        <v>5.04</v>
      </c>
      <c r="N69" s="320">
        <v>9.5</v>
      </c>
      <c r="O69" s="338">
        <v>47.88</v>
      </c>
      <c r="DI69" s="303"/>
      <c r="DJ69" s="309"/>
      <c r="DK69" s="309"/>
      <c r="DL69" s="309"/>
      <c r="DM69" s="294" t="s">
        <v>86</v>
      </c>
      <c r="DP69" s="309"/>
    </row>
    <row r="70" spans="1:123" s="293" customFormat="1" ht="15" x14ac:dyDescent="0.25">
      <c r="A70" s="319"/>
      <c r="B70" s="311"/>
      <c r="C70" s="312"/>
      <c r="D70" s="465" t="s">
        <v>45</v>
      </c>
      <c r="E70" s="465"/>
      <c r="F70" s="465"/>
      <c r="G70" s="313" t="s">
        <v>46</v>
      </c>
      <c r="H70" s="320">
        <v>21.6</v>
      </c>
      <c r="I70" s="314"/>
      <c r="J70" s="339">
        <v>6.3719999999999999</v>
      </c>
      <c r="K70" s="322"/>
      <c r="L70" s="314"/>
      <c r="M70" s="322"/>
      <c r="N70" s="314"/>
      <c r="O70" s="323"/>
      <c r="DI70" s="303"/>
      <c r="DJ70" s="309"/>
      <c r="DK70" s="309"/>
      <c r="DL70" s="309"/>
      <c r="DN70" s="294" t="s">
        <v>45</v>
      </c>
      <c r="DP70" s="309"/>
    </row>
    <row r="71" spans="1:123" s="293" customFormat="1" ht="15" x14ac:dyDescent="0.25">
      <c r="A71" s="319"/>
      <c r="B71" s="311"/>
      <c r="C71" s="312"/>
      <c r="D71" s="465" t="s">
        <v>63</v>
      </c>
      <c r="E71" s="465"/>
      <c r="F71" s="465"/>
      <c r="G71" s="313" t="s">
        <v>46</v>
      </c>
      <c r="H71" s="320">
        <v>20.6</v>
      </c>
      <c r="I71" s="314"/>
      <c r="J71" s="339">
        <v>6.077</v>
      </c>
      <c r="K71" s="322"/>
      <c r="L71" s="314"/>
      <c r="M71" s="322"/>
      <c r="N71" s="314"/>
      <c r="O71" s="323"/>
      <c r="DI71" s="303"/>
      <c r="DJ71" s="309"/>
      <c r="DK71" s="309"/>
      <c r="DL71" s="309"/>
      <c r="DN71" s="294" t="s">
        <v>63</v>
      </c>
      <c r="DP71" s="309"/>
    </row>
    <row r="72" spans="1:123" s="293" customFormat="1" ht="15" x14ac:dyDescent="0.25">
      <c r="A72" s="325"/>
      <c r="B72" s="313"/>
      <c r="C72" s="312"/>
      <c r="D72" s="473" t="s">
        <v>47</v>
      </c>
      <c r="E72" s="473"/>
      <c r="F72" s="473"/>
      <c r="G72" s="326"/>
      <c r="H72" s="327"/>
      <c r="I72" s="327"/>
      <c r="J72" s="327"/>
      <c r="K72" s="328">
        <v>5459.07</v>
      </c>
      <c r="L72" s="327"/>
      <c r="M72" s="328">
        <v>1610.42</v>
      </c>
      <c r="N72" s="327"/>
      <c r="O72" s="330">
        <v>27133.55</v>
      </c>
      <c r="DI72" s="303"/>
      <c r="DJ72" s="309"/>
      <c r="DK72" s="309"/>
      <c r="DL72" s="309"/>
      <c r="DO72" s="294" t="s">
        <v>47</v>
      </c>
      <c r="DP72" s="309"/>
    </row>
    <row r="73" spans="1:123" s="293" customFormat="1" ht="15" x14ac:dyDescent="0.25">
      <c r="A73" s="319"/>
      <c r="B73" s="311"/>
      <c r="C73" s="312"/>
      <c r="D73" s="465" t="s">
        <v>48</v>
      </c>
      <c r="E73" s="465"/>
      <c r="F73" s="465"/>
      <c r="G73" s="313"/>
      <c r="H73" s="314"/>
      <c r="I73" s="314"/>
      <c r="J73" s="314"/>
      <c r="K73" s="322"/>
      <c r="L73" s="314"/>
      <c r="M73" s="315">
        <v>130.06</v>
      </c>
      <c r="N73" s="314"/>
      <c r="O73" s="317">
        <v>6790.43</v>
      </c>
      <c r="DI73" s="303"/>
      <c r="DJ73" s="309"/>
      <c r="DK73" s="309"/>
      <c r="DL73" s="309"/>
      <c r="DN73" s="294" t="s">
        <v>48</v>
      </c>
      <c r="DP73" s="309"/>
    </row>
    <row r="74" spans="1:123" s="293" customFormat="1" ht="33.75" x14ac:dyDescent="0.25">
      <c r="A74" s="319"/>
      <c r="B74" s="311"/>
      <c r="C74" s="312" t="s">
        <v>87</v>
      </c>
      <c r="D74" s="465" t="s">
        <v>88</v>
      </c>
      <c r="E74" s="465"/>
      <c r="F74" s="465"/>
      <c r="G74" s="313" t="s">
        <v>51</v>
      </c>
      <c r="H74" s="331">
        <v>147</v>
      </c>
      <c r="I74" s="314"/>
      <c r="J74" s="331">
        <v>147</v>
      </c>
      <c r="K74" s="322"/>
      <c r="L74" s="314"/>
      <c r="M74" s="315">
        <v>191.19</v>
      </c>
      <c r="N74" s="314"/>
      <c r="O74" s="317">
        <v>9981.93</v>
      </c>
      <c r="DI74" s="303"/>
      <c r="DJ74" s="309"/>
      <c r="DK74" s="309"/>
      <c r="DL74" s="309"/>
      <c r="DN74" s="294" t="s">
        <v>88</v>
      </c>
      <c r="DP74" s="309"/>
    </row>
    <row r="75" spans="1:123" s="293" customFormat="1" ht="45" x14ac:dyDescent="0.25">
      <c r="A75" s="319"/>
      <c r="B75" s="311"/>
      <c r="C75" s="312" t="s">
        <v>89</v>
      </c>
      <c r="D75" s="465" t="s">
        <v>90</v>
      </c>
      <c r="E75" s="465"/>
      <c r="F75" s="465"/>
      <c r="G75" s="313" t="s">
        <v>51</v>
      </c>
      <c r="H75" s="331">
        <v>134</v>
      </c>
      <c r="I75" s="316">
        <v>0.85</v>
      </c>
      <c r="J75" s="320">
        <v>113.9</v>
      </c>
      <c r="K75" s="322"/>
      <c r="L75" s="314"/>
      <c r="M75" s="315">
        <v>148.13999999999999</v>
      </c>
      <c r="N75" s="314"/>
      <c r="O75" s="317">
        <v>7734.3</v>
      </c>
      <c r="DI75" s="303"/>
      <c r="DJ75" s="309"/>
      <c r="DK75" s="309"/>
      <c r="DL75" s="309"/>
      <c r="DN75" s="294" t="s">
        <v>90</v>
      </c>
      <c r="DP75" s="309"/>
    </row>
    <row r="76" spans="1:123" s="293" customFormat="1" ht="15" x14ac:dyDescent="0.25">
      <c r="A76" s="310"/>
      <c r="B76" s="332"/>
      <c r="C76" s="333"/>
      <c r="D76" s="468" t="s">
        <v>54</v>
      </c>
      <c r="E76" s="468"/>
      <c r="F76" s="468"/>
      <c r="G76" s="305"/>
      <c r="H76" s="334"/>
      <c r="I76" s="334"/>
      <c r="J76" s="334"/>
      <c r="K76" s="335"/>
      <c r="L76" s="334"/>
      <c r="M76" s="340">
        <v>1949.75</v>
      </c>
      <c r="N76" s="327"/>
      <c r="O76" s="337">
        <v>44849.78</v>
      </c>
      <c r="DI76" s="303"/>
      <c r="DJ76" s="309"/>
      <c r="DK76" s="309"/>
      <c r="DL76" s="309"/>
      <c r="DP76" s="309" t="s">
        <v>54</v>
      </c>
    </row>
    <row r="77" spans="1:123" s="293" customFormat="1" ht="22.5" x14ac:dyDescent="0.25">
      <c r="A77" s="304" t="s">
        <v>83</v>
      </c>
      <c r="B77" s="305" t="s">
        <v>91</v>
      </c>
      <c r="C77" s="306" t="s">
        <v>92</v>
      </c>
      <c r="D77" s="469" t="s">
        <v>93</v>
      </c>
      <c r="E77" s="469"/>
      <c r="F77" s="469"/>
      <c r="G77" s="305" t="s">
        <v>94</v>
      </c>
      <c r="H77" s="305">
        <v>37.17</v>
      </c>
      <c r="I77" s="305" t="s">
        <v>23</v>
      </c>
      <c r="J77" s="305" t="s">
        <v>616</v>
      </c>
      <c r="K77" s="307" t="s">
        <v>96</v>
      </c>
      <c r="L77" s="305" t="s">
        <v>97</v>
      </c>
      <c r="M77" s="307" t="s">
        <v>617</v>
      </c>
      <c r="N77" s="305" t="s">
        <v>99</v>
      </c>
      <c r="O77" s="308" t="s">
        <v>618</v>
      </c>
      <c r="P77" s="408">
        <f>230964/37.17</f>
        <v>6213.7207425343013</v>
      </c>
      <c r="DI77" s="303"/>
      <c r="DJ77" s="309" t="s">
        <v>93</v>
      </c>
      <c r="DK77" s="309" t="s">
        <v>5</v>
      </c>
      <c r="DL77" s="309" t="s">
        <v>5</v>
      </c>
      <c r="DP77" s="309"/>
    </row>
    <row r="78" spans="1:123" s="293" customFormat="1" ht="15" x14ac:dyDescent="0.25">
      <c r="A78" s="341"/>
      <c r="B78" s="332"/>
      <c r="C78" s="333"/>
      <c r="D78" s="465" t="s">
        <v>619</v>
      </c>
      <c r="E78" s="465"/>
      <c r="F78" s="465"/>
      <c r="G78" s="465"/>
      <c r="H78" s="465"/>
      <c r="I78" s="465"/>
      <c r="J78" s="465"/>
      <c r="K78" s="465"/>
      <c r="L78" s="465"/>
      <c r="M78" s="465"/>
      <c r="N78" s="465"/>
      <c r="O78" s="467"/>
      <c r="DI78" s="303"/>
      <c r="DJ78" s="309"/>
      <c r="DK78" s="309"/>
      <c r="DL78" s="309"/>
      <c r="DP78" s="309"/>
      <c r="DQ78" s="294" t="s">
        <v>619</v>
      </c>
    </row>
    <row r="79" spans="1:123" s="293" customFormat="1" ht="15" x14ac:dyDescent="0.25">
      <c r="A79" s="341"/>
      <c r="B79" s="332"/>
      <c r="C79" s="333"/>
      <c r="D79" s="465" t="s">
        <v>101</v>
      </c>
      <c r="E79" s="465"/>
      <c r="F79" s="465"/>
      <c r="G79" s="465"/>
      <c r="H79" s="465"/>
      <c r="I79" s="465"/>
      <c r="J79" s="465"/>
      <c r="K79" s="465"/>
      <c r="L79" s="465"/>
      <c r="M79" s="465"/>
      <c r="N79" s="465"/>
      <c r="O79" s="467"/>
      <c r="DI79" s="303"/>
      <c r="DJ79" s="309"/>
      <c r="DK79" s="309"/>
      <c r="DL79" s="309"/>
      <c r="DP79" s="309"/>
      <c r="DR79" s="294" t="s">
        <v>101</v>
      </c>
    </row>
    <row r="80" spans="1:123" s="293" customFormat="1" ht="15" x14ac:dyDescent="0.25">
      <c r="A80" s="310"/>
      <c r="B80" s="342"/>
      <c r="C80" s="312"/>
      <c r="D80" s="474" t="s">
        <v>102</v>
      </c>
      <c r="E80" s="474"/>
      <c r="F80" s="474"/>
      <c r="G80" s="474"/>
      <c r="H80" s="474"/>
      <c r="I80" s="474"/>
      <c r="J80" s="474"/>
      <c r="K80" s="474"/>
      <c r="L80" s="474"/>
      <c r="M80" s="474"/>
      <c r="N80" s="474"/>
      <c r="O80" s="475"/>
      <c r="DI80" s="303"/>
      <c r="DJ80" s="309"/>
      <c r="DK80" s="309"/>
      <c r="DL80" s="309"/>
      <c r="DP80" s="309"/>
      <c r="DS80" s="294" t="s">
        <v>102</v>
      </c>
    </row>
    <row r="81" spans="1:121" s="293" customFormat="1" ht="15" x14ac:dyDescent="0.25">
      <c r="A81" s="310"/>
      <c r="B81" s="332"/>
      <c r="C81" s="333"/>
      <c r="D81" s="468" t="s">
        <v>54</v>
      </c>
      <c r="E81" s="468"/>
      <c r="F81" s="468"/>
      <c r="G81" s="305"/>
      <c r="H81" s="334"/>
      <c r="I81" s="334"/>
      <c r="J81" s="334"/>
      <c r="K81" s="335"/>
      <c r="L81" s="334"/>
      <c r="M81" s="340">
        <v>24312</v>
      </c>
      <c r="N81" s="327"/>
      <c r="O81" s="337">
        <v>230964</v>
      </c>
      <c r="DI81" s="303"/>
      <c r="DJ81" s="309"/>
      <c r="DK81" s="309"/>
      <c r="DL81" s="309"/>
      <c r="DP81" s="309" t="s">
        <v>54</v>
      </c>
    </row>
    <row r="82" spans="1:121" s="293" customFormat="1" ht="56.25" x14ac:dyDescent="0.25">
      <c r="A82" s="304" t="s">
        <v>91</v>
      </c>
      <c r="B82" s="305" t="s">
        <v>103</v>
      </c>
      <c r="C82" s="306" t="s">
        <v>104</v>
      </c>
      <c r="D82" s="469" t="s">
        <v>105</v>
      </c>
      <c r="E82" s="469"/>
      <c r="F82" s="469"/>
      <c r="G82" s="305" t="s">
        <v>58</v>
      </c>
      <c r="H82" s="305">
        <v>8.4349999999999994E-2</v>
      </c>
      <c r="I82" s="305" t="s">
        <v>23</v>
      </c>
      <c r="J82" s="305" t="s">
        <v>620</v>
      </c>
      <c r="K82" s="307"/>
      <c r="L82" s="305"/>
      <c r="M82" s="307"/>
      <c r="N82" s="305"/>
      <c r="O82" s="308"/>
      <c r="DI82" s="303"/>
      <c r="DJ82" s="309" t="s">
        <v>105</v>
      </c>
      <c r="DK82" s="309" t="s">
        <v>5</v>
      </c>
      <c r="DL82" s="309" t="s">
        <v>5</v>
      </c>
      <c r="DP82" s="309"/>
    </row>
    <row r="83" spans="1:121" s="293" customFormat="1" ht="15" x14ac:dyDescent="0.25">
      <c r="A83" s="341"/>
      <c r="B83" s="332"/>
      <c r="C83" s="333"/>
      <c r="D83" s="465" t="s">
        <v>621</v>
      </c>
      <c r="E83" s="465"/>
      <c r="F83" s="465"/>
      <c r="G83" s="465"/>
      <c r="H83" s="465"/>
      <c r="I83" s="465"/>
      <c r="J83" s="465"/>
      <c r="K83" s="465"/>
      <c r="L83" s="465"/>
      <c r="M83" s="465"/>
      <c r="N83" s="465"/>
      <c r="O83" s="467"/>
      <c r="DI83" s="303"/>
      <c r="DJ83" s="309"/>
      <c r="DK83" s="309"/>
      <c r="DL83" s="309"/>
      <c r="DP83" s="309"/>
      <c r="DQ83" s="294" t="s">
        <v>621</v>
      </c>
    </row>
    <row r="84" spans="1:121" s="293" customFormat="1" ht="15" x14ac:dyDescent="0.25">
      <c r="A84" s="310"/>
      <c r="B84" s="311"/>
      <c r="C84" s="312" t="s">
        <v>23</v>
      </c>
      <c r="D84" s="465" t="s">
        <v>44</v>
      </c>
      <c r="E84" s="465"/>
      <c r="F84" s="465"/>
      <c r="G84" s="313"/>
      <c r="H84" s="314"/>
      <c r="I84" s="314"/>
      <c r="J84" s="314"/>
      <c r="K84" s="318">
        <v>9218</v>
      </c>
      <c r="L84" s="314"/>
      <c r="M84" s="315">
        <v>777.54</v>
      </c>
      <c r="N84" s="316">
        <v>52.21</v>
      </c>
      <c r="O84" s="317">
        <v>40595.360000000001</v>
      </c>
      <c r="DI84" s="303"/>
      <c r="DJ84" s="309"/>
      <c r="DK84" s="309"/>
      <c r="DL84" s="309"/>
      <c r="DM84" s="294" t="s">
        <v>44</v>
      </c>
      <c r="DP84" s="309"/>
    </row>
    <row r="85" spans="1:121" s="293" customFormat="1" ht="15" x14ac:dyDescent="0.25">
      <c r="A85" s="310"/>
      <c r="B85" s="311"/>
      <c r="C85" s="312" t="s">
        <v>55</v>
      </c>
      <c r="D85" s="465" t="s">
        <v>60</v>
      </c>
      <c r="E85" s="465"/>
      <c r="F85" s="465"/>
      <c r="G85" s="313"/>
      <c r="H85" s="314"/>
      <c r="I85" s="314"/>
      <c r="J85" s="314"/>
      <c r="K85" s="318">
        <v>40105.1</v>
      </c>
      <c r="L85" s="314"/>
      <c r="M85" s="318">
        <v>3382.87</v>
      </c>
      <c r="N85" s="316">
        <v>15.71</v>
      </c>
      <c r="O85" s="317">
        <v>53144.89</v>
      </c>
      <c r="DI85" s="303"/>
      <c r="DJ85" s="309"/>
      <c r="DK85" s="309"/>
      <c r="DL85" s="309"/>
      <c r="DM85" s="294" t="s">
        <v>60</v>
      </c>
      <c r="DP85" s="309"/>
    </row>
    <row r="86" spans="1:121" s="293" customFormat="1" ht="15" x14ac:dyDescent="0.25">
      <c r="A86" s="310"/>
      <c r="B86" s="311"/>
      <c r="C86" s="312" t="s">
        <v>61</v>
      </c>
      <c r="D86" s="465" t="s">
        <v>62</v>
      </c>
      <c r="E86" s="465"/>
      <c r="F86" s="465"/>
      <c r="G86" s="313"/>
      <c r="H86" s="314"/>
      <c r="I86" s="314"/>
      <c r="J86" s="314"/>
      <c r="K86" s="318">
        <v>2629.93</v>
      </c>
      <c r="L86" s="314"/>
      <c r="M86" s="315">
        <v>221.83</v>
      </c>
      <c r="N86" s="316">
        <v>52.21</v>
      </c>
      <c r="O86" s="317">
        <v>11581.74</v>
      </c>
      <c r="DI86" s="303"/>
      <c r="DJ86" s="309"/>
      <c r="DK86" s="309"/>
      <c r="DL86" s="309"/>
      <c r="DM86" s="294" t="s">
        <v>62</v>
      </c>
      <c r="DP86" s="309"/>
    </row>
    <row r="87" spans="1:121" s="293" customFormat="1" ht="15" x14ac:dyDescent="0.25">
      <c r="A87" s="310"/>
      <c r="B87" s="311"/>
      <c r="C87" s="312" t="s">
        <v>75</v>
      </c>
      <c r="D87" s="465" t="s">
        <v>86</v>
      </c>
      <c r="E87" s="465"/>
      <c r="F87" s="465"/>
      <c r="G87" s="313"/>
      <c r="H87" s="314"/>
      <c r="I87" s="314"/>
      <c r="J87" s="314"/>
      <c r="K87" s="318">
        <v>1477980.73</v>
      </c>
      <c r="L87" s="314"/>
      <c r="M87" s="318">
        <v>124667.67</v>
      </c>
      <c r="N87" s="320">
        <v>9.5</v>
      </c>
      <c r="O87" s="317">
        <v>1184342.8700000001</v>
      </c>
      <c r="DI87" s="303"/>
      <c r="DJ87" s="309"/>
      <c r="DK87" s="309"/>
      <c r="DL87" s="309"/>
      <c r="DM87" s="294" t="s">
        <v>86</v>
      </c>
      <c r="DP87" s="309"/>
    </row>
    <row r="88" spans="1:121" s="293" customFormat="1" ht="15" x14ac:dyDescent="0.25">
      <c r="A88" s="319"/>
      <c r="B88" s="311"/>
      <c r="C88" s="312"/>
      <c r="D88" s="465" t="s">
        <v>45</v>
      </c>
      <c r="E88" s="465"/>
      <c r="F88" s="465"/>
      <c r="G88" s="313" t="s">
        <v>46</v>
      </c>
      <c r="H88" s="331">
        <v>1100</v>
      </c>
      <c r="I88" s="314"/>
      <c r="J88" s="339">
        <v>92.784999999999997</v>
      </c>
      <c r="K88" s="322"/>
      <c r="L88" s="314"/>
      <c r="M88" s="322"/>
      <c r="N88" s="314"/>
      <c r="O88" s="323"/>
      <c r="DI88" s="303"/>
      <c r="DJ88" s="309"/>
      <c r="DK88" s="309"/>
      <c r="DL88" s="309"/>
      <c r="DN88" s="294" t="s">
        <v>45</v>
      </c>
      <c r="DP88" s="309"/>
    </row>
    <row r="89" spans="1:121" s="293" customFormat="1" ht="15" x14ac:dyDescent="0.25">
      <c r="A89" s="319"/>
      <c r="B89" s="311"/>
      <c r="C89" s="312"/>
      <c r="D89" s="465" t="s">
        <v>63</v>
      </c>
      <c r="E89" s="465"/>
      <c r="F89" s="465"/>
      <c r="G89" s="313" t="s">
        <v>46</v>
      </c>
      <c r="H89" s="316">
        <v>213.68</v>
      </c>
      <c r="I89" s="314"/>
      <c r="J89" s="343">
        <v>18.023907999999999</v>
      </c>
      <c r="K89" s="322"/>
      <c r="L89" s="314"/>
      <c r="M89" s="322"/>
      <c r="N89" s="314"/>
      <c r="O89" s="323"/>
      <c r="DI89" s="303"/>
      <c r="DJ89" s="309"/>
      <c r="DK89" s="309"/>
      <c r="DL89" s="309"/>
      <c r="DN89" s="294" t="s">
        <v>63</v>
      </c>
      <c r="DP89" s="309"/>
    </row>
    <row r="90" spans="1:121" s="293" customFormat="1" ht="15" x14ac:dyDescent="0.25">
      <c r="A90" s="325"/>
      <c r="B90" s="313"/>
      <c r="C90" s="312"/>
      <c r="D90" s="473" t="s">
        <v>47</v>
      </c>
      <c r="E90" s="473"/>
      <c r="F90" s="473"/>
      <c r="G90" s="326"/>
      <c r="H90" s="327"/>
      <c r="I90" s="327"/>
      <c r="J90" s="327"/>
      <c r="K90" s="328">
        <v>1527303.83</v>
      </c>
      <c r="L90" s="327"/>
      <c r="M90" s="328">
        <v>128828.08</v>
      </c>
      <c r="N90" s="327"/>
      <c r="O90" s="330">
        <v>1278083.1200000001</v>
      </c>
      <c r="DI90" s="303"/>
      <c r="DJ90" s="309"/>
      <c r="DK90" s="309"/>
      <c r="DL90" s="309"/>
      <c r="DO90" s="294" t="s">
        <v>47</v>
      </c>
      <c r="DP90" s="309"/>
    </row>
    <row r="91" spans="1:121" s="293" customFormat="1" ht="15" x14ac:dyDescent="0.25">
      <c r="A91" s="319"/>
      <c r="B91" s="311"/>
      <c r="C91" s="312"/>
      <c r="D91" s="465" t="s">
        <v>48</v>
      </c>
      <c r="E91" s="465"/>
      <c r="F91" s="465"/>
      <c r="G91" s="313"/>
      <c r="H91" s="314"/>
      <c r="I91" s="314"/>
      <c r="J91" s="314"/>
      <c r="K91" s="322"/>
      <c r="L91" s="314"/>
      <c r="M91" s="315">
        <v>999.37</v>
      </c>
      <c r="N91" s="314"/>
      <c r="O91" s="317">
        <v>52177.1</v>
      </c>
      <c r="DI91" s="303"/>
      <c r="DJ91" s="309"/>
      <c r="DK91" s="309"/>
      <c r="DL91" s="309"/>
      <c r="DN91" s="294" t="s">
        <v>48</v>
      </c>
      <c r="DP91" s="309"/>
    </row>
    <row r="92" spans="1:121" s="293" customFormat="1" ht="22.5" x14ac:dyDescent="0.25">
      <c r="A92" s="319"/>
      <c r="B92" s="311"/>
      <c r="C92" s="312" t="s">
        <v>64</v>
      </c>
      <c r="D92" s="465" t="s">
        <v>65</v>
      </c>
      <c r="E92" s="465"/>
      <c r="F92" s="465"/>
      <c r="G92" s="313" t="s">
        <v>51</v>
      </c>
      <c r="H92" s="331">
        <v>109</v>
      </c>
      <c r="I92" s="314"/>
      <c r="J92" s="331">
        <v>109</v>
      </c>
      <c r="K92" s="322"/>
      <c r="L92" s="314"/>
      <c r="M92" s="318">
        <v>1089.31</v>
      </c>
      <c r="N92" s="314"/>
      <c r="O92" s="317">
        <v>56873.04</v>
      </c>
      <c r="DI92" s="303"/>
      <c r="DJ92" s="309"/>
      <c r="DK92" s="309"/>
      <c r="DL92" s="309"/>
      <c r="DN92" s="294" t="s">
        <v>65</v>
      </c>
      <c r="DP92" s="309"/>
    </row>
    <row r="93" spans="1:121" s="293" customFormat="1" ht="33.75" x14ac:dyDescent="0.25">
      <c r="A93" s="319"/>
      <c r="B93" s="311"/>
      <c r="C93" s="312" t="s">
        <v>66</v>
      </c>
      <c r="D93" s="465" t="s">
        <v>67</v>
      </c>
      <c r="E93" s="465"/>
      <c r="F93" s="465"/>
      <c r="G93" s="313" t="s">
        <v>51</v>
      </c>
      <c r="H93" s="331">
        <v>65</v>
      </c>
      <c r="I93" s="316">
        <v>0.85</v>
      </c>
      <c r="J93" s="316">
        <v>55.25</v>
      </c>
      <c r="K93" s="322"/>
      <c r="L93" s="314"/>
      <c r="M93" s="315">
        <v>552.15</v>
      </c>
      <c r="N93" s="314"/>
      <c r="O93" s="317">
        <v>28827.85</v>
      </c>
      <c r="DI93" s="303"/>
      <c r="DJ93" s="309"/>
      <c r="DK93" s="309"/>
      <c r="DL93" s="309"/>
      <c r="DN93" s="294" t="s">
        <v>67</v>
      </c>
      <c r="DP93" s="309"/>
    </row>
    <row r="94" spans="1:121" s="293" customFormat="1" ht="15" x14ac:dyDescent="0.25">
      <c r="A94" s="310"/>
      <c r="B94" s="332"/>
      <c r="C94" s="333"/>
      <c r="D94" s="468" t="s">
        <v>54</v>
      </c>
      <c r="E94" s="468"/>
      <c r="F94" s="468"/>
      <c r="G94" s="305"/>
      <c r="H94" s="334"/>
      <c r="I94" s="334"/>
      <c r="J94" s="334"/>
      <c r="K94" s="335"/>
      <c r="L94" s="334"/>
      <c r="M94" s="340">
        <v>130469.54</v>
      </c>
      <c r="N94" s="327"/>
      <c r="O94" s="337">
        <v>1363784.01</v>
      </c>
      <c r="DI94" s="303"/>
      <c r="DJ94" s="309"/>
      <c r="DK94" s="309"/>
      <c r="DL94" s="309"/>
      <c r="DP94" s="309" t="s">
        <v>54</v>
      </c>
    </row>
    <row r="95" spans="1:121" s="293" customFormat="1" ht="22.5" x14ac:dyDescent="0.25">
      <c r="A95" s="304" t="s">
        <v>103</v>
      </c>
      <c r="B95" s="305" t="s">
        <v>107</v>
      </c>
      <c r="C95" s="306" t="s">
        <v>108</v>
      </c>
      <c r="D95" s="469" t="s">
        <v>109</v>
      </c>
      <c r="E95" s="469"/>
      <c r="F95" s="469"/>
      <c r="G95" s="305" t="s">
        <v>110</v>
      </c>
      <c r="H95" s="305">
        <v>-155</v>
      </c>
      <c r="I95" s="305" t="s">
        <v>23</v>
      </c>
      <c r="J95" s="305" t="s">
        <v>622</v>
      </c>
      <c r="K95" s="307" t="s">
        <v>112</v>
      </c>
      <c r="L95" s="305"/>
      <c r="M95" s="307" t="s">
        <v>623</v>
      </c>
      <c r="N95" s="305" t="s">
        <v>99</v>
      </c>
      <c r="O95" s="308" t="s">
        <v>624</v>
      </c>
      <c r="DI95" s="303"/>
      <c r="DJ95" s="309" t="s">
        <v>109</v>
      </c>
      <c r="DK95" s="309" t="s">
        <v>5</v>
      </c>
      <c r="DL95" s="309" t="s">
        <v>5</v>
      </c>
      <c r="DP95" s="309"/>
    </row>
    <row r="96" spans="1:121" s="293" customFormat="1" ht="15" x14ac:dyDescent="0.25">
      <c r="A96" s="310"/>
      <c r="B96" s="332"/>
      <c r="C96" s="333"/>
      <c r="D96" s="468" t="s">
        <v>54</v>
      </c>
      <c r="E96" s="468"/>
      <c r="F96" s="468"/>
      <c r="G96" s="305"/>
      <c r="H96" s="334"/>
      <c r="I96" s="334"/>
      <c r="J96" s="334"/>
      <c r="K96" s="335"/>
      <c r="L96" s="334"/>
      <c r="M96" s="340">
        <v>-29155.5</v>
      </c>
      <c r="N96" s="327"/>
      <c r="O96" s="337">
        <v>-276977.25</v>
      </c>
      <c r="DI96" s="303"/>
      <c r="DJ96" s="309"/>
      <c r="DK96" s="309"/>
      <c r="DL96" s="309"/>
      <c r="DP96" s="309" t="s">
        <v>54</v>
      </c>
    </row>
    <row r="97" spans="1:123" s="293" customFormat="1" ht="22.5" x14ac:dyDescent="0.25">
      <c r="A97" s="304" t="s">
        <v>107</v>
      </c>
      <c r="B97" s="305" t="s">
        <v>115</v>
      </c>
      <c r="C97" s="306" t="s">
        <v>116</v>
      </c>
      <c r="D97" s="469" t="s">
        <v>117</v>
      </c>
      <c r="E97" s="469"/>
      <c r="F97" s="469"/>
      <c r="G97" s="305" t="s">
        <v>110</v>
      </c>
      <c r="H97" s="305">
        <v>-310</v>
      </c>
      <c r="I97" s="305" t="s">
        <v>23</v>
      </c>
      <c r="J97" s="305" t="s">
        <v>625</v>
      </c>
      <c r="K97" s="307" t="s">
        <v>119</v>
      </c>
      <c r="L97" s="305"/>
      <c r="M97" s="307" t="s">
        <v>626</v>
      </c>
      <c r="N97" s="305" t="s">
        <v>99</v>
      </c>
      <c r="O97" s="308" t="s">
        <v>627</v>
      </c>
      <c r="DI97" s="303"/>
      <c r="DJ97" s="309" t="s">
        <v>117</v>
      </c>
      <c r="DK97" s="309" t="s">
        <v>5</v>
      </c>
      <c r="DL97" s="309" t="s">
        <v>5</v>
      </c>
      <c r="DP97" s="309"/>
    </row>
    <row r="98" spans="1:123" s="293" customFormat="1" ht="15" x14ac:dyDescent="0.25">
      <c r="A98" s="310"/>
      <c r="B98" s="332"/>
      <c r="C98" s="333"/>
      <c r="D98" s="468" t="s">
        <v>54</v>
      </c>
      <c r="E98" s="468"/>
      <c r="F98" s="468"/>
      <c r="G98" s="305"/>
      <c r="H98" s="334"/>
      <c r="I98" s="334"/>
      <c r="J98" s="334"/>
      <c r="K98" s="335"/>
      <c r="L98" s="334"/>
      <c r="M98" s="340">
        <v>-13519.1</v>
      </c>
      <c r="N98" s="327"/>
      <c r="O98" s="337">
        <v>-128431.45</v>
      </c>
      <c r="DI98" s="303"/>
      <c r="DJ98" s="309"/>
      <c r="DK98" s="309"/>
      <c r="DL98" s="309"/>
      <c r="DP98" s="309" t="s">
        <v>54</v>
      </c>
    </row>
    <row r="99" spans="1:123" s="293" customFormat="1" ht="22.5" x14ac:dyDescent="0.25">
      <c r="A99" s="304" t="s">
        <v>115</v>
      </c>
      <c r="B99" s="305" t="s">
        <v>122</v>
      </c>
      <c r="C99" s="306" t="s">
        <v>123</v>
      </c>
      <c r="D99" s="469" t="s">
        <v>124</v>
      </c>
      <c r="E99" s="469"/>
      <c r="F99" s="469"/>
      <c r="G99" s="305" t="s">
        <v>110</v>
      </c>
      <c r="H99" s="305">
        <v>155</v>
      </c>
      <c r="I99" s="305" t="s">
        <v>23</v>
      </c>
      <c r="J99" s="305" t="s">
        <v>628</v>
      </c>
      <c r="K99" s="307" t="s">
        <v>126</v>
      </c>
      <c r="L99" s="305" t="s">
        <v>127</v>
      </c>
      <c r="M99" s="307" t="s">
        <v>629</v>
      </c>
      <c r="N99" s="305" t="s">
        <v>99</v>
      </c>
      <c r="O99" s="308" t="s">
        <v>630</v>
      </c>
      <c r="DI99" s="303"/>
      <c r="DJ99" s="309" t="s">
        <v>124</v>
      </c>
      <c r="DK99" s="309" t="s">
        <v>5</v>
      </c>
      <c r="DL99" s="309" t="s">
        <v>5</v>
      </c>
      <c r="DP99" s="309"/>
    </row>
    <row r="100" spans="1:123" s="293" customFormat="1" ht="15" x14ac:dyDescent="0.25">
      <c r="A100" s="341"/>
      <c r="B100" s="332"/>
      <c r="C100" s="333"/>
      <c r="D100" s="465" t="s">
        <v>130</v>
      </c>
      <c r="E100" s="465"/>
      <c r="F100" s="465"/>
      <c r="G100" s="465"/>
      <c r="H100" s="465"/>
      <c r="I100" s="465"/>
      <c r="J100" s="465"/>
      <c r="K100" s="465"/>
      <c r="L100" s="465"/>
      <c r="M100" s="465"/>
      <c r="N100" s="465"/>
      <c r="O100" s="467"/>
      <c r="DI100" s="303"/>
      <c r="DJ100" s="309"/>
      <c r="DK100" s="309"/>
      <c r="DL100" s="309"/>
      <c r="DP100" s="309"/>
      <c r="DR100" s="294" t="s">
        <v>130</v>
      </c>
    </row>
    <row r="101" spans="1:123" s="293" customFormat="1" ht="15" x14ac:dyDescent="0.25">
      <c r="A101" s="310"/>
      <c r="B101" s="342"/>
      <c r="C101" s="312"/>
      <c r="D101" s="474" t="s">
        <v>131</v>
      </c>
      <c r="E101" s="474"/>
      <c r="F101" s="474"/>
      <c r="G101" s="474"/>
      <c r="H101" s="474"/>
      <c r="I101" s="474"/>
      <c r="J101" s="474"/>
      <c r="K101" s="474"/>
      <c r="L101" s="474"/>
      <c r="M101" s="474"/>
      <c r="N101" s="474"/>
      <c r="O101" s="475"/>
      <c r="DI101" s="303"/>
      <c r="DJ101" s="309"/>
      <c r="DK101" s="309"/>
      <c r="DL101" s="309"/>
      <c r="DP101" s="309"/>
      <c r="DS101" s="294" t="s">
        <v>131</v>
      </c>
    </row>
    <row r="102" spans="1:123" s="293" customFormat="1" ht="15" x14ac:dyDescent="0.25">
      <c r="A102" s="310"/>
      <c r="B102" s="342"/>
      <c r="C102" s="312"/>
      <c r="D102" s="474" t="s">
        <v>102</v>
      </c>
      <c r="E102" s="474"/>
      <c r="F102" s="474"/>
      <c r="G102" s="474"/>
      <c r="H102" s="474"/>
      <c r="I102" s="474"/>
      <c r="J102" s="474"/>
      <c r="K102" s="474"/>
      <c r="L102" s="474"/>
      <c r="M102" s="474"/>
      <c r="N102" s="474"/>
      <c r="O102" s="475"/>
      <c r="DI102" s="303"/>
      <c r="DJ102" s="309"/>
      <c r="DK102" s="309"/>
      <c r="DL102" s="309"/>
      <c r="DP102" s="309"/>
      <c r="DS102" s="294" t="s">
        <v>102</v>
      </c>
    </row>
    <row r="103" spans="1:123" s="293" customFormat="1" ht="15" x14ac:dyDescent="0.25">
      <c r="A103" s="310"/>
      <c r="B103" s="332"/>
      <c r="C103" s="333"/>
      <c r="D103" s="468" t="s">
        <v>54</v>
      </c>
      <c r="E103" s="468"/>
      <c r="F103" s="468"/>
      <c r="G103" s="305"/>
      <c r="H103" s="334"/>
      <c r="I103" s="334"/>
      <c r="J103" s="334"/>
      <c r="K103" s="335"/>
      <c r="L103" s="334"/>
      <c r="M103" s="340">
        <v>222931.72</v>
      </c>
      <c r="N103" s="327"/>
      <c r="O103" s="337">
        <v>2117851.34</v>
      </c>
      <c r="DI103" s="303"/>
      <c r="DJ103" s="309"/>
      <c r="DK103" s="309"/>
      <c r="DL103" s="309"/>
      <c r="DP103" s="309" t="s">
        <v>54</v>
      </c>
    </row>
    <row r="104" spans="1:123" s="293" customFormat="1" ht="33.75" x14ac:dyDescent="0.25">
      <c r="A104" s="304" t="s">
        <v>122</v>
      </c>
      <c r="B104" s="305" t="s">
        <v>132</v>
      </c>
      <c r="C104" s="306" t="s">
        <v>133</v>
      </c>
      <c r="D104" s="469" t="s">
        <v>134</v>
      </c>
      <c r="E104" s="469"/>
      <c r="F104" s="469"/>
      <c r="G104" s="305" t="s">
        <v>135</v>
      </c>
      <c r="H104" s="305">
        <v>-5.6000000000000001E-2</v>
      </c>
      <c r="I104" s="305" t="s">
        <v>23</v>
      </c>
      <c r="J104" s="305" t="s">
        <v>631</v>
      </c>
      <c r="K104" s="307" t="s">
        <v>137</v>
      </c>
      <c r="L104" s="305"/>
      <c r="M104" s="307" t="s">
        <v>632</v>
      </c>
      <c r="N104" s="305" t="s">
        <v>99</v>
      </c>
      <c r="O104" s="308" t="s">
        <v>633</v>
      </c>
      <c r="DI104" s="303"/>
      <c r="DJ104" s="309" t="s">
        <v>134</v>
      </c>
      <c r="DK104" s="309" t="s">
        <v>5</v>
      </c>
      <c r="DL104" s="309" t="s">
        <v>5</v>
      </c>
      <c r="DP104" s="309"/>
    </row>
    <row r="105" spans="1:123" s="293" customFormat="1" ht="15" x14ac:dyDescent="0.25">
      <c r="A105" s="310"/>
      <c r="B105" s="332"/>
      <c r="C105" s="333"/>
      <c r="D105" s="468" t="s">
        <v>54</v>
      </c>
      <c r="E105" s="468"/>
      <c r="F105" s="468"/>
      <c r="G105" s="305"/>
      <c r="H105" s="334"/>
      <c r="I105" s="334"/>
      <c r="J105" s="334"/>
      <c r="K105" s="335"/>
      <c r="L105" s="334"/>
      <c r="M105" s="336">
        <v>-583.74</v>
      </c>
      <c r="N105" s="327"/>
      <c r="O105" s="337">
        <v>-5545.53</v>
      </c>
      <c r="DI105" s="303"/>
      <c r="DJ105" s="309"/>
      <c r="DK105" s="309"/>
      <c r="DL105" s="309"/>
      <c r="DP105" s="309" t="s">
        <v>54</v>
      </c>
    </row>
    <row r="106" spans="1:123" s="293" customFormat="1" ht="22.5" x14ac:dyDescent="0.25">
      <c r="A106" s="304" t="s">
        <v>132</v>
      </c>
      <c r="B106" s="305" t="s">
        <v>141</v>
      </c>
      <c r="C106" s="306" t="s">
        <v>123</v>
      </c>
      <c r="D106" s="469" t="s">
        <v>142</v>
      </c>
      <c r="E106" s="469"/>
      <c r="F106" s="469"/>
      <c r="G106" s="305" t="s">
        <v>143</v>
      </c>
      <c r="H106" s="305">
        <v>5.6000000000000001E-2</v>
      </c>
      <c r="I106" s="305" t="s">
        <v>23</v>
      </c>
      <c r="J106" s="305" t="s">
        <v>634</v>
      </c>
      <c r="K106" s="307" t="s">
        <v>145</v>
      </c>
      <c r="L106" s="305" t="s">
        <v>127</v>
      </c>
      <c r="M106" s="307" t="s">
        <v>635</v>
      </c>
      <c r="N106" s="305" t="s">
        <v>99</v>
      </c>
      <c r="O106" s="308" t="s">
        <v>636</v>
      </c>
      <c r="DI106" s="303"/>
      <c r="DJ106" s="309" t="s">
        <v>142</v>
      </c>
      <c r="DK106" s="309" t="s">
        <v>5</v>
      </c>
      <c r="DL106" s="309" t="s">
        <v>5</v>
      </c>
      <c r="DP106" s="309"/>
    </row>
    <row r="107" spans="1:123" s="293" customFormat="1" ht="15" x14ac:dyDescent="0.25">
      <c r="A107" s="341"/>
      <c r="B107" s="332"/>
      <c r="C107" s="333"/>
      <c r="D107" s="465" t="s">
        <v>148</v>
      </c>
      <c r="E107" s="465"/>
      <c r="F107" s="465"/>
      <c r="G107" s="465"/>
      <c r="H107" s="465"/>
      <c r="I107" s="465"/>
      <c r="J107" s="465"/>
      <c r="K107" s="465"/>
      <c r="L107" s="465"/>
      <c r="M107" s="465"/>
      <c r="N107" s="465"/>
      <c r="O107" s="467"/>
      <c r="DI107" s="303"/>
      <c r="DJ107" s="309"/>
      <c r="DK107" s="309"/>
      <c r="DL107" s="309"/>
      <c r="DP107" s="309"/>
      <c r="DR107" s="294" t="s">
        <v>148</v>
      </c>
    </row>
    <row r="108" spans="1:123" s="293" customFormat="1" ht="15" x14ac:dyDescent="0.25">
      <c r="A108" s="310"/>
      <c r="B108" s="342"/>
      <c r="C108" s="312"/>
      <c r="D108" s="474" t="s">
        <v>131</v>
      </c>
      <c r="E108" s="474"/>
      <c r="F108" s="474"/>
      <c r="G108" s="474"/>
      <c r="H108" s="474"/>
      <c r="I108" s="474"/>
      <c r="J108" s="474"/>
      <c r="K108" s="474"/>
      <c r="L108" s="474"/>
      <c r="M108" s="474"/>
      <c r="N108" s="474"/>
      <c r="O108" s="475"/>
      <c r="DI108" s="303"/>
      <c r="DJ108" s="309"/>
      <c r="DK108" s="309"/>
      <c r="DL108" s="309"/>
      <c r="DP108" s="309"/>
      <c r="DS108" s="294" t="s">
        <v>131</v>
      </c>
    </row>
    <row r="109" spans="1:123" s="293" customFormat="1" ht="15" x14ac:dyDescent="0.25">
      <c r="A109" s="310"/>
      <c r="B109" s="342"/>
      <c r="C109" s="312"/>
      <c r="D109" s="474" t="s">
        <v>102</v>
      </c>
      <c r="E109" s="474"/>
      <c r="F109" s="474"/>
      <c r="G109" s="474"/>
      <c r="H109" s="474"/>
      <c r="I109" s="474"/>
      <c r="J109" s="474"/>
      <c r="K109" s="474"/>
      <c r="L109" s="474"/>
      <c r="M109" s="474"/>
      <c r="N109" s="474"/>
      <c r="O109" s="475"/>
      <c r="DI109" s="303"/>
      <c r="DJ109" s="309"/>
      <c r="DK109" s="309"/>
      <c r="DL109" s="309"/>
      <c r="DP109" s="309"/>
      <c r="DS109" s="294" t="s">
        <v>102</v>
      </c>
    </row>
    <row r="110" spans="1:123" s="293" customFormat="1" ht="15" x14ac:dyDescent="0.25">
      <c r="A110" s="310"/>
      <c r="B110" s="332"/>
      <c r="C110" s="333"/>
      <c r="D110" s="468" t="s">
        <v>54</v>
      </c>
      <c r="E110" s="468"/>
      <c r="F110" s="468"/>
      <c r="G110" s="305"/>
      <c r="H110" s="334"/>
      <c r="I110" s="334"/>
      <c r="J110" s="334"/>
      <c r="K110" s="335"/>
      <c r="L110" s="334"/>
      <c r="M110" s="340">
        <v>1628.28</v>
      </c>
      <c r="N110" s="327"/>
      <c r="O110" s="337">
        <v>15468.66</v>
      </c>
      <c r="DI110" s="303"/>
      <c r="DJ110" s="309"/>
      <c r="DK110" s="309"/>
      <c r="DL110" s="309"/>
      <c r="DP110" s="309" t="s">
        <v>54</v>
      </c>
    </row>
    <row r="111" spans="1:123" s="293" customFormat="1" ht="22.5" x14ac:dyDescent="0.25">
      <c r="A111" s="304" t="s">
        <v>141</v>
      </c>
      <c r="B111" s="305" t="s">
        <v>149</v>
      </c>
      <c r="C111" s="306" t="s">
        <v>150</v>
      </c>
      <c r="D111" s="469" t="s">
        <v>151</v>
      </c>
      <c r="E111" s="469"/>
      <c r="F111" s="469"/>
      <c r="G111" s="305" t="s">
        <v>110</v>
      </c>
      <c r="H111" s="305">
        <v>-27</v>
      </c>
      <c r="I111" s="305" t="s">
        <v>23</v>
      </c>
      <c r="J111" s="305" t="s">
        <v>637</v>
      </c>
      <c r="K111" s="307" t="s">
        <v>153</v>
      </c>
      <c r="L111" s="305"/>
      <c r="M111" s="307" t="s">
        <v>638</v>
      </c>
      <c r="N111" s="305" t="s">
        <v>99</v>
      </c>
      <c r="O111" s="308" t="s">
        <v>639</v>
      </c>
      <c r="DI111" s="303"/>
      <c r="DJ111" s="309" t="s">
        <v>151</v>
      </c>
      <c r="DK111" s="309" t="s">
        <v>5</v>
      </c>
      <c r="DL111" s="309" t="s">
        <v>5</v>
      </c>
      <c r="DP111" s="309"/>
    </row>
    <row r="112" spans="1:123" s="293" customFormat="1" ht="15" x14ac:dyDescent="0.25">
      <c r="A112" s="310"/>
      <c r="B112" s="332"/>
      <c r="C112" s="333"/>
      <c r="D112" s="468" t="s">
        <v>54</v>
      </c>
      <c r="E112" s="468"/>
      <c r="F112" s="468"/>
      <c r="G112" s="305"/>
      <c r="H112" s="334"/>
      <c r="I112" s="334"/>
      <c r="J112" s="334"/>
      <c r="K112" s="335"/>
      <c r="L112" s="334"/>
      <c r="M112" s="340">
        <v>-3923.1</v>
      </c>
      <c r="N112" s="327"/>
      <c r="O112" s="337">
        <v>-37269.449999999997</v>
      </c>
      <c r="DI112" s="303"/>
      <c r="DJ112" s="309"/>
      <c r="DK112" s="309"/>
      <c r="DL112" s="309"/>
      <c r="DP112" s="309" t="s">
        <v>54</v>
      </c>
    </row>
    <row r="113" spans="1:123" s="293" customFormat="1" ht="22.5" x14ac:dyDescent="0.25">
      <c r="A113" s="304" t="s">
        <v>149</v>
      </c>
      <c r="B113" s="305" t="s">
        <v>156</v>
      </c>
      <c r="C113" s="306" t="s">
        <v>123</v>
      </c>
      <c r="D113" s="469" t="s">
        <v>157</v>
      </c>
      <c r="E113" s="469"/>
      <c r="F113" s="469"/>
      <c r="G113" s="305" t="s">
        <v>143</v>
      </c>
      <c r="H113" s="305">
        <v>0.56999999999999995</v>
      </c>
      <c r="I113" s="305" t="s">
        <v>23</v>
      </c>
      <c r="J113" s="305" t="s">
        <v>640</v>
      </c>
      <c r="K113" s="307" t="s">
        <v>159</v>
      </c>
      <c r="L113" s="305" t="s">
        <v>127</v>
      </c>
      <c r="M113" s="307" t="s">
        <v>641</v>
      </c>
      <c r="N113" s="305" t="s">
        <v>99</v>
      </c>
      <c r="O113" s="308" t="s">
        <v>642</v>
      </c>
      <c r="DI113" s="303"/>
      <c r="DJ113" s="309" t="s">
        <v>157</v>
      </c>
      <c r="DK113" s="309" t="s">
        <v>5</v>
      </c>
      <c r="DL113" s="309" t="s">
        <v>5</v>
      </c>
      <c r="DP113" s="309"/>
    </row>
    <row r="114" spans="1:123" s="293" customFormat="1" ht="15" x14ac:dyDescent="0.25">
      <c r="A114" s="341"/>
      <c r="B114" s="332"/>
      <c r="C114" s="333"/>
      <c r="D114" s="465" t="s">
        <v>162</v>
      </c>
      <c r="E114" s="465"/>
      <c r="F114" s="465"/>
      <c r="G114" s="465"/>
      <c r="H114" s="465"/>
      <c r="I114" s="465"/>
      <c r="J114" s="465"/>
      <c r="K114" s="465"/>
      <c r="L114" s="465"/>
      <c r="M114" s="465"/>
      <c r="N114" s="465"/>
      <c r="O114" s="467"/>
      <c r="DI114" s="303"/>
      <c r="DJ114" s="309"/>
      <c r="DK114" s="309"/>
      <c r="DL114" s="309"/>
      <c r="DP114" s="309"/>
      <c r="DR114" s="294" t="s">
        <v>162</v>
      </c>
    </row>
    <row r="115" spans="1:123" s="293" customFormat="1" ht="15" x14ac:dyDescent="0.25">
      <c r="A115" s="310"/>
      <c r="B115" s="342"/>
      <c r="C115" s="312"/>
      <c r="D115" s="474" t="s">
        <v>131</v>
      </c>
      <c r="E115" s="474"/>
      <c r="F115" s="474"/>
      <c r="G115" s="474"/>
      <c r="H115" s="474"/>
      <c r="I115" s="474"/>
      <c r="J115" s="474"/>
      <c r="K115" s="474"/>
      <c r="L115" s="474"/>
      <c r="M115" s="474"/>
      <c r="N115" s="474"/>
      <c r="O115" s="475"/>
      <c r="DI115" s="303"/>
      <c r="DJ115" s="309"/>
      <c r="DK115" s="309"/>
      <c r="DL115" s="309"/>
      <c r="DP115" s="309"/>
      <c r="DS115" s="294" t="s">
        <v>131</v>
      </c>
    </row>
    <row r="116" spans="1:123" s="293" customFormat="1" ht="15" x14ac:dyDescent="0.25">
      <c r="A116" s="310"/>
      <c r="B116" s="342"/>
      <c r="C116" s="312"/>
      <c r="D116" s="474" t="s">
        <v>102</v>
      </c>
      <c r="E116" s="474"/>
      <c r="F116" s="474"/>
      <c r="G116" s="474"/>
      <c r="H116" s="474"/>
      <c r="I116" s="474"/>
      <c r="J116" s="474"/>
      <c r="K116" s="474"/>
      <c r="L116" s="474"/>
      <c r="M116" s="474"/>
      <c r="N116" s="474"/>
      <c r="O116" s="475"/>
      <c r="DI116" s="303"/>
      <c r="DJ116" s="309"/>
      <c r="DK116" s="309"/>
      <c r="DL116" s="309"/>
      <c r="DP116" s="309"/>
      <c r="DS116" s="294" t="s">
        <v>102</v>
      </c>
    </row>
    <row r="117" spans="1:123" s="293" customFormat="1" ht="15" x14ac:dyDescent="0.25">
      <c r="A117" s="310"/>
      <c r="B117" s="332"/>
      <c r="C117" s="333"/>
      <c r="D117" s="468" t="s">
        <v>54</v>
      </c>
      <c r="E117" s="468"/>
      <c r="F117" s="468"/>
      <c r="G117" s="305"/>
      <c r="H117" s="334"/>
      <c r="I117" s="334"/>
      <c r="J117" s="334"/>
      <c r="K117" s="335"/>
      <c r="L117" s="334"/>
      <c r="M117" s="340">
        <v>22367.38</v>
      </c>
      <c r="N117" s="327"/>
      <c r="O117" s="337">
        <v>212490.11</v>
      </c>
      <c r="DI117" s="303"/>
      <c r="DJ117" s="309"/>
      <c r="DK117" s="309"/>
      <c r="DL117" s="309"/>
      <c r="DP117" s="309" t="s">
        <v>54</v>
      </c>
    </row>
    <row r="118" spans="1:123" s="293" customFormat="1" ht="22.5" x14ac:dyDescent="0.25">
      <c r="A118" s="304" t="s">
        <v>156</v>
      </c>
      <c r="B118" s="305" t="s">
        <v>163</v>
      </c>
      <c r="C118" s="306" t="s">
        <v>164</v>
      </c>
      <c r="D118" s="469" t="s">
        <v>165</v>
      </c>
      <c r="E118" s="469"/>
      <c r="F118" s="469"/>
      <c r="G118" s="305" t="s">
        <v>166</v>
      </c>
      <c r="H118" s="305">
        <v>-168.7</v>
      </c>
      <c r="I118" s="305" t="s">
        <v>23</v>
      </c>
      <c r="J118" s="305" t="s">
        <v>643</v>
      </c>
      <c r="K118" s="307" t="s">
        <v>168</v>
      </c>
      <c r="L118" s="305"/>
      <c r="M118" s="307" t="s">
        <v>644</v>
      </c>
      <c r="N118" s="305" t="s">
        <v>99</v>
      </c>
      <c r="O118" s="308" t="s">
        <v>645</v>
      </c>
      <c r="DI118" s="303"/>
      <c r="DJ118" s="309" t="s">
        <v>165</v>
      </c>
      <c r="DK118" s="309" t="s">
        <v>5</v>
      </c>
      <c r="DL118" s="309" t="s">
        <v>5</v>
      </c>
      <c r="DP118" s="309"/>
    </row>
    <row r="119" spans="1:123" s="293" customFormat="1" ht="15" x14ac:dyDescent="0.25">
      <c r="A119" s="310"/>
      <c r="B119" s="332"/>
      <c r="C119" s="333"/>
      <c r="D119" s="468" t="s">
        <v>54</v>
      </c>
      <c r="E119" s="468"/>
      <c r="F119" s="468"/>
      <c r="G119" s="305"/>
      <c r="H119" s="334"/>
      <c r="I119" s="334"/>
      <c r="J119" s="334"/>
      <c r="K119" s="335"/>
      <c r="L119" s="334"/>
      <c r="M119" s="340">
        <v>-59247.44</v>
      </c>
      <c r="N119" s="327"/>
      <c r="O119" s="337">
        <v>-562850.68000000005</v>
      </c>
      <c r="DI119" s="303"/>
      <c r="DJ119" s="309"/>
      <c r="DK119" s="309"/>
      <c r="DL119" s="309"/>
      <c r="DP119" s="309" t="s">
        <v>54</v>
      </c>
    </row>
    <row r="120" spans="1:123" s="293" customFormat="1" ht="22.5" x14ac:dyDescent="0.25">
      <c r="A120" s="304" t="s">
        <v>163</v>
      </c>
      <c r="B120" s="305" t="s">
        <v>171</v>
      </c>
      <c r="C120" s="306" t="s">
        <v>123</v>
      </c>
      <c r="D120" s="469" t="s">
        <v>172</v>
      </c>
      <c r="E120" s="469"/>
      <c r="F120" s="469"/>
      <c r="G120" s="305" t="s">
        <v>143</v>
      </c>
      <c r="H120" s="305">
        <v>11.02</v>
      </c>
      <c r="I120" s="305" t="s">
        <v>23</v>
      </c>
      <c r="J120" s="305" t="s">
        <v>646</v>
      </c>
      <c r="K120" s="307" t="s">
        <v>174</v>
      </c>
      <c r="L120" s="305" t="s">
        <v>127</v>
      </c>
      <c r="M120" s="307" t="s">
        <v>647</v>
      </c>
      <c r="N120" s="305" t="s">
        <v>99</v>
      </c>
      <c r="O120" s="308" t="s">
        <v>648</v>
      </c>
      <c r="DI120" s="303"/>
      <c r="DJ120" s="309" t="s">
        <v>172</v>
      </c>
      <c r="DK120" s="309" t="s">
        <v>5</v>
      </c>
      <c r="DL120" s="309" t="s">
        <v>5</v>
      </c>
      <c r="DP120" s="309"/>
    </row>
    <row r="121" spans="1:123" s="293" customFormat="1" ht="15" x14ac:dyDescent="0.25">
      <c r="A121" s="341"/>
      <c r="B121" s="332"/>
      <c r="C121" s="333"/>
      <c r="D121" s="465" t="s">
        <v>177</v>
      </c>
      <c r="E121" s="465"/>
      <c r="F121" s="465"/>
      <c r="G121" s="465"/>
      <c r="H121" s="465"/>
      <c r="I121" s="465"/>
      <c r="J121" s="465"/>
      <c r="K121" s="465"/>
      <c r="L121" s="465"/>
      <c r="M121" s="465"/>
      <c r="N121" s="465"/>
      <c r="O121" s="467"/>
      <c r="DI121" s="303"/>
      <c r="DJ121" s="309"/>
      <c r="DK121" s="309"/>
      <c r="DL121" s="309"/>
      <c r="DP121" s="309"/>
      <c r="DR121" s="294" t="s">
        <v>177</v>
      </c>
    </row>
    <row r="122" spans="1:123" s="293" customFormat="1" ht="15" x14ac:dyDescent="0.25">
      <c r="A122" s="310"/>
      <c r="B122" s="342"/>
      <c r="C122" s="312"/>
      <c r="D122" s="474" t="s">
        <v>131</v>
      </c>
      <c r="E122" s="474"/>
      <c r="F122" s="474"/>
      <c r="G122" s="474"/>
      <c r="H122" s="474"/>
      <c r="I122" s="474"/>
      <c r="J122" s="474"/>
      <c r="K122" s="474"/>
      <c r="L122" s="474"/>
      <c r="M122" s="474"/>
      <c r="N122" s="474"/>
      <c r="O122" s="475"/>
      <c r="DI122" s="303"/>
      <c r="DJ122" s="309"/>
      <c r="DK122" s="309"/>
      <c r="DL122" s="309"/>
      <c r="DP122" s="309"/>
      <c r="DS122" s="294" t="s">
        <v>131</v>
      </c>
    </row>
    <row r="123" spans="1:123" s="293" customFormat="1" ht="15" x14ac:dyDescent="0.25">
      <c r="A123" s="310"/>
      <c r="B123" s="342"/>
      <c r="C123" s="312"/>
      <c r="D123" s="474" t="s">
        <v>102</v>
      </c>
      <c r="E123" s="474"/>
      <c r="F123" s="474"/>
      <c r="G123" s="474"/>
      <c r="H123" s="474"/>
      <c r="I123" s="474"/>
      <c r="J123" s="474"/>
      <c r="K123" s="474"/>
      <c r="L123" s="474"/>
      <c r="M123" s="474"/>
      <c r="N123" s="474"/>
      <c r="O123" s="475"/>
      <c r="DI123" s="303"/>
      <c r="DJ123" s="309"/>
      <c r="DK123" s="309"/>
      <c r="DL123" s="309"/>
      <c r="DP123" s="309"/>
      <c r="DS123" s="294" t="s">
        <v>102</v>
      </c>
    </row>
    <row r="124" spans="1:123" s="293" customFormat="1" ht="15" x14ac:dyDescent="0.25">
      <c r="A124" s="310"/>
      <c r="B124" s="332"/>
      <c r="C124" s="333"/>
      <c r="D124" s="468" t="s">
        <v>54</v>
      </c>
      <c r="E124" s="468"/>
      <c r="F124" s="468"/>
      <c r="G124" s="305"/>
      <c r="H124" s="334"/>
      <c r="I124" s="334"/>
      <c r="J124" s="334"/>
      <c r="K124" s="335"/>
      <c r="L124" s="334"/>
      <c r="M124" s="340">
        <v>201522.94</v>
      </c>
      <c r="N124" s="327"/>
      <c r="O124" s="337">
        <v>1914467.93</v>
      </c>
      <c r="DI124" s="303"/>
      <c r="DJ124" s="309"/>
      <c r="DK124" s="309"/>
      <c r="DL124" s="309"/>
      <c r="DP124" s="309" t="s">
        <v>54</v>
      </c>
    </row>
    <row r="125" spans="1:123" s="293" customFormat="1" ht="22.5" x14ac:dyDescent="0.25">
      <c r="A125" s="304" t="s">
        <v>171</v>
      </c>
      <c r="B125" s="305" t="s">
        <v>178</v>
      </c>
      <c r="C125" s="306" t="s">
        <v>123</v>
      </c>
      <c r="D125" s="469" t="s">
        <v>179</v>
      </c>
      <c r="E125" s="469"/>
      <c r="F125" s="469"/>
      <c r="G125" s="305" t="s">
        <v>180</v>
      </c>
      <c r="H125" s="305">
        <v>3</v>
      </c>
      <c r="I125" s="305" t="s">
        <v>23</v>
      </c>
      <c r="J125" s="305" t="s">
        <v>61</v>
      </c>
      <c r="K125" s="307" t="s">
        <v>182</v>
      </c>
      <c r="L125" s="305" t="s">
        <v>127</v>
      </c>
      <c r="M125" s="307" t="s">
        <v>649</v>
      </c>
      <c r="N125" s="305" t="s">
        <v>99</v>
      </c>
      <c r="O125" s="308" t="s">
        <v>650</v>
      </c>
      <c r="DI125" s="303"/>
      <c r="DJ125" s="309" t="s">
        <v>179</v>
      </c>
      <c r="DK125" s="309" t="s">
        <v>5</v>
      </c>
      <c r="DL125" s="309" t="s">
        <v>5</v>
      </c>
      <c r="DP125" s="309"/>
    </row>
    <row r="126" spans="1:123" s="293" customFormat="1" ht="15" x14ac:dyDescent="0.25">
      <c r="A126" s="341"/>
      <c r="B126" s="332"/>
      <c r="C126" s="333"/>
      <c r="D126" s="465" t="s">
        <v>185</v>
      </c>
      <c r="E126" s="465"/>
      <c r="F126" s="465"/>
      <c r="G126" s="465"/>
      <c r="H126" s="465"/>
      <c r="I126" s="465"/>
      <c r="J126" s="465"/>
      <c r="K126" s="465"/>
      <c r="L126" s="465"/>
      <c r="M126" s="465"/>
      <c r="N126" s="465"/>
      <c r="O126" s="467"/>
      <c r="DI126" s="303"/>
      <c r="DJ126" s="309"/>
      <c r="DK126" s="309"/>
      <c r="DL126" s="309"/>
      <c r="DP126" s="309"/>
      <c r="DR126" s="294" t="s">
        <v>185</v>
      </c>
    </row>
    <row r="127" spans="1:123" s="293" customFormat="1" ht="15" x14ac:dyDescent="0.25">
      <c r="A127" s="310"/>
      <c r="B127" s="342"/>
      <c r="C127" s="312"/>
      <c r="D127" s="474" t="s">
        <v>131</v>
      </c>
      <c r="E127" s="474"/>
      <c r="F127" s="474"/>
      <c r="G127" s="474"/>
      <c r="H127" s="474"/>
      <c r="I127" s="474"/>
      <c r="J127" s="474"/>
      <c r="K127" s="474"/>
      <c r="L127" s="474"/>
      <c r="M127" s="474"/>
      <c r="N127" s="474"/>
      <c r="O127" s="475"/>
      <c r="DI127" s="303"/>
      <c r="DJ127" s="309"/>
      <c r="DK127" s="309"/>
      <c r="DL127" s="309"/>
      <c r="DP127" s="309"/>
      <c r="DS127" s="294" t="s">
        <v>131</v>
      </c>
    </row>
    <row r="128" spans="1:123" s="293" customFormat="1" ht="15" x14ac:dyDescent="0.25">
      <c r="A128" s="310"/>
      <c r="B128" s="342"/>
      <c r="C128" s="312"/>
      <c r="D128" s="474" t="s">
        <v>102</v>
      </c>
      <c r="E128" s="474"/>
      <c r="F128" s="474"/>
      <c r="G128" s="474"/>
      <c r="H128" s="474"/>
      <c r="I128" s="474"/>
      <c r="J128" s="474"/>
      <c r="K128" s="474"/>
      <c r="L128" s="474"/>
      <c r="M128" s="474"/>
      <c r="N128" s="474"/>
      <c r="O128" s="475"/>
      <c r="DI128" s="303"/>
      <c r="DJ128" s="309"/>
      <c r="DK128" s="309"/>
      <c r="DL128" s="309"/>
      <c r="DP128" s="309"/>
      <c r="DS128" s="294" t="s">
        <v>102</v>
      </c>
    </row>
    <row r="129" spans="1:120" s="293" customFormat="1" ht="15" x14ac:dyDescent="0.25">
      <c r="A129" s="310"/>
      <c r="B129" s="332"/>
      <c r="C129" s="333"/>
      <c r="D129" s="468" t="s">
        <v>54</v>
      </c>
      <c r="E129" s="468"/>
      <c r="F129" s="468"/>
      <c r="G129" s="305"/>
      <c r="H129" s="334"/>
      <c r="I129" s="334"/>
      <c r="J129" s="334"/>
      <c r="K129" s="335"/>
      <c r="L129" s="334"/>
      <c r="M129" s="340">
        <v>5177.79</v>
      </c>
      <c r="N129" s="327"/>
      <c r="O129" s="337">
        <v>49189.01</v>
      </c>
      <c r="DI129" s="303"/>
      <c r="DJ129" s="309"/>
      <c r="DK129" s="309"/>
      <c r="DL129" s="309"/>
      <c r="DP129" s="309" t="s">
        <v>54</v>
      </c>
    </row>
    <row r="130" spans="1:120" s="293" customFormat="1" ht="33.75" x14ac:dyDescent="0.25">
      <c r="A130" s="304" t="s">
        <v>178</v>
      </c>
      <c r="B130" s="305" t="s">
        <v>186</v>
      </c>
      <c r="C130" s="306" t="s">
        <v>187</v>
      </c>
      <c r="D130" s="469" t="s">
        <v>188</v>
      </c>
      <c r="E130" s="469"/>
      <c r="F130" s="469"/>
      <c r="G130" s="305" t="s">
        <v>189</v>
      </c>
      <c r="H130" s="305">
        <v>2.16</v>
      </c>
      <c r="I130" s="305" t="s">
        <v>23</v>
      </c>
      <c r="J130" s="305" t="s">
        <v>651</v>
      </c>
      <c r="K130" s="307"/>
      <c r="L130" s="305"/>
      <c r="M130" s="307"/>
      <c r="N130" s="305"/>
      <c r="O130" s="308"/>
      <c r="DI130" s="303"/>
      <c r="DJ130" s="309" t="s">
        <v>188</v>
      </c>
      <c r="DK130" s="309" t="s">
        <v>5</v>
      </c>
      <c r="DL130" s="309" t="s">
        <v>5</v>
      </c>
      <c r="DP130" s="309"/>
    </row>
    <row r="131" spans="1:120" s="293" customFormat="1" ht="15" x14ac:dyDescent="0.25">
      <c r="A131" s="310"/>
      <c r="B131" s="311"/>
      <c r="C131" s="312" t="s">
        <v>23</v>
      </c>
      <c r="D131" s="465" t="s">
        <v>44</v>
      </c>
      <c r="E131" s="465"/>
      <c r="F131" s="465"/>
      <c r="G131" s="313"/>
      <c r="H131" s="314"/>
      <c r="I131" s="314"/>
      <c r="J131" s="314"/>
      <c r="K131" s="315">
        <v>3.05</v>
      </c>
      <c r="L131" s="314"/>
      <c r="M131" s="315">
        <v>6.59</v>
      </c>
      <c r="N131" s="316">
        <v>52.21</v>
      </c>
      <c r="O131" s="338">
        <v>344.06</v>
      </c>
      <c r="DI131" s="303"/>
      <c r="DJ131" s="309"/>
      <c r="DK131" s="309"/>
      <c r="DL131" s="309"/>
      <c r="DM131" s="294" t="s">
        <v>44</v>
      </c>
      <c r="DP131" s="309"/>
    </row>
    <row r="132" spans="1:120" s="293" customFormat="1" ht="15" x14ac:dyDescent="0.25">
      <c r="A132" s="319"/>
      <c r="B132" s="311"/>
      <c r="C132" s="312"/>
      <c r="D132" s="465" t="s">
        <v>45</v>
      </c>
      <c r="E132" s="465"/>
      <c r="F132" s="465"/>
      <c r="G132" s="313" t="s">
        <v>46</v>
      </c>
      <c r="H132" s="316">
        <v>0.34</v>
      </c>
      <c r="I132" s="314"/>
      <c r="J132" s="321">
        <v>0.73440000000000005</v>
      </c>
      <c r="K132" s="322"/>
      <c r="L132" s="314"/>
      <c r="M132" s="322"/>
      <c r="N132" s="314"/>
      <c r="O132" s="323"/>
      <c r="DI132" s="303"/>
      <c r="DJ132" s="309"/>
      <c r="DK132" s="309"/>
      <c r="DL132" s="309"/>
      <c r="DN132" s="294" t="s">
        <v>45</v>
      </c>
      <c r="DP132" s="309"/>
    </row>
    <row r="133" spans="1:120" s="293" customFormat="1" ht="15" x14ac:dyDescent="0.25">
      <c r="A133" s="325"/>
      <c r="B133" s="313"/>
      <c r="C133" s="312"/>
      <c r="D133" s="473" t="s">
        <v>47</v>
      </c>
      <c r="E133" s="473"/>
      <c r="F133" s="473"/>
      <c r="G133" s="326"/>
      <c r="H133" s="327"/>
      <c r="I133" s="327"/>
      <c r="J133" s="327"/>
      <c r="K133" s="329">
        <v>3.05</v>
      </c>
      <c r="L133" s="327"/>
      <c r="M133" s="329">
        <v>6.59</v>
      </c>
      <c r="N133" s="327"/>
      <c r="O133" s="344">
        <v>344.06</v>
      </c>
      <c r="DI133" s="303"/>
      <c r="DJ133" s="309"/>
      <c r="DK133" s="309"/>
      <c r="DL133" s="309"/>
      <c r="DO133" s="294" t="s">
        <v>47</v>
      </c>
      <c r="DP133" s="309"/>
    </row>
    <row r="134" spans="1:120" s="293" customFormat="1" ht="15" x14ac:dyDescent="0.25">
      <c r="A134" s="319"/>
      <c r="B134" s="311"/>
      <c r="C134" s="312"/>
      <c r="D134" s="465" t="s">
        <v>48</v>
      </c>
      <c r="E134" s="465"/>
      <c r="F134" s="465"/>
      <c r="G134" s="313"/>
      <c r="H134" s="314"/>
      <c r="I134" s="314"/>
      <c r="J134" s="314"/>
      <c r="K134" s="322"/>
      <c r="L134" s="314"/>
      <c r="M134" s="315">
        <v>6.59</v>
      </c>
      <c r="N134" s="314"/>
      <c r="O134" s="338">
        <v>344.06</v>
      </c>
      <c r="DI134" s="303"/>
      <c r="DJ134" s="309"/>
      <c r="DK134" s="309"/>
      <c r="DL134" s="309"/>
      <c r="DN134" s="294" t="s">
        <v>48</v>
      </c>
      <c r="DP134" s="309"/>
    </row>
    <row r="135" spans="1:120" s="293" customFormat="1" ht="22.5" x14ac:dyDescent="0.25">
      <c r="A135" s="319"/>
      <c r="B135" s="311"/>
      <c r="C135" s="312" t="s">
        <v>191</v>
      </c>
      <c r="D135" s="465" t="s">
        <v>192</v>
      </c>
      <c r="E135" s="465"/>
      <c r="F135" s="465"/>
      <c r="G135" s="313" t="s">
        <v>51</v>
      </c>
      <c r="H135" s="331">
        <v>93</v>
      </c>
      <c r="I135" s="314"/>
      <c r="J135" s="331">
        <v>93</v>
      </c>
      <c r="K135" s="322"/>
      <c r="L135" s="314"/>
      <c r="M135" s="315">
        <v>6.13</v>
      </c>
      <c r="N135" s="314"/>
      <c r="O135" s="338">
        <v>319.98</v>
      </c>
      <c r="DI135" s="303"/>
      <c r="DJ135" s="309"/>
      <c r="DK135" s="309"/>
      <c r="DL135" s="309"/>
      <c r="DN135" s="294" t="s">
        <v>192</v>
      </c>
      <c r="DP135" s="309"/>
    </row>
    <row r="136" spans="1:120" s="293" customFormat="1" ht="33.75" x14ac:dyDescent="0.25">
      <c r="A136" s="319"/>
      <c r="B136" s="311"/>
      <c r="C136" s="312" t="s">
        <v>193</v>
      </c>
      <c r="D136" s="465" t="s">
        <v>194</v>
      </c>
      <c r="E136" s="465"/>
      <c r="F136" s="465"/>
      <c r="G136" s="313" t="s">
        <v>51</v>
      </c>
      <c r="H136" s="331">
        <v>62</v>
      </c>
      <c r="I136" s="316">
        <v>0.85</v>
      </c>
      <c r="J136" s="320">
        <v>52.7</v>
      </c>
      <c r="K136" s="322"/>
      <c r="L136" s="314"/>
      <c r="M136" s="315">
        <v>3.47</v>
      </c>
      <c r="N136" s="314"/>
      <c r="O136" s="338">
        <v>181.32</v>
      </c>
      <c r="DI136" s="303"/>
      <c r="DJ136" s="309"/>
      <c r="DK136" s="309"/>
      <c r="DL136" s="309"/>
      <c r="DN136" s="294" t="s">
        <v>194</v>
      </c>
      <c r="DP136" s="309"/>
    </row>
    <row r="137" spans="1:120" s="293" customFormat="1" ht="15" x14ac:dyDescent="0.25">
      <c r="A137" s="310"/>
      <c r="B137" s="332"/>
      <c r="C137" s="333"/>
      <c r="D137" s="468" t="s">
        <v>54</v>
      </c>
      <c r="E137" s="468"/>
      <c r="F137" s="468"/>
      <c r="G137" s="305"/>
      <c r="H137" s="334"/>
      <c r="I137" s="334"/>
      <c r="J137" s="334"/>
      <c r="K137" s="335"/>
      <c r="L137" s="334"/>
      <c r="M137" s="336">
        <v>16.190000000000001</v>
      </c>
      <c r="N137" s="327"/>
      <c r="O137" s="345">
        <v>845.36</v>
      </c>
      <c r="DI137" s="303"/>
      <c r="DJ137" s="309"/>
      <c r="DK137" s="309"/>
      <c r="DL137" s="309"/>
      <c r="DP137" s="309" t="s">
        <v>54</v>
      </c>
    </row>
    <row r="138" spans="1:120" s="293" customFormat="1" ht="33.75" x14ac:dyDescent="0.25">
      <c r="A138" s="304" t="s">
        <v>186</v>
      </c>
      <c r="B138" s="305" t="s">
        <v>195</v>
      </c>
      <c r="C138" s="306" t="s">
        <v>196</v>
      </c>
      <c r="D138" s="469" t="s">
        <v>197</v>
      </c>
      <c r="E138" s="469"/>
      <c r="F138" s="469"/>
      <c r="G138" s="305" t="s">
        <v>198</v>
      </c>
      <c r="H138" s="305">
        <v>3.6999999999999998E-2</v>
      </c>
      <c r="I138" s="305" t="s">
        <v>23</v>
      </c>
      <c r="J138" s="305" t="s">
        <v>652</v>
      </c>
      <c r="K138" s="307"/>
      <c r="L138" s="305"/>
      <c r="M138" s="307"/>
      <c r="N138" s="305"/>
      <c r="O138" s="308"/>
      <c r="DI138" s="303"/>
      <c r="DJ138" s="309" t="s">
        <v>197</v>
      </c>
      <c r="DK138" s="309" t="s">
        <v>5</v>
      </c>
      <c r="DL138" s="309" t="s">
        <v>5</v>
      </c>
      <c r="DP138" s="309"/>
    </row>
    <row r="139" spans="1:120" s="293" customFormat="1" ht="15" x14ac:dyDescent="0.25">
      <c r="A139" s="310"/>
      <c r="B139" s="311"/>
      <c r="C139" s="312" t="s">
        <v>23</v>
      </c>
      <c r="D139" s="465" t="s">
        <v>44</v>
      </c>
      <c r="E139" s="465"/>
      <c r="F139" s="465"/>
      <c r="G139" s="313"/>
      <c r="H139" s="314"/>
      <c r="I139" s="314"/>
      <c r="J139" s="314"/>
      <c r="K139" s="318">
        <v>1139.8</v>
      </c>
      <c r="L139" s="314"/>
      <c r="M139" s="315">
        <v>42.17</v>
      </c>
      <c r="N139" s="316">
        <v>52.21</v>
      </c>
      <c r="O139" s="317">
        <v>2201.6999999999998</v>
      </c>
      <c r="DI139" s="303"/>
      <c r="DJ139" s="309"/>
      <c r="DK139" s="309"/>
      <c r="DL139" s="309"/>
      <c r="DM139" s="294" t="s">
        <v>44</v>
      </c>
      <c r="DP139" s="309"/>
    </row>
    <row r="140" spans="1:120" s="293" customFormat="1" ht="15" x14ac:dyDescent="0.25">
      <c r="A140" s="310"/>
      <c r="B140" s="311"/>
      <c r="C140" s="312" t="s">
        <v>55</v>
      </c>
      <c r="D140" s="465" t="s">
        <v>60</v>
      </c>
      <c r="E140" s="465"/>
      <c r="F140" s="465"/>
      <c r="G140" s="313"/>
      <c r="H140" s="314"/>
      <c r="I140" s="314"/>
      <c r="J140" s="314"/>
      <c r="K140" s="318">
        <v>12219.98</v>
      </c>
      <c r="L140" s="314"/>
      <c r="M140" s="315">
        <v>452.14</v>
      </c>
      <c r="N140" s="316">
        <v>15.71</v>
      </c>
      <c r="O140" s="317">
        <v>7103.12</v>
      </c>
      <c r="DI140" s="303"/>
      <c r="DJ140" s="309"/>
      <c r="DK140" s="309"/>
      <c r="DL140" s="309"/>
      <c r="DM140" s="294" t="s">
        <v>60</v>
      </c>
      <c r="DP140" s="309"/>
    </row>
    <row r="141" spans="1:120" s="293" customFormat="1" ht="15" x14ac:dyDescent="0.25">
      <c r="A141" s="310"/>
      <c r="B141" s="311"/>
      <c r="C141" s="312" t="s">
        <v>61</v>
      </c>
      <c r="D141" s="465" t="s">
        <v>62</v>
      </c>
      <c r="E141" s="465"/>
      <c r="F141" s="465"/>
      <c r="G141" s="313"/>
      <c r="H141" s="314"/>
      <c r="I141" s="314"/>
      <c r="J141" s="314"/>
      <c r="K141" s="315">
        <v>801.81</v>
      </c>
      <c r="L141" s="314"/>
      <c r="M141" s="315">
        <v>29.67</v>
      </c>
      <c r="N141" s="316">
        <v>52.21</v>
      </c>
      <c r="O141" s="317">
        <v>1549.07</v>
      </c>
      <c r="DI141" s="303"/>
      <c r="DJ141" s="309"/>
      <c r="DK141" s="309"/>
      <c r="DL141" s="309"/>
      <c r="DM141" s="294" t="s">
        <v>62</v>
      </c>
      <c r="DP141" s="309"/>
    </row>
    <row r="142" spans="1:120" s="293" customFormat="1" ht="15" x14ac:dyDescent="0.25">
      <c r="A142" s="310"/>
      <c r="B142" s="311"/>
      <c r="C142" s="312" t="s">
        <v>75</v>
      </c>
      <c r="D142" s="465" t="s">
        <v>86</v>
      </c>
      <c r="E142" s="465"/>
      <c r="F142" s="465"/>
      <c r="G142" s="313"/>
      <c r="H142" s="314"/>
      <c r="I142" s="314"/>
      <c r="J142" s="314"/>
      <c r="K142" s="318">
        <v>230267.7</v>
      </c>
      <c r="L142" s="314"/>
      <c r="M142" s="318">
        <v>8519.9</v>
      </c>
      <c r="N142" s="320">
        <v>9.5</v>
      </c>
      <c r="O142" s="317">
        <v>80939.05</v>
      </c>
      <c r="DI142" s="303"/>
      <c r="DJ142" s="309"/>
      <c r="DK142" s="309"/>
      <c r="DL142" s="309"/>
      <c r="DM142" s="294" t="s">
        <v>86</v>
      </c>
      <c r="DP142" s="309"/>
    </row>
    <row r="143" spans="1:120" s="293" customFormat="1" ht="15" x14ac:dyDescent="0.25">
      <c r="A143" s="319"/>
      <c r="B143" s="311"/>
      <c r="C143" s="312"/>
      <c r="D143" s="465" t="s">
        <v>45</v>
      </c>
      <c r="E143" s="465"/>
      <c r="F143" s="465"/>
      <c r="G143" s="313" t="s">
        <v>46</v>
      </c>
      <c r="H143" s="316">
        <v>137.16</v>
      </c>
      <c r="I143" s="314"/>
      <c r="J143" s="324">
        <v>5.0749199999999997</v>
      </c>
      <c r="K143" s="322"/>
      <c r="L143" s="314"/>
      <c r="M143" s="322"/>
      <c r="N143" s="314"/>
      <c r="O143" s="323"/>
      <c r="DI143" s="303"/>
      <c r="DJ143" s="309"/>
      <c r="DK143" s="309"/>
      <c r="DL143" s="309"/>
      <c r="DN143" s="294" t="s">
        <v>45</v>
      </c>
      <c r="DP143" s="309"/>
    </row>
    <row r="144" spans="1:120" s="293" customFormat="1" ht="15" x14ac:dyDescent="0.25">
      <c r="A144" s="319"/>
      <c r="B144" s="311"/>
      <c r="C144" s="312"/>
      <c r="D144" s="465" t="s">
        <v>63</v>
      </c>
      <c r="E144" s="465"/>
      <c r="F144" s="465"/>
      <c r="G144" s="313" t="s">
        <v>46</v>
      </c>
      <c r="H144" s="316">
        <v>53.69</v>
      </c>
      <c r="I144" s="314"/>
      <c r="J144" s="324">
        <v>1.9865299999999999</v>
      </c>
      <c r="K144" s="322"/>
      <c r="L144" s="314"/>
      <c r="M144" s="322"/>
      <c r="N144" s="314"/>
      <c r="O144" s="323"/>
      <c r="DI144" s="303"/>
      <c r="DJ144" s="309"/>
      <c r="DK144" s="309"/>
      <c r="DL144" s="309"/>
      <c r="DN144" s="294" t="s">
        <v>63</v>
      </c>
      <c r="DP144" s="309"/>
    </row>
    <row r="145" spans="1:125" s="293" customFormat="1" ht="15" x14ac:dyDescent="0.25">
      <c r="A145" s="325"/>
      <c r="B145" s="313"/>
      <c r="C145" s="312"/>
      <c r="D145" s="473" t="s">
        <v>47</v>
      </c>
      <c r="E145" s="473"/>
      <c r="F145" s="473"/>
      <c r="G145" s="326"/>
      <c r="H145" s="327"/>
      <c r="I145" s="327"/>
      <c r="J145" s="327"/>
      <c r="K145" s="328">
        <v>243627.48</v>
      </c>
      <c r="L145" s="327"/>
      <c r="M145" s="328">
        <v>9014.2099999999991</v>
      </c>
      <c r="N145" s="327"/>
      <c r="O145" s="330">
        <v>90243.87</v>
      </c>
      <c r="DI145" s="303"/>
      <c r="DJ145" s="309"/>
      <c r="DK145" s="309"/>
      <c r="DL145" s="309"/>
      <c r="DO145" s="294" t="s">
        <v>47</v>
      </c>
      <c r="DP145" s="309"/>
    </row>
    <row r="146" spans="1:125" s="293" customFormat="1" ht="15" x14ac:dyDescent="0.25">
      <c r="A146" s="319"/>
      <c r="B146" s="311"/>
      <c r="C146" s="312"/>
      <c r="D146" s="465" t="s">
        <v>48</v>
      </c>
      <c r="E146" s="465"/>
      <c r="F146" s="465"/>
      <c r="G146" s="313"/>
      <c r="H146" s="314"/>
      <c r="I146" s="314"/>
      <c r="J146" s="314"/>
      <c r="K146" s="322"/>
      <c r="L146" s="314"/>
      <c r="M146" s="315">
        <v>71.84</v>
      </c>
      <c r="N146" s="314"/>
      <c r="O146" s="317">
        <v>3750.77</v>
      </c>
      <c r="DI146" s="303"/>
      <c r="DJ146" s="309"/>
      <c r="DK146" s="309"/>
      <c r="DL146" s="309"/>
      <c r="DN146" s="294" t="s">
        <v>48</v>
      </c>
      <c r="DP146" s="309"/>
    </row>
    <row r="147" spans="1:125" s="293" customFormat="1" ht="22.5" x14ac:dyDescent="0.25">
      <c r="A147" s="319"/>
      <c r="B147" s="311"/>
      <c r="C147" s="312" t="s">
        <v>64</v>
      </c>
      <c r="D147" s="465" t="s">
        <v>65</v>
      </c>
      <c r="E147" s="465"/>
      <c r="F147" s="465"/>
      <c r="G147" s="313" t="s">
        <v>51</v>
      </c>
      <c r="H147" s="331">
        <v>109</v>
      </c>
      <c r="I147" s="314"/>
      <c r="J147" s="331">
        <v>109</v>
      </c>
      <c r="K147" s="322"/>
      <c r="L147" s="314"/>
      <c r="M147" s="315">
        <v>78.31</v>
      </c>
      <c r="N147" s="314"/>
      <c r="O147" s="317">
        <v>4088.34</v>
      </c>
      <c r="DI147" s="303"/>
      <c r="DJ147" s="309"/>
      <c r="DK147" s="309"/>
      <c r="DL147" s="309"/>
      <c r="DN147" s="294" t="s">
        <v>65</v>
      </c>
      <c r="DP147" s="309"/>
    </row>
    <row r="148" spans="1:125" s="293" customFormat="1" ht="33.75" x14ac:dyDescent="0.25">
      <c r="A148" s="319"/>
      <c r="B148" s="311"/>
      <c r="C148" s="312" t="s">
        <v>66</v>
      </c>
      <c r="D148" s="465" t="s">
        <v>67</v>
      </c>
      <c r="E148" s="465"/>
      <c r="F148" s="465"/>
      <c r="G148" s="313" t="s">
        <v>51</v>
      </c>
      <c r="H148" s="331">
        <v>65</v>
      </c>
      <c r="I148" s="316">
        <v>0.85</v>
      </c>
      <c r="J148" s="316">
        <v>55.25</v>
      </c>
      <c r="K148" s="322"/>
      <c r="L148" s="314"/>
      <c r="M148" s="315">
        <v>39.69</v>
      </c>
      <c r="N148" s="314"/>
      <c r="O148" s="317">
        <v>2072.3000000000002</v>
      </c>
      <c r="DI148" s="303"/>
      <c r="DJ148" s="309"/>
      <c r="DK148" s="309"/>
      <c r="DL148" s="309"/>
      <c r="DN148" s="294" t="s">
        <v>67</v>
      </c>
      <c r="DP148" s="309"/>
    </row>
    <row r="149" spans="1:125" s="293" customFormat="1" ht="15" x14ac:dyDescent="0.25">
      <c r="A149" s="310"/>
      <c r="B149" s="332"/>
      <c r="C149" s="333"/>
      <c r="D149" s="468" t="s">
        <v>54</v>
      </c>
      <c r="E149" s="468"/>
      <c r="F149" s="468"/>
      <c r="G149" s="305"/>
      <c r="H149" s="334"/>
      <c r="I149" s="334"/>
      <c r="J149" s="334"/>
      <c r="K149" s="335"/>
      <c r="L149" s="334"/>
      <c r="M149" s="340">
        <v>9132.2099999999991</v>
      </c>
      <c r="N149" s="327"/>
      <c r="O149" s="337">
        <v>96404.51</v>
      </c>
      <c r="DI149" s="303"/>
      <c r="DJ149" s="309"/>
      <c r="DK149" s="309"/>
      <c r="DL149" s="309"/>
      <c r="DP149" s="309" t="s">
        <v>54</v>
      </c>
    </row>
    <row r="150" spans="1:125" s="293" customFormat="1" ht="15" x14ac:dyDescent="0.25">
      <c r="A150" s="470" t="s">
        <v>200</v>
      </c>
      <c r="B150" s="471"/>
      <c r="C150" s="471"/>
      <c r="D150" s="471"/>
      <c r="E150" s="471"/>
      <c r="F150" s="471"/>
      <c r="G150" s="471"/>
      <c r="H150" s="471"/>
      <c r="I150" s="471"/>
      <c r="J150" s="471"/>
      <c r="K150" s="471"/>
      <c r="L150" s="471"/>
      <c r="M150" s="471"/>
      <c r="N150" s="471"/>
      <c r="O150" s="472"/>
      <c r="DI150" s="303"/>
      <c r="DJ150" s="309"/>
      <c r="DK150" s="309"/>
      <c r="DL150" s="309"/>
      <c r="DP150" s="309"/>
      <c r="DT150" s="303" t="s">
        <v>200</v>
      </c>
    </row>
    <row r="151" spans="1:125" s="293" customFormat="1" ht="67.5" x14ac:dyDescent="0.25">
      <c r="A151" s="304" t="s">
        <v>195</v>
      </c>
      <c r="B151" s="305" t="s">
        <v>201</v>
      </c>
      <c r="C151" s="306" t="s">
        <v>202</v>
      </c>
      <c r="D151" s="469" t="s">
        <v>203</v>
      </c>
      <c r="E151" s="469"/>
      <c r="F151" s="469"/>
      <c r="G151" s="305" t="s">
        <v>204</v>
      </c>
      <c r="H151" s="305">
        <v>116.18</v>
      </c>
      <c r="I151" s="305" t="s">
        <v>23</v>
      </c>
      <c r="J151" s="305" t="s">
        <v>653</v>
      </c>
      <c r="K151" s="307" t="s">
        <v>206</v>
      </c>
      <c r="L151" s="305"/>
      <c r="M151" s="307" t="s">
        <v>654</v>
      </c>
      <c r="N151" s="305" t="s">
        <v>208</v>
      </c>
      <c r="O151" s="308" t="s">
        <v>655</v>
      </c>
      <c r="DI151" s="303"/>
      <c r="DJ151" s="309" t="s">
        <v>203</v>
      </c>
      <c r="DK151" s="309" t="s">
        <v>5</v>
      </c>
      <c r="DL151" s="309" t="s">
        <v>5</v>
      </c>
      <c r="DP151" s="309"/>
      <c r="DT151" s="303"/>
    </row>
    <row r="152" spans="1:125" s="293" customFormat="1" ht="15" x14ac:dyDescent="0.25">
      <c r="A152" s="310"/>
      <c r="B152" s="332"/>
      <c r="C152" s="333"/>
      <c r="D152" s="468" t="s">
        <v>54</v>
      </c>
      <c r="E152" s="468"/>
      <c r="F152" s="468"/>
      <c r="G152" s="305"/>
      <c r="H152" s="334"/>
      <c r="I152" s="334"/>
      <c r="J152" s="334"/>
      <c r="K152" s="335"/>
      <c r="L152" s="334"/>
      <c r="M152" s="336">
        <v>381.07</v>
      </c>
      <c r="N152" s="327"/>
      <c r="O152" s="337">
        <v>5986.61</v>
      </c>
      <c r="DI152" s="303"/>
      <c r="DJ152" s="309"/>
      <c r="DK152" s="309"/>
      <c r="DL152" s="309"/>
      <c r="DP152" s="309" t="s">
        <v>54</v>
      </c>
      <c r="DT152" s="303"/>
    </row>
    <row r="153" spans="1:125" s="293" customFormat="1" ht="67.5" x14ac:dyDescent="0.25">
      <c r="A153" s="304" t="s">
        <v>201</v>
      </c>
      <c r="B153" s="305" t="s">
        <v>210</v>
      </c>
      <c r="C153" s="306" t="s">
        <v>211</v>
      </c>
      <c r="D153" s="469" t="s">
        <v>212</v>
      </c>
      <c r="E153" s="469"/>
      <c r="F153" s="469"/>
      <c r="G153" s="305" t="s">
        <v>204</v>
      </c>
      <c r="H153" s="305">
        <v>8.8699999999999992</v>
      </c>
      <c r="I153" s="305" t="s">
        <v>23</v>
      </c>
      <c r="J153" s="305" t="s">
        <v>656</v>
      </c>
      <c r="K153" s="307" t="s">
        <v>214</v>
      </c>
      <c r="L153" s="305"/>
      <c r="M153" s="307" t="s">
        <v>657</v>
      </c>
      <c r="N153" s="305" t="s">
        <v>208</v>
      </c>
      <c r="O153" s="308" t="s">
        <v>658</v>
      </c>
      <c r="DI153" s="303"/>
      <c r="DJ153" s="309" t="s">
        <v>212</v>
      </c>
      <c r="DK153" s="309" t="s">
        <v>5</v>
      </c>
      <c r="DL153" s="309" t="s">
        <v>5</v>
      </c>
      <c r="DP153" s="309"/>
      <c r="DT153" s="303"/>
    </row>
    <row r="154" spans="1:125" s="293" customFormat="1" ht="15" x14ac:dyDescent="0.25">
      <c r="A154" s="310"/>
      <c r="B154" s="332"/>
      <c r="C154" s="333"/>
      <c r="D154" s="468" t="s">
        <v>54</v>
      </c>
      <c r="E154" s="468"/>
      <c r="F154" s="468"/>
      <c r="G154" s="305"/>
      <c r="H154" s="334"/>
      <c r="I154" s="334"/>
      <c r="J154" s="334"/>
      <c r="K154" s="335"/>
      <c r="L154" s="334"/>
      <c r="M154" s="336">
        <v>74.42</v>
      </c>
      <c r="N154" s="327"/>
      <c r="O154" s="337">
        <v>1169.1400000000001</v>
      </c>
      <c r="DI154" s="303"/>
      <c r="DJ154" s="309"/>
      <c r="DK154" s="309"/>
      <c r="DL154" s="309"/>
      <c r="DP154" s="309" t="s">
        <v>54</v>
      </c>
      <c r="DT154" s="303"/>
    </row>
    <row r="155" spans="1:125" s="293" customFormat="1" ht="45" x14ac:dyDescent="0.25">
      <c r="A155" s="304" t="s">
        <v>210</v>
      </c>
      <c r="B155" s="305" t="s">
        <v>217</v>
      </c>
      <c r="C155" s="306" t="s">
        <v>218</v>
      </c>
      <c r="D155" s="469" t="s">
        <v>219</v>
      </c>
      <c r="E155" s="469"/>
      <c r="F155" s="469"/>
      <c r="G155" s="305" t="s">
        <v>204</v>
      </c>
      <c r="H155" s="305">
        <v>5.2859999999999996</v>
      </c>
      <c r="I155" s="305" t="s">
        <v>23</v>
      </c>
      <c r="J155" s="305" t="s">
        <v>659</v>
      </c>
      <c r="K155" s="307" t="s">
        <v>221</v>
      </c>
      <c r="L155" s="305"/>
      <c r="M155" s="307" t="s">
        <v>660</v>
      </c>
      <c r="N155" s="305" t="s">
        <v>208</v>
      </c>
      <c r="O155" s="308" t="s">
        <v>661</v>
      </c>
      <c r="DI155" s="303"/>
      <c r="DJ155" s="309" t="s">
        <v>219</v>
      </c>
      <c r="DK155" s="309" t="s">
        <v>5</v>
      </c>
      <c r="DL155" s="309" t="s">
        <v>5</v>
      </c>
      <c r="DP155" s="309"/>
      <c r="DT155" s="303"/>
    </row>
    <row r="156" spans="1:125" s="293" customFormat="1" ht="15" x14ac:dyDescent="0.25">
      <c r="A156" s="310"/>
      <c r="B156" s="332"/>
      <c r="C156" s="333"/>
      <c r="D156" s="468" t="s">
        <v>54</v>
      </c>
      <c r="E156" s="468"/>
      <c r="F156" s="468"/>
      <c r="G156" s="305"/>
      <c r="H156" s="334"/>
      <c r="I156" s="334"/>
      <c r="J156" s="334"/>
      <c r="K156" s="335"/>
      <c r="L156" s="334"/>
      <c r="M156" s="336">
        <v>57.51</v>
      </c>
      <c r="N156" s="327"/>
      <c r="O156" s="345">
        <v>903.48</v>
      </c>
      <c r="DI156" s="303"/>
      <c r="DJ156" s="309"/>
      <c r="DK156" s="309"/>
      <c r="DL156" s="309"/>
      <c r="DP156" s="309" t="s">
        <v>54</v>
      </c>
      <c r="DT156" s="303"/>
    </row>
    <row r="157" spans="1:125" s="293" customFormat="1" ht="45" x14ac:dyDescent="0.25">
      <c r="A157" s="304" t="s">
        <v>217</v>
      </c>
      <c r="B157" s="305" t="s">
        <v>225</v>
      </c>
      <c r="C157" s="306" t="s">
        <v>226</v>
      </c>
      <c r="D157" s="469" t="s">
        <v>227</v>
      </c>
      <c r="E157" s="469"/>
      <c r="F157" s="469"/>
      <c r="G157" s="305" t="s">
        <v>204</v>
      </c>
      <c r="H157" s="305">
        <v>130.33600000000001</v>
      </c>
      <c r="I157" s="305" t="s">
        <v>23</v>
      </c>
      <c r="J157" s="305" t="s">
        <v>662</v>
      </c>
      <c r="K157" s="307" t="s">
        <v>229</v>
      </c>
      <c r="L157" s="305"/>
      <c r="M157" s="307" t="s">
        <v>663</v>
      </c>
      <c r="N157" s="305" t="s">
        <v>231</v>
      </c>
      <c r="O157" s="308" t="s">
        <v>664</v>
      </c>
      <c r="DI157" s="303"/>
      <c r="DJ157" s="309" t="s">
        <v>227</v>
      </c>
      <c r="DK157" s="309" t="s">
        <v>5</v>
      </c>
      <c r="DL157" s="309" t="s">
        <v>5</v>
      </c>
      <c r="DP157" s="309"/>
      <c r="DT157" s="303"/>
    </row>
    <row r="158" spans="1:125" s="293" customFormat="1" ht="15" x14ac:dyDescent="0.25">
      <c r="A158" s="341"/>
      <c r="B158" s="332"/>
      <c r="C158" s="333"/>
      <c r="D158" s="465" t="s">
        <v>665</v>
      </c>
      <c r="E158" s="465"/>
      <c r="F158" s="465"/>
      <c r="G158" s="465"/>
      <c r="H158" s="465"/>
      <c r="I158" s="465"/>
      <c r="J158" s="465"/>
      <c r="K158" s="465"/>
      <c r="L158" s="465"/>
      <c r="M158" s="465"/>
      <c r="N158" s="465"/>
      <c r="O158" s="467"/>
      <c r="DI158" s="303"/>
      <c r="DJ158" s="309"/>
      <c r="DK158" s="309"/>
      <c r="DL158" s="309"/>
      <c r="DP158" s="309"/>
      <c r="DQ158" s="294" t="s">
        <v>665</v>
      </c>
      <c r="DT158" s="303"/>
    </row>
    <row r="159" spans="1:125" s="293" customFormat="1" ht="15" x14ac:dyDescent="0.25">
      <c r="A159" s="310"/>
      <c r="B159" s="332"/>
      <c r="C159" s="333"/>
      <c r="D159" s="468" t="s">
        <v>54</v>
      </c>
      <c r="E159" s="468"/>
      <c r="F159" s="468"/>
      <c r="G159" s="305"/>
      <c r="H159" s="334"/>
      <c r="I159" s="334"/>
      <c r="J159" s="334"/>
      <c r="K159" s="335"/>
      <c r="L159" s="334"/>
      <c r="M159" s="336">
        <v>503.1</v>
      </c>
      <c r="N159" s="327"/>
      <c r="O159" s="337">
        <v>8160.28</v>
      </c>
      <c r="DI159" s="303"/>
      <c r="DJ159" s="309"/>
      <c r="DK159" s="309"/>
      <c r="DL159" s="309"/>
      <c r="DP159" s="309" t="s">
        <v>54</v>
      </c>
      <c r="DT159" s="303"/>
    </row>
    <row r="160" spans="1:125" s="293" customFormat="1" ht="15" x14ac:dyDescent="0.25">
      <c r="A160" s="346"/>
      <c r="B160" s="296"/>
      <c r="C160" s="307"/>
      <c r="D160" s="468" t="s">
        <v>233</v>
      </c>
      <c r="E160" s="468"/>
      <c r="F160" s="468"/>
      <c r="G160" s="468"/>
      <c r="H160" s="468"/>
      <c r="I160" s="468"/>
      <c r="J160" s="468"/>
      <c r="K160" s="468"/>
      <c r="L160" s="468"/>
      <c r="M160" s="347">
        <v>515632.56</v>
      </c>
      <c r="N160" s="348"/>
      <c r="O160" s="349"/>
      <c r="DI160" s="303"/>
      <c r="DJ160" s="309"/>
      <c r="DK160" s="309"/>
      <c r="DL160" s="309"/>
      <c r="DP160" s="309"/>
      <c r="DT160" s="303"/>
      <c r="DU160" s="309" t="s">
        <v>233</v>
      </c>
    </row>
    <row r="161" spans="1:125" s="293" customFormat="1" ht="15" x14ac:dyDescent="0.25">
      <c r="A161" s="470" t="s">
        <v>234</v>
      </c>
      <c r="B161" s="471"/>
      <c r="C161" s="471"/>
      <c r="D161" s="471"/>
      <c r="E161" s="471"/>
      <c r="F161" s="471"/>
      <c r="G161" s="471"/>
      <c r="H161" s="471"/>
      <c r="I161" s="471"/>
      <c r="J161" s="471"/>
      <c r="K161" s="471"/>
      <c r="L161" s="471"/>
      <c r="M161" s="471"/>
      <c r="N161" s="471"/>
      <c r="O161" s="472"/>
      <c r="DI161" s="303" t="s">
        <v>234</v>
      </c>
      <c r="DJ161" s="309"/>
      <c r="DK161" s="309"/>
      <c r="DL161" s="309"/>
      <c r="DP161" s="309"/>
      <c r="DT161" s="303"/>
      <c r="DU161" s="309"/>
    </row>
    <row r="162" spans="1:125" s="293" customFormat="1" ht="33.75" x14ac:dyDescent="0.25">
      <c r="A162" s="304" t="s">
        <v>225</v>
      </c>
      <c r="B162" s="305" t="s">
        <v>236</v>
      </c>
      <c r="C162" s="306" t="s">
        <v>237</v>
      </c>
      <c r="D162" s="469" t="s">
        <v>238</v>
      </c>
      <c r="E162" s="469"/>
      <c r="F162" s="469"/>
      <c r="G162" s="305" t="s">
        <v>239</v>
      </c>
      <c r="H162" s="305">
        <v>1</v>
      </c>
      <c r="I162" s="305" t="s">
        <v>23</v>
      </c>
      <c r="J162" s="305" t="s">
        <v>23</v>
      </c>
      <c r="K162" s="307"/>
      <c r="L162" s="305"/>
      <c r="M162" s="307"/>
      <c r="N162" s="305"/>
      <c r="O162" s="308"/>
      <c r="DI162" s="303"/>
      <c r="DJ162" s="309" t="s">
        <v>238</v>
      </c>
      <c r="DK162" s="309" t="s">
        <v>5</v>
      </c>
      <c r="DL162" s="309" t="s">
        <v>5</v>
      </c>
      <c r="DP162" s="309"/>
      <c r="DT162" s="303"/>
      <c r="DU162" s="309"/>
    </row>
    <row r="163" spans="1:125" s="293" customFormat="1" ht="15" x14ac:dyDescent="0.25">
      <c r="A163" s="310"/>
      <c r="B163" s="311"/>
      <c r="C163" s="312" t="s">
        <v>23</v>
      </c>
      <c r="D163" s="465" t="s">
        <v>44</v>
      </c>
      <c r="E163" s="465"/>
      <c r="F163" s="465"/>
      <c r="G163" s="313"/>
      <c r="H163" s="314"/>
      <c r="I163" s="314"/>
      <c r="J163" s="314"/>
      <c r="K163" s="315">
        <v>298.64</v>
      </c>
      <c r="L163" s="314"/>
      <c r="M163" s="315">
        <v>298.64</v>
      </c>
      <c r="N163" s="316">
        <v>52.21</v>
      </c>
      <c r="O163" s="317">
        <v>15591.99</v>
      </c>
      <c r="DI163" s="303"/>
      <c r="DJ163" s="309"/>
      <c r="DK163" s="309"/>
      <c r="DL163" s="309"/>
      <c r="DM163" s="294" t="s">
        <v>44</v>
      </c>
      <c r="DP163" s="309"/>
      <c r="DT163" s="303"/>
      <c r="DU163" s="309"/>
    </row>
    <row r="164" spans="1:125" s="293" customFormat="1" ht="15" x14ac:dyDescent="0.25">
      <c r="A164" s="310"/>
      <c r="B164" s="311"/>
      <c r="C164" s="312" t="s">
        <v>55</v>
      </c>
      <c r="D164" s="465" t="s">
        <v>60</v>
      </c>
      <c r="E164" s="465"/>
      <c r="F164" s="465"/>
      <c r="G164" s="313"/>
      <c r="H164" s="314"/>
      <c r="I164" s="314"/>
      <c r="J164" s="314"/>
      <c r="K164" s="315">
        <v>128.02000000000001</v>
      </c>
      <c r="L164" s="314"/>
      <c r="M164" s="315">
        <v>128.02000000000001</v>
      </c>
      <c r="N164" s="316">
        <v>15.71</v>
      </c>
      <c r="O164" s="317">
        <v>2011.19</v>
      </c>
      <c r="DI164" s="303"/>
      <c r="DJ164" s="309"/>
      <c r="DK164" s="309"/>
      <c r="DL164" s="309"/>
      <c r="DM164" s="294" t="s">
        <v>60</v>
      </c>
      <c r="DP164" s="309"/>
      <c r="DT164" s="303"/>
      <c r="DU164" s="309"/>
    </row>
    <row r="165" spans="1:125" s="293" customFormat="1" ht="15" x14ac:dyDescent="0.25">
      <c r="A165" s="310"/>
      <c r="B165" s="311"/>
      <c r="C165" s="312" t="s">
        <v>61</v>
      </c>
      <c r="D165" s="465" t="s">
        <v>62</v>
      </c>
      <c r="E165" s="465"/>
      <c r="F165" s="465"/>
      <c r="G165" s="313"/>
      <c r="H165" s="314"/>
      <c r="I165" s="314"/>
      <c r="J165" s="314"/>
      <c r="K165" s="315">
        <v>19.84</v>
      </c>
      <c r="L165" s="314"/>
      <c r="M165" s="315">
        <v>19.84</v>
      </c>
      <c r="N165" s="316">
        <v>52.21</v>
      </c>
      <c r="O165" s="317">
        <v>1035.8499999999999</v>
      </c>
      <c r="DI165" s="303"/>
      <c r="DJ165" s="309"/>
      <c r="DK165" s="309"/>
      <c r="DL165" s="309"/>
      <c r="DM165" s="294" t="s">
        <v>62</v>
      </c>
      <c r="DP165" s="309"/>
      <c r="DT165" s="303"/>
      <c r="DU165" s="309"/>
    </row>
    <row r="166" spans="1:125" s="293" customFormat="1" ht="15" x14ac:dyDescent="0.25">
      <c r="A166" s="319"/>
      <c r="B166" s="311"/>
      <c r="C166" s="312"/>
      <c r="D166" s="465" t="s">
        <v>45</v>
      </c>
      <c r="E166" s="465"/>
      <c r="F166" s="465"/>
      <c r="G166" s="313" t="s">
        <v>46</v>
      </c>
      <c r="H166" s="316">
        <v>35.01</v>
      </c>
      <c r="I166" s="314"/>
      <c r="J166" s="316">
        <v>35.01</v>
      </c>
      <c r="K166" s="322"/>
      <c r="L166" s="314"/>
      <c r="M166" s="322"/>
      <c r="N166" s="314"/>
      <c r="O166" s="323"/>
      <c r="DI166" s="303"/>
      <c r="DJ166" s="309"/>
      <c r="DK166" s="309"/>
      <c r="DL166" s="309"/>
      <c r="DN166" s="294" t="s">
        <v>45</v>
      </c>
      <c r="DP166" s="309"/>
      <c r="DT166" s="303"/>
      <c r="DU166" s="309"/>
    </row>
    <row r="167" spans="1:125" s="293" customFormat="1" ht="15" x14ac:dyDescent="0.25">
      <c r="A167" s="319"/>
      <c r="B167" s="311"/>
      <c r="C167" s="312"/>
      <c r="D167" s="465" t="s">
        <v>63</v>
      </c>
      <c r="E167" s="465"/>
      <c r="F167" s="465"/>
      <c r="G167" s="313" t="s">
        <v>46</v>
      </c>
      <c r="H167" s="316">
        <v>1.71</v>
      </c>
      <c r="I167" s="314"/>
      <c r="J167" s="316">
        <v>1.71</v>
      </c>
      <c r="K167" s="322"/>
      <c r="L167" s="314"/>
      <c r="M167" s="322"/>
      <c r="N167" s="314"/>
      <c r="O167" s="323"/>
      <c r="DI167" s="303"/>
      <c r="DJ167" s="309"/>
      <c r="DK167" s="309"/>
      <c r="DL167" s="309"/>
      <c r="DN167" s="294" t="s">
        <v>63</v>
      </c>
      <c r="DP167" s="309"/>
      <c r="DT167" s="303"/>
      <c r="DU167" s="309"/>
    </row>
    <row r="168" spans="1:125" s="293" customFormat="1" ht="15" x14ac:dyDescent="0.25">
      <c r="A168" s="325"/>
      <c r="B168" s="313"/>
      <c r="C168" s="312"/>
      <c r="D168" s="473" t="s">
        <v>47</v>
      </c>
      <c r="E168" s="473"/>
      <c r="F168" s="473"/>
      <c r="G168" s="326"/>
      <c r="H168" s="327"/>
      <c r="I168" s="327"/>
      <c r="J168" s="327"/>
      <c r="K168" s="329">
        <v>426.66</v>
      </c>
      <c r="L168" s="327"/>
      <c r="M168" s="329">
        <v>426.66</v>
      </c>
      <c r="N168" s="327"/>
      <c r="O168" s="330">
        <v>17603.18</v>
      </c>
      <c r="DI168" s="303"/>
      <c r="DJ168" s="309"/>
      <c r="DK168" s="309"/>
      <c r="DL168" s="309"/>
      <c r="DO168" s="294" t="s">
        <v>47</v>
      </c>
      <c r="DP168" s="309"/>
      <c r="DT168" s="303"/>
      <c r="DU168" s="309"/>
    </row>
    <row r="169" spans="1:125" s="293" customFormat="1" ht="15" x14ac:dyDescent="0.25">
      <c r="A169" s="319"/>
      <c r="B169" s="311"/>
      <c r="C169" s="312"/>
      <c r="D169" s="465" t="s">
        <v>48</v>
      </c>
      <c r="E169" s="465"/>
      <c r="F169" s="465"/>
      <c r="G169" s="313"/>
      <c r="H169" s="314"/>
      <c r="I169" s="314"/>
      <c r="J169" s="314"/>
      <c r="K169" s="322"/>
      <c r="L169" s="314"/>
      <c r="M169" s="315">
        <v>318.48</v>
      </c>
      <c r="N169" s="314"/>
      <c r="O169" s="317">
        <v>16627.84</v>
      </c>
      <c r="DI169" s="303"/>
      <c r="DJ169" s="309"/>
      <c r="DK169" s="309"/>
      <c r="DL169" s="309"/>
      <c r="DN169" s="294" t="s">
        <v>48</v>
      </c>
      <c r="DP169" s="309"/>
      <c r="DT169" s="303"/>
      <c r="DU169" s="309"/>
    </row>
    <row r="170" spans="1:125" s="293" customFormat="1" ht="22.5" x14ac:dyDescent="0.25">
      <c r="A170" s="319"/>
      <c r="B170" s="311"/>
      <c r="C170" s="312" t="s">
        <v>64</v>
      </c>
      <c r="D170" s="465" t="s">
        <v>65</v>
      </c>
      <c r="E170" s="465"/>
      <c r="F170" s="465"/>
      <c r="G170" s="313" t="s">
        <v>51</v>
      </c>
      <c r="H170" s="331">
        <v>109</v>
      </c>
      <c r="I170" s="314"/>
      <c r="J170" s="331">
        <v>109</v>
      </c>
      <c r="K170" s="322"/>
      <c r="L170" s="314"/>
      <c r="M170" s="315">
        <v>347.14</v>
      </c>
      <c r="N170" s="314"/>
      <c r="O170" s="317">
        <v>18124.349999999999</v>
      </c>
      <c r="DI170" s="303"/>
      <c r="DJ170" s="309"/>
      <c r="DK170" s="309"/>
      <c r="DL170" s="309"/>
      <c r="DN170" s="294" t="s">
        <v>65</v>
      </c>
      <c r="DP170" s="309"/>
      <c r="DT170" s="303"/>
      <c r="DU170" s="309"/>
    </row>
    <row r="171" spans="1:125" s="293" customFormat="1" ht="33.75" x14ac:dyDescent="0.25">
      <c r="A171" s="319"/>
      <c r="B171" s="311"/>
      <c r="C171" s="312" t="s">
        <v>66</v>
      </c>
      <c r="D171" s="465" t="s">
        <v>67</v>
      </c>
      <c r="E171" s="465"/>
      <c r="F171" s="465"/>
      <c r="G171" s="313" t="s">
        <v>51</v>
      </c>
      <c r="H171" s="331">
        <v>65</v>
      </c>
      <c r="I171" s="316">
        <v>0.85</v>
      </c>
      <c r="J171" s="316">
        <v>55.25</v>
      </c>
      <c r="K171" s="322"/>
      <c r="L171" s="314"/>
      <c r="M171" s="315">
        <v>175.96</v>
      </c>
      <c r="N171" s="314"/>
      <c r="O171" s="317">
        <v>9186.8799999999992</v>
      </c>
      <c r="DI171" s="303"/>
      <c r="DJ171" s="309"/>
      <c r="DK171" s="309"/>
      <c r="DL171" s="309"/>
      <c r="DN171" s="294" t="s">
        <v>67</v>
      </c>
      <c r="DP171" s="309"/>
      <c r="DT171" s="303"/>
      <c r="DU171" s="309"/>
    </row>
    <row r="172" spans="1:125" s="293" customFormat="1" ht="15" x14ac:dyDescent="0.25">
      <c r="A172" s="310"/>
      <c r="B172" s="332"/>
      <c r="C172" s="333"/>
      <c r="D172" s="468" t="s">
        <v>54</v>
      </c>
      <c r="E172" s="468"/>
      <c r="F172" s="468"/>
      <c r="G172" s="305"/>
      <c r="H172" s="334"/>
      <c r="I172" s="334"/>
      <c r="J172" s="334"/>
      <c r="K172" s="335"/>
      <c r="L172" s="334"/>
      <c r="M172" s="336">
        <v>949.76</v>
      </c>
      <c r="N172" s="327"/>
      <c r="O172" s="337">
        <v>44914.41</v>
      </c>
      <c r="DI172" s="303"/>
      <c r="DJ172" s="309"/>
      <c r="DK172" s="309"/>
      <c r="DL172" s="309"/>
      <c r="DP172" s="309" t="s">
        <v>54</v>
      </c>
      <c r="DT172" s="303"/>
      <c r="DU172" s="309"/>
    </row>
    <row r="173" spans="1:125" s="293" customFormat="1" ht="45" x14ac:dyDescent="0.25">
      <c r="A173" s="304" t="s">
        <v>235</v>
      </c>
      <c r="B173" s="305" t="s">
        <v>241</v>
      </c>
      <c r="C173" s="306" t="s">
        <v>68</v>
      </c>
      <c r="D173" s="469" t="s">
        <v>69</v>
      </c>
      <c r="E173" s="469"/>
      <c r="F173" s="469"/>
      <c r="G173" s="305" t="s">
        <v>42</v>
      </c>
      <c r="H173" s="305">
        <v>0.2</v>
      </c>
      <c r="I173" s="305" t="s">
        <v>23</v>
      </c>
      <c r="J173" s="305" t="s">
        <v>666</v>
      </c>
      <c r="K173" s="307"/>
      <c r="L173" s="305"/>
      <c r="M173" s="307"/>
      <c r="N173" s="305"/>
      <c r="O173" s="308"/>
      <c r="DI173" s="303"/>
      <c r="DJ173" s="309" t="s">
        <v>69</v>
      </c>
      <c r="DK173" s="309" t="s">
        <v>5</v>
      </c>
      <c r="DL173" s="309" t="s">
        <v>5</v>
      </c>
      <c r="DP173" s="309"/>
      <c r="DT173" s="303"/>
      <c r="DU173" s="309"/>
    </row>
    <row r="174" spans="1:125" s="293" customFormat="1" ht="15" x14ac:dyDescent="0.25">
      <c r="A174" s="310"/>
      <c r="B174" s="311"/>
      <c r="C174" s="312" t="s">
        <v>23</v>
      </c>
      <c r="D174" s="465" t="s">
        <v>44</v>
      </c>
      <c r="E174" s="465"/>
      <c r="F174" s="465"/>
      <c r="G174" s="313"/>
      <c r="H174" s="314"/>
      <c r="I174" s="314"/>
      <c r="J174" s="314"/>
      <c r="K174" s="315">
        <v>92.08</v>
      </c>
      <c r="L174" s="314"/>
      <c r="M174" s="315">
        <v>18.420000000000002</v>
      </c>
      <c r="N174" s="316">
        <v>52.21</v>
      </c>
      <c r="O174" s="338">
        <v>961.71</v>
      </c>
      <c r="DI174" s="303"/>
      <c r="DJ174" s="309"/>
      <c r="DK174" s="309"/>
      <c r="DL174" s="309"/>
      <c r="DM174" s="294" t="s">
        <v>44</v>
      </c>
      <c r="DP174" s="309"/>
      <c r="DT174" s="303"/>
      <c r="DU174" s="309"/>
    </row>
    <row r="175" spans="1:125" s="293" customFormat="1" ht="15" x14ac:dyDescent="0.25">
      <c r="A175" s="310"/>
      <c r="B175" s="311"/>
      <c r="C175" s="312" t="s">
        <v>55</v>
      </c>
      <c r="D175" s="465" t="s">
        <v>60</v>
      </c>
      <c r="E175" s="465"/>
      <c r="F175" s="465"/>
      <c r="G175" s="313"/>
      <c r="H175" s="314"/>
      <c r="I175" s="314"/>
      <c r="J175" s="314"/>
      <c r="K175" s="315">
        <v>287.60000000000002</v>
      </c>
      <c r="L175" s="314"/>
      <c r="M175" s="315">
        <v>57.52</v>
      </c>
      <c r="N175" s="316">
        <v>15.71</v>
      </c>
      <c r="O175" s="338">
        <v>903.64</v>
      </c>
      <c r="DI175" s="303"/>
      <c r="DJ175" s="309"/>
      <c r="DK175" s="309"/>
      <c r="DL175" s="309"/>
      <c r="DM175" s="294" t="s">
        <v>60</v>
      </c>
      <c r="DP175" s="309"/>
      <c r="DT175" s="303"/>
      <c r="DU175" s="309"/>
    </row>
    <row r="176" spans="1:125" s="293" customFormat="1" ht="15" x14ac:dyDescent="0.25">
      <c r="A176" s="310"/>
      <c r="B176" s="311"/>
      <c r="C176" s="312" t="s">
        <v>61</v>
      </c>
      <c r="D176" s="465" t="s">
        <v>62</v>
      </c>
      <c r="E176" s="465"/>
      <c r="F176" s="465"/>
      <c r="G176" s="313"/>
      <c r="H176" s="314"/>
      <c r="I176" s="314"/>
      <c r="J176" s="314"/>
      <c r="K176" s="315">
        <v>37.57</v>
      </c>
      <c r="L176" s="314"/>
      <c r="M176" s="315">
        <v>7.51</v>
      </c>
      <c r="N176" s="316">
        <v>52.21</v>
      </c>
      <c r="O176" s="338">
        <v>392.1</v>
      </c>
      <c r="DI176" s="303"/>
      <c r="DJ176" s="309"/>
      <c r="DK176" s="309"/>
      <c r="DL176" s="309"/>
      <c r="DM176" s="294" t="s">
        <v>62</v>
      </c>
      <c r="DP176" s="309"/>
      <c r="DT176" s="303"/>
      <c r="DU176" s="309"/>
    </row>
    <row r="177" spans="1:125" s="293" customFormat="1" ht="15" x14ac:dyDescent="0.25">
      <c r="A177" s="319"/>
      <c r="B177" s="311"/>
      <c r="C177" s="312"/>
      <c r="D177" s="465" t="s">
        <v>45</v>
      </c>
      <c r="E177" s="465"/>
      <c r="F177" s="465"/>
      <c r="G177" s="313" t="s">
        <v>46</v>
      </c>
      <c r="H177" s="320">
        <v>11.7</v>
      </c>
      <c r="I177" s="314"/>
      <c r="J177" s="316">
        <v>2.34</v>
      </c>
      <c r="K177" s="322"/>
      <c r="L177" s="314"/>
      <c r="M177" s="322"/>
      <c r="N177" s="314"/>
      <c r="O177" s="323"/>
      <c r="DI177" s="303"/>
      <c r="DJ177" s="309"/>
      <c r="DK177" s="309"/>
      <c r="DL177" s="309"/>
      <c r="DN177" s="294" t="s">
        <v>45</v>
      </c>
      <c r="DP177" s="309"/>
      <c r="DT177" s="303"/>
      <c r="DU177" s="309"/>
    </row>
    <row r="178" spans="1:125" s="293" customFormat="1" ht="15" x14ac:dyDescent="0.25">
      <c r="A178" s="319"/>
      <c r="B178" s="311"/>
      <c r="C178" s="312"/>
      <c r="D178" s="465" t="s">
        <v>63</v>
      </c>
      <c r="E178" s="465"/>
      <c r="F178" s="465"/>
      <c r="G178" s="313" t="s">
        <v>46</v>
      </c>
      <c r="H178" s="316">
        <v>2.96</v>
      </c>
      <c r="I178" s="314"/>
      <c r="J178" s="339">
        <v>0.59199999999999997</v>
      </c>
      <c r="K178" s="322"/>
      <c r="L178" s="314"/>
      <c r="M178" s="322"/>
      <c r="N178" s="314"/>
      <c r="O178" s="323"/>
      <c r="DI178" s="303"/>
      <c r="DJ178" s="309"/>
      <c r="DK178" s="309"/>
      <c r="DL178" s="309"/>
      <c r="DN178" s="294" t="s">
        <v>63</v>
      </c>
      <c r="DP178" s="309"/>
      <c r="DT178" s="303"/>
      <c r="DU178" s="309"/>
    </row>
    <row r="179" spans="1:125" s="293" customFormat="1" ht="15" x14ac:dyDescent="0.25">
      <c r="A179" s="325"/>
      <c r="B179" s="313"/>
      <c r="C179" s="312"/>
      <c r="D179" s="473" t="s">
        <v>47</v>
      </c>
      <c r="E179" s="473"/>
      <c r="F179" s="473"/>
      <c r="G179" s="326"/>
      <c r="H179" s="327"/>
      <c r="I179" s="327"/>
      <c r="J179" s="327"/>
      <c r="K179" s="329">
        <v>379.68</v>
      </c>
      <c r="L179" s="327"/>
      <c r="M179" s="329">
        <v>75.94</v>
      </c>
      <c r="N179" s="327"/>
      <c r="O179" s="330">
        <v>1865.35</v>
      </c>
      <c r="DI179" s="303"/>
      <c r="DJ179" s="309"/>
      <c r="DK179" s="309"/>
      <c r="DL179" s="309"/>
      <c r="DO179" s="294" t="s">
        <v>47</v>
      </c>
      <c r="DP179" s="309"/>
      <c r="DT179" s="303"/>
      <c r="DU179" s="309"/>
    </row>
    <row r="180" spans="1:125" s="293" customFormat="1" ht="15" x14ac:dyDescent="0.25">
      <c r="A180" s="319"/>
      <c r="B180" s="311"/>
      <c r="C180" s="312"/>
      <c r="D180" s="465" t="s">
        <v>48</v>
      </c>
      <c r="E180" s="465"/>
      <c r="F180" s="465"/>
      <c r="G180" s="313"/>
      <c r="H180" s="314"/>
      <c r="I180" s="314"/>
      <c r="J180" s="314"/>
      <c r="K180" s="322"/>
      <c r="L180" s="314"/>
      <c r="M180" s="315">
        <v>25.93</v>
      </c>
      <c r="N180" s="314"/>
      <c r="O180" s="317">
        <v>1353.81</v>
      </c>
      <c r="DI180" s="303"/>
      <c r="DJ180" s="309"/>
      <c r="DK180" s="309"/>
      <c r="DL180" s="309"/>
      <c r="DN180" s="294" t="s">
        <v>48</v>
      </c>
      <c r="DP180" s="309"/>
      <c r="DT180" s="303"/>
      <c r="DU180" s="309"/>
    </row>
    <row r="181" spans="1:125" s="293" customFormat="1" ht="22.5" x14ac:dyDescent="0.25">
      <c r="A181" s="319"/>
      <c r="B181" s="311"/>
      <c r="C181" s="312" t="s">
        <v>71</v>
      </c>
      <c r="D181" s="465" t="s">
        <v>72</v>
      </c>
      <c r="E181" s="465"/>
      <c r="F181" s="465"/>
      <c r="G181" s="313" t="s">
        <v>51</v>
      </c>
      <c r="H181" s="331">
        <v>102</v>
      </c>
      <c r="I181" s="314"/>
      <c r="J181" s="331">
        <v>102</v>
      </c>
      <c r="K181" s="322"/>
      <c r="L181" s="314"/>
      <c r="M181" s="315">
        <v>26.45</v>
      </c>
      <c r="N181" s="314"/>
      <c r="O181" s="317">
        <v>1380.89</v>
      </c>
      <c r="DI181" s="303"/>
      <c r="DJ181" s="309"/>
      <c r="DK181" s="309"/>
      <c r="DL181" s="309"/>
      <c r="DN181" s="294" t="s">
        <v>72</v>
      </c>
      <c r="DP181" s="309"/>
      <c r="DT181" s="303"/>
      <c r="DU181" s="309"/>
    </row>
    <row r="182" spans="1:125" s="293" customFormat="1" ht="22.5" x14ac:dyDescent="0.25">
      <c r="A182" s="319"/>
      <c r="B182" s="311"/>
      <c r="C182" s="312" t="s">
        <v>73</v>
      </c>
      <c r="D182" s="465" t="s">
        <v>74</v>
      </c>
      <c r="E182" s="465"/>
      <c r="F182" s="465"/>
      <c r="G182" s="313" t="s">
        <v>51</v>
      </c>
      <c r="H182" s="331">
        <v>54</v>
      </c>
      <c r="I182" s="314"/>
      <c r="J182" s="331">
        <v>54</v>
      </c>
      <c r="K182" s="322"/>
      <c r="L182" s="314"/>
      <c r="M182" s="315">
        <v>14</v>
      </c>
      <c r="N182" s="314"/>
      <c r="O182" s="338">
        <v>731.06</v>
      </c>
      <c r="DI182" s="303"/>
      <c r="DJ182" s="309"/>
      <c r="DK182" s="309"/>
      <c r="DL182" s="309"/>
      <c r="DN182" s="294" t="s">
        <v>74</v>
      </c>
      <c r="DP182" s="309"/>
      <c r="DT182" s="303"/>
      <c r="DU182" s="309"/>
    </row>
    <row r="183" spans="1:125" s="293" customFormat="1" ht="15" x14ac:dyDescent="0.25">
      <c r="A183" s="310"/>
      <c r="B183" s="332"/>
      <c r="C183" s="333"/>
      <c r="D183" s="468" t="s">
        <v>54</v>
      </c>
      <c r="E183" s="468"/>
      <c r="F183" s="468"/>
      <c r="G183" s="305"/>
      <c r="H183" s="334"/>
      <c r="I183" s="334"/>
      <c r="J183" s="334"/>
      <c r="K183" s="335"/>
      <c r="L183" s="334"/>
      <c r="M183" s="336">
        <v>116.39</v>
      </c>
      <c r="N183" s="327"/>
      <c r="O183" s="337">
        <v>3977.3</v>
      </c>
      <c r="DI183" s="303"/>
      <c r="DJ183" s="309"/>
      <c r="DK183" s="309"/>
      <c r="DL183" s="309"/>
      <c r="DP183" s="309" t="s">
        <v>54</v>
      </c>
      <c r="DT183" s="303"/>
      <c r="DU183" s="309"/>
    </row>
    <row r="184" spans="1:125" s="293" customFormat="1" ht="22.5" x14ac:dyDescent="0.25">
      <c r="A184" s="304" t="s">
        <v>240</v>
      </c>
      <c r="B184" s="305" t="s">
        <v>244</v>
      </c>
      <c r="C184" s="306" t="s">
        <v>76</v>
      </c>
      <c r="D184" s="469" t="s">
        <v>77</v>
      </c>
      <c r="E184" s="469"/>
      <c r="F184" s="469"/>
      <c r="G184" s="305" t="s">
        <v>42</v>
      </c>
      <c r="H184" s="305">
        <v>0.1</v>
      </c>
      <c r="I184" s="305" t="s">
        <v>23</v>
      </c>
      <c r="J184" s="305" t="s">
        <v>106</v>
      </c>
      <c r="K184" s="307"/>
      <c r="L184" s="305"/>
      <c r="M184" s="307"/>
      <c r="N184" s="305"/>
      <c r="O184" s="308"/>
      <c r="DI184" s="303"/>
      <c r="DJ184" s="309" t="s">
        <v>77</v>
      </c>
      <c r="DK184" s="309" t="s">
        <v>5</v>
      </c>
      <c r="DL184" s="309" t="s">
        <v>5</v>
      </c>
      <c r="DP184" s="309"/>
      <c r="DT184" s="303"/>
      <c r="DU184" s="309"/>
    </row>
    <row r="185" spans="1:125" s="293" customFormat="1" ht="15" x14ac:dyDescent="0.25">
      <c r="A185" s="310"/>
      <c r="B185" s="311"/>
      <c r="C185" s="312" t="s">
        <v>23</v>
      </c>
      <c r="D185" s="465" t="s">
        <v>44</v>
      </c>
      <c r="E185" s="465"/>
      <c r="F185" s="465"/>
      <c r="G185" s="313"/>
      <c r="H185" s="314"/>
      <c r="I185" s="314"/>
      <c r="J185" s="314"/>
      <c r="K185" s="315">
        <v>106.88</v>
      </c>
      <c r="L185" s="314"/>
      <c r="M185" s="315">
        <v>10.69</v>
      </c>
      <c r="N185" s="316">
        <v>52.21</v>
      </c>
      <c r="O185" s="338">
        <v>558.12</v>
      </c>
      <c r="DI185" s="303"/>
      <c r="DJ185" s="309"/>
      <c r="DK185" s="309"/>
      <c r="DL185" s="309"/>
      <c r="DM185" s="294" t="s">
        <v>44</v>
      </c>
      <c r="DP185" s="309"/>
      <c r="DT185" s="303"/>
      <c r="DU185" s="309"/>
    </row>
    <row r="186" spans="1:125" s="293" customFormat="1" ht="15" x14ac:dyDescent="0.25">
      <c r="A186" s="310"/>
      <c r="B186" s="311"/>
      <c r="C186" s="312" t="s">
        <v>55</v>
      </c>
      <c r="D186" s="465" t="s">
        <v>60</v>
      </c>
      <c r="E186" s="465"/>
      <c r="F186" s="465"/>
      <c r="G186" s="313"/>
      <c r="H186" s="314"/>
      <c r="I186" s="314"/>
      <c r="J186" s="314"/>
      <c r="K186" s="315">
        <v>241.58</v>
      </c>
      <c r="L186" s="314"/>
      <c r="M186" s="315">
        <v>24.16</v>
      </c>
      <c r="N186" s="316">
        <v>15.71</v>
      </c>
      <c r="O186" s="338">
        <v>379.55</v>
      </c>
      <c r="DI186" s="303"/>
      <c r="DJ186" s="309"/>
      <c r="DK186" s="309"/>
      <c r="DL186" s="309"/>
      <c r="DM186" s="294" t="s">
        <v>60</v>
      </c>
      <c r="DP186" s="309"/>
      <c r="DT186" s="303"/>
      <c r="DU186" s="309"/>
    </row>
    <row r="187" spans="1:125" s="293" customFormat="1" ht="15" x14ac:dyDescent="0.25">
      <c r="A187" s="310"/>
      <c r="B187" s="311"/>
      <c r="C187" s="312" t="s">
        <v>61</v>
      </c>
      <c r="D187" s="465" t="s">
        <v>62</v>
      </c>
      <c r="E187" s="465"/>
      <c r="F187" s="465"/>
      <c r="G187" s="313"/>
      <c r="H187" s="314"/>
      <c r="I187" s="314"/>
      <c r="J187" s="314"/>
      <c r="K187" s="315">
        <v>26.36</v>
      </c>
      <c r="L187" s="314"/>
      <c r="M187" s="315">
        <v>2.64</v>
      </c>
      <c r="N187" s="316">
        <v>52.21</v>
      </c>
      <c r="O187" s="338">
        <v>137.83000000000001</v>
      </c>
      <c r="DI187" s="303"/>
      <c r="DJ187" s="309"/>
      <c r="DK187" s="309"/>
      <c r="DL187" s="309"/>
      <c r="DM187" s="294" t="s">
        <v>62</v>
      </c>
      <c r="DP187" s="309"/>
      <c r="DT187" s="303"/>
      <c r="DU187" s="309"/>
    </row>
    <row r="188" spans="1:125" s="293" customFormat="1" ht="15" x14ac:dyDescent="0.25">
      <c r="A188" s="319"/>
      <c r="B188" s="311"/>
      <c r="C188" s="312"/>
      <c r="D188" s="465" t="s">
        <v>45</v>
      </c>
      <c r="E188" s="465"/>
      <c r="F188" s="465"/>
      <c r="G188" s="313" t="s">
        <v>46</v>
      </c>
      <c r="H188" s="316">
        <v>12.53</v>
      </c>
      <c r="I188" s="314"/>
      <c r="J188" s="339">
        <v>1.2529999999999999</v>
      </c>
      <c r="K188" s="322"/>
      <c r="L188" s="314"/>
      <c r="M188" s="322"/>
      <c r="N188" s="314"/>
      <c r="O188" s="323"/>
      <c r="DI188" s="303"/>
      <c r="DJ188" s="309"/>
      <c r="DK188" s="309"/>
      <c r="DL188" s="309"/>
      <c r="DN188" s="294" t="s">
        <v>45</v>
      </c>
      <c r="DP188" s="309"/>
      <c r="DT188" s="303"/>
      <c r="DU188" s="309"/>
    </row>
    <row r="189" spans="1:125" s="293" customFormat="1" ht="15" x14ac:dyDescent="0.25">
      <c r="A189" s="319"/>
      <c r="B189" s="311"/>
      <c r="C189" s="312"/>
      <c r="D189" s="465" t="s">
        <v>63</v>
      </c>
      <c r="E189" s="465"/>
      <c r="F189" s="465"/>
      <c r="G189" s="313" t="s">
        <v>46</v>
      </c>
      <c r="H189" s="316">
        <v>2.62</v>
      </c>
      <c r="I189" s="314"/>
      <c r="J189" s="339">
        <v>0.26200000000000001</v>
      </c>
      <c r="K189" s="322"/>
      <c r="L189" s="314"/>
      <c r="M189" s="322"/>
      <c r="N189" s="314"/>
      <c r="O189" s="323"/>
      <c r="DI189" s="303"/>
      <c r="DJ189" s="309"/>
      <c r="DK189" s="309"/>
      <c r="DL189" s="309"/>
      <c r="DN189" s="294" t="s">
        <v>63</v>
      </c>
      <c r="DP189" s="309"/>
      <c r="DT189" s="303"/>
      <c r="DU189" s="309"/>
    </row>
    <row r="190" spans="1:125" s="293" customFormat="1" ht="15" x14ac:dyDescent="0.25">
      <c r="A190" s="325"/>
      <c r="B190" s="313"/>
      <c r="C190" s="312"/>
      <c r="D190" s="473" t="s">
        <v>47</v>
      </c>
      <c r="E190" s="473"/>
      <c r="F190" s="473"/>
      <c r="G190" s="326"/>
      <c r="H190" s="327"/>
      <c r="I190" s="327"/>
      <c r="J190" s="327"/>
      <c r="K190" s="329">
        <v>348.46</v>
      </c>
      <c r="L190" s="327"/>
      <c r="M190" s="329">
        <v>34.85</v>
      </c>
      <c r="N190" s="327"/>
      <c r="O190" s="344">
        <v>937.67</v>
      </c>
      <c r="DI190" s="303"/>
      <c r="DJ190" s="309"/>
      <c r="DK190" s="309"/>
      <c r="DL190" s="309"/>
      <c r="DO190" s="294" t="s">
        <v>47</v>
      </c>
      <c r="DP190" s="309"/>
      <c r="DT190" s="303"/>
      <c r="DU190" s="309"/>
    </row>
    <row r="191" spans="1:125" s="293" customFormat="1" ht="15" x14ac:dyDescent="0.25">
      <c r="A191" s="319"/>
      <c r="B191" s="311"/>
      <c r="C191" s="312"/>
      <c r="D191" s="465" t="s">
        <v>48</v>
      </c>
      <c r="E191" s="465"/>
      <c r="F191" s="465"/>
      <c r="G191" s="313"/>
      <c r="H191" s="314"/>
      <c r="I191" s="314"/>
      <c r="J191" s="314"/>
      <c r="K191" s="322"/>
      <c r="L191" s="314"/>
      <c r="M191" s="315">
        <v>13.33</v>
      </c>
      <c r="N191" s="314"/>
      <c r="O191" s="338">
        <v>695.95</v>
      </c>
      <c r="DI191" s="303"/>
      <c r="DJ191" s="309"/>
      <c r="DK191" s="309"/>
      <c r="DL191" s="309"/>
      <c r="DN191" s="294" t="s">
        <v>48</v>
      </c>
      <c r="DP191" s="309"/>
      <c r="DT191" s="303"/>
      <c r="DU191" s="309"/>
    </row>
    <row r="192" spans="1:125" s="293" customFormat="1" ht="22.5" x14ac:dyDescent="0.25">
      <c r="A192" s="319"/>
      <c r="B192" s="311"/>
      <c r="C192" s="312" t="s">
        <v>79</v>
      </c>
      <c r="D192" s="465" t="s">
        <v>80</v>
      </c>
      <c r="E192" s="465"/>
      <c r="F192" s="465"/>
      <c r="G192" s="313" t="s">
        <v>51</v>
      </c>
      <c r="H192" s="331">
        <v>92</v>
      </c>
      <c r="I192" s="314"/>
      <c r="J192" s="331">
        <v>92</v>
      </c>
      <c r="K192" s="322"/>
      <c r="L192" s="314"/>
      <c r="M192" s="315">
        <v>12.26</v>
      </c>
      <c r="N192" s="314"/>
      <c r="O192" s="338">
        <v>640.27</v>
      </c>
      <c r="DI192" s="303"/>
      <c r="DJ192" s="309"/>
      <c r="DK192" s="309"/>
      <c r="DL192" s="309"/>
      <c r="DN192" s="294" t="s">
        <v>80</v>
      </c>
      <c r="DP192" s="309"/>
      <c r="DT192" s="303"/>
      <c r="DU192" s="309"/>
    </row>
    <row r="193" spans="1:125" s="293" customFormat="1" ht="33.75" x14ac:dyDescent="0.25">
      <c r="A193" s="319"/>
      <c r="B193" s="311"/>
      <c r="C193" s="312" t="s">
        <v>81</v>
      </c>
      <c r="D193" s="465" t="s">
        <v>82</v>
      </c>
      <c r="E193" s="465"/>
      <c r="F193" s="465"/>
      <c r="G193" s="313" t="s">
        <v>51</v>
      </c>
      <c r="H193" s="331">
        <v>46</v>
      </c>
      <c r="I193" s="316">
        <v>0.85</v>
      </c>
      <c r="J193" s="320">
        <v>39.1</v>
      </c>
      <c r="K193" s="322"/>
      <c r="L193" s="314"/>
      <c r="M193" s="315">
        <v>5.21</v>
      </c>
      <c r="N193" s="314"/>
      <c r="O193" s="338">
        <v>272.12</v>
      </c>
      <c r="DI193" s="303"/>
      <c r="DJ193" s="309"/>
      <c r="DK193" s="309"/>
      <c r="DL193" s="309"/>
      <c r="DN193" s="294" t="s">
        <v>82</v>
      </c>
      <c r="DP193" s="309"/>
      <c r="DT193" s="303"/>
      <c r="DU193" s="309"/>
    </row>
    <row r="194" spans="1:125" s="293" customFormat="1" ht="15" x14ac:dyDescent="0.25">
      <c r="A194" s="310"/>
      <c r="B194" s="332"/>
      <c r="C194" s="333"/>
      <c r="D194" s="468" t="s">
        <v>54</v>
      </c>
      <c r="E194" s="468"/>
      <c r="F194" s="468"/>
      <c r="G194" s="305"/>
      <c r="H194" s="334"/>
      <c r="I194" s="334"/>
      <c r="J194" s="334"/>
      <c r="K194" s="335"/>
      <c r="L194" s="334"/>
      <c r="M194" s="336">
        <v>52.32</v>
      </c>
      <c r="N194" s="327"/>
      <c r="O194" s="337">
        <v>1850.06</v>
      </c>
      <c r="DI194" s="303"/>
      <c r="DJ194" s="309"/>
      <c r="DK194" s="309"/>
      <c r="DL194" s="309"/>
      <c r="DP194" s="309" t="s">
        <v>54</v>
      </c>
      <c r="DT194" s="303"/>
      <c r="DU194" s="309"/>
    </row>
    <row r="195" spans="1:125" s="293" customFormat="1" ht="33.75" x14ac:dyDescent="0.25">
      <c r="A195" s="304" t="s">
        <v>243</v>
      </c>
      <c r="B195" s="305" t="s">
        <v>247</v>
      </c>
      <c r="C195" s="306" t="s">
        <v>84</v>
      </c>
      <c r="D195" s="469" t="s">
        <v>85</v>
      </c>
      <c r="E195" s="469"/>
      <c r="F195" s="469"/>
      <c r="G195" s="305" t="s">
        <v>42</v>
      </c>
      <c r="H195" s="305">
        <v>0.1</v>
      </c>
      <c r="I195" s="305" t="s">
        <v>23</v>
      </c>
      <c r="J195" s="305" t="s">
        <v>106</v>
      </c>
      <c r="K195" s="307"/>
      <c r="L195" s="305"/>
      <c r="M195" s="307"/>
      <c r="N195" s="305"/>
      <c r="O195" s="308"/>
      <c r="DI195" s="303"/>
      <c r="DJ195" s="309" t="s">
        <v>85</v>
      </c>
      <c r="DK195" s="309" t="s">
        <v>5</v>
      </c>
      <c r="DL195" s="309" t="s">
        <v>5</v>
      </c>
      <c r="DP195" s="309"/>
      <c r="DT195" s="303"/>
      <c r="DU195" s="309"/>
    </row>
    <row r="196" spans="1:125" s="293" customFormat="1" ht="15" x14ac:dyDescent="0.25">
      <c r="A196" s="310"/>
      <c r="B196" s="311"/>
      <c r="C196" s="312" t="s">
        <v>23</v>
      </c>
      <c r="D196" s="465" t="s">
        <v>44</v>
      </c>
      <c r="E196" s="465"/>
      <c r="F196" s="465"/>
      <c r="G196" s="313"/>
      <c r="H196" s="314"/>
      <c r="I196" s="314"/>
      <c r="J196" s="314"/>
      <c r="K196" s="315">
        <v>173.23</v>
      </c>
      <c r="L196" s="314"/>
      <c r="M196" s="315">
        <v>17.32</v>
      </c>
      <c r="N196" s="316">
        <v>52.21</v>
      </c>
      <c r="O196" s="338">
        <v>904.28</v>
      </c>
      <c r="DI196" s="303"/>
      <c r="DJ196" s="309"/>
      <c r="DK196" s="309"/>
      <c r="DL196" s="309"/>
      <c r="DM196" s="294" t="s">
        <v>44</v>
      </c>
      <c r="DP196" s="309"/>
      <c r="DT196" s="303"/>
      <c r="DU196" s="309"/>
    </row>
    <row r="197" spans="1:125" s="293" customFormat="1" ht="15" x14ac:dyDescent="0.25">
      <c r="A197" s="310"/>
      <c r="B197" s="311"/>
      <c r="C197" s="312" t="s">
        <v>55</v>
      </c>
      <c r="D197" s="465" t="s">
        <v>60</v>
      </c>
      <c r="E197" s="465"/>
      <c r="F197" s="465"/>
      <c r="G197" s="313"/>
      <c r="H197" s="314"/>
      <c r="I197" s="314"/>
      <c r="J197" s="314"/>
      <c r="K197" s="318">
        <v>5268.76</v>
      </c>
      <c r="L197" s="314"/>
      <c r="M197" s="315">
        <v>526.88</v>
      </c>
      <c r="N197" s="316">
        <v>15.71</v>
      </c>
      <c r="O197" s="317">
        <v>8277.2800000000007</v>
      </c>
      <c r="DI197" s="303"/>
      <c r="DJ197" s="309"/>
      <c r="DK197" s="309"/>
      <c r="DL197" s="309"/>
      <c r="DM197" s="294" t="s">
        <v>60</v>
      </c>
      <c r="DP197" s="309"/>
      <c r="DT197" s="303"/>
      <c r="DU197" s="309"/>
    </row>
    <row r="198" spans="1:125" s="293" customFormat="1" ht="15" x14ac:dyDescent="0.25">
      <c r="A198" s="310"/>
      <c r="B198" s="311"/>
      <c r="C198" s="312" t="s">
        <v>61</v>
      </c>
      <c r="D198" s="465" t="s">
        <v>62</v>
      </c>
      <c r="E198" s="465"/>
      <c r="F198" s="465"/>
      <c r="G198" s="313"/>
      <c r="H198" s="314"/>
      <c r="I198" s="314"/>
      <c r="J198" s="314"/>
      <c r="K198" s="315">
        <v>267.67</v>
      </c>
      <c r="L198" s="314"/>
      <c r="M198" s="315">
        <v>26.77</v>
      </c>
      <c r="N198" s="316">
        <v>52.21</v>
      </c>
      <c r="O198" s="317">
        <v>1397.66</v>
      </c>
      <c r="DI198" s="303"/>
      <c r="DJ198" s="309"/>
      <c r="DK198" s="309"/>
      <c r="DL198" s="309"/>
      <c r="DM198" s="294" t="s">
        <v>62</v>
      </c>
      <c r="DP198" s="309"/>
      <c r="DT198" s="303"/>
      <c r="DU198" s="309"/>
    </row>
    <row r="199" spans="1:125" s="293" customFormat="1" ht="15" x14ac:dyDescent="0.25">
      <c r="A199" s="310"/>
      <c r="B199" s="311"/>
      <c r="C199" s="312" t="s">
        <v>75</v>
      </c>
      <c r="D199" s="465" t="s">
        <v>86</v>
      </c>
      <c r="E199" s="465"/>
      <c r="F199" s="465"/>
      <c r="G199" s="313"/>
      <c r="H199" s="314"/>
      <c r="I199" s="314"/>
      <c r="J199" s="314"/>
      <c r="K199" s="315">
        <v>17.079999999999998</v>
      </c>
      <c r="L199" s="314"/>
      <c r="M199" s="315">
        <v>1.71</v>
      </c>
      <c r="N199" s="320">
        <v>9.5</v>
      </c>
      <c r="O199" s="338">
        <v>16.25</v>
      </c>
      <c r="DI199" s="303"/>
      <c r="DJ199" s="309"/>
      <c r="DK199" s="309"/>
      <c r="DL199" s="309"/>
      <c r="DM199" s="294" t="s">
        <v>86</v>
      </c>
      <c r="DP199" s="309"/>
      <c r="DT199" s="303"/>
      <c r="DU199" s="309"/>
    </row>
    <row r="200" spans="1:125" s="293" customFormat="1" ht="15" x14ac:dyDescent="0.25">
      <c r="A200" s="319"/>
      <c r="B200" s="311"/>
      <c r="C200" s="312"/>
      <c r="D200" s="465" t="s">
        <v>45</v>
      </c>
      <c r="E200" s="465"/>
      <c r="F200" s="465"/>
      <c r="G200" s="313" t="s">
        <v>46</v>
      </c>
      <c r="H200" s="320">
        <v>21.6</v>
      </c>
      <c r="I200" s="314"/>
      <c r="J200" s="316">
        <v>2.16</v>
      </c>
      <c r="K200" s="322"/>
      <c r="L200" s="314"/>
      <c r="M200" s="322"/>
      <c r="N200" s="314"/>
      <c r="O200" s="323"/>
      <c r="DI200" s="303"/>
      <c r="DJ200" s="309"/>
      <c r="DK200" s="309"/>
      <c r="DL200" s="309"/>
      <c r="DN200" s="294" t="s">
        <v>45</v>
      </c>
      <c r="DP200" s="309"/>
      <c r="DT200" s="303"/>
      <c r="DU200" s="309"/>
    </row>
    <row r="201" spans="1:125" s="293" customFormat="1" ht="15" x14ac:dyDescent="0.25">
      <c r="A201" s="319"/>
      <c r="B201" s="311"/>
      <c r="C201" s="312"/>
      <c r="D201" s="465" t="s">
        <v>63</v>
      </c>
      <c r="E201" s="465"/>
      <c r="F201" s="465"/>
      <c r="G201" s="313" t="s">
        <v>46</v>
      </c>
      <c r="H201" s="320">
        <v>20.6</v>
      </c>
      <c r="I201" s="314"/>
      <c r="J201" s="316">
        <v>2.06</v>
      </c>
      <c r="K201" s="322"/>
      <c r="L201" s="314"/>
      <c r="M201" s="322"/>
      <c r="N201" s="314"/>
      <c r="O201" s="323"/>
      <c r="DI201" s="303"/>
      <c r="DJ201" s="309"/>
      <c r="DK201" s="309"/>
      <c r="DL201" s="309"/>
      <c r="DN201" s="294" t="s">
        <v>63</v>
      </c>
      <c r="DP201" s="309"/>
      <c r="DT201" s="303"/>
      <c r="DU201" s="309"/>
    </row>
    <row r="202" spans="1:125" s="293" customFormat="1" ht="15" x14ac:dyDescent="0.25">
      <c r="A202" s="325"/>
      <c r="B202" s="313"/>
      <c r="C202" s="312"/>
      <c r="D202" s="473" t="s">
        <v>47</v>
      </c>
      <c r="E202" s="473"/>
      <c r="F202" s="473"/>
      <c r="G202" s="326"/>
      <c r="H202" s="327"/>
      <c r="I202" s="327"/>
      <c r="J202" s="327"/>
      <c r="K202" s="328">
        <v>5459.07</v>
      </c>
      <c r="L202" s="327"/>
      <c r="M202" s="329">
        <v>545.91</v>
      </c>
      <c r="N202" s="327"/>
      <c r="O202" s="330">
        <v>9197.81</v>
      </c>
      <c r="DI202" s="303"/>
      <c r="DJ202" s="309"/>
      <c r="DK202" s="309"/>
      <c r="DL202" s="309"/>
      <c r="DO202" s="294" t="s">
        <v>47</v>
      </c>
      <c r="DP202" s="309"/>
      <c r="DT202" s="303"/>
      <c r="DU202" s="309"/>
    </row>
    <row r="203" spans="1:125" s="293" customFormat="1" ht="15" x14ac:dyDescent="0.25">
      <c r="A203" s="319"/>
      <c r="B203" s="311"/>
      <c r="C203" s="312"/>
      <c r="D203" s="465" t="s">
        <v>48</v>
      </c>
      <c r="E203" s="465"/>
      <c r="F203" s="465"/>
      <c r="G203" s="313"/>
      <c r="H203" s="314"/>
      <c r="I203" s="314"/>
      <c r="J203" s="314"/>
      <c r="K203" s="322"/>
      <c r="L203" s="314"/>
      <c r="M203" s="315">
        <v>44.09</v>
      </c>
      <c r="N203" s="314"/>
      <c r="O203" s="317">
        <v>2301.94</v>
      </c>
      <c r="DI203" s="303"/>
      <c r="DJ203" s="309"/>
      <c r="DK203" s="309"/>
      <c r="DL203" s="309"/>
      <c r="DN203" s="294" t="s">
        <v>48</v>
      </c>
      <c r="DP203" s="309"/>
      <c r="DT203" s="303"/>
      <c r="DU203" s="309"/>
    </row>
    <row r="204" spans="1:125" s="293" customFormat="1" ht="33.75" x14ac:dyDescent="0.25">
      <c r="A204" s="319"/>
      <c r="B204" s="311"/>
      <c r="C204" s="312" t="s">
        <v>87</v>
      </c>
      <c r="D204" s="465" t="s">
        <v>88</v>
      </c>
      <c r="E204" s="465"/>
      <c r="F204" s="465"/>
      <c r="G204" s="313" t="s">
        <v>51</v>
      </c>
      <c r="H204" s="331">
        <v>147</v>
      </c>
      <c r="I204" s="314"/>
      <c r="J204" s="331">
        <v>147</v>
      </c>
      <c r="K204" s="322"/>
      <c r="L204" s="314"/>
      <c r="M204" s="315">
        <v>64.81</v>
      </c>
      <c r="N204" s="314"/>
      <c r="O204" s="317">
        <v>3383.85</v>
      </c>
      <c r="DI204" s="303"/>
      <c r="DJ204" s="309"/>
      <c r="DK204" s="309"/>
      <c r="DL204" s="309"/>
      <c r="DN204" s="294" t="s">
        <v>88</v>
      </c>
      <c r="DP204" s="309"/>
      <c r="DT204" s="303"/>
      <c r="DU204" s="309"/>
    </row>
    <row r="205" spans="1:125" s="293" customFormat="1" ht="45" x14ac:dyDescent="0.25">
      <c r="A205" s="319"/>
      <c r="B205" s="311"/>
      <c r="C205" s="312" t="s">
        <v>89</v>
      </c>
      <c r="D205" s="465" t="s">
        <v>90</v>
      </c>
      <c r="E205" s="465"/>
      <c r="F205" s="465"/>
      <c r="G205" s="313" t="s">
        <v>51</v>
      </c>
      <c r="H205" s="331">
        <v>134</v>
      </c>
      <c r="I205" s="316">
        <v>0.85</v>
      </c>
      <c r="J205" s="320">
        <v>113.9</v>
      </c>
      <c r="K205" s="322"/>
      <c r="L205" s="314"/>
      <c r="M205" s="315">
        <v>50.22</v>
      </c>
      <c r="N205" s="314"/>
      <c r="O205" s="317">
        <v>2621.91</v>
      </c>
      <c r="DI205" s="303"/>
      <c r="DJ205" s="309"/>
      <c r="DK205" s="309"/>
      <c r="DL205" s="309"/>
      <c r="DN205" s="294" t="s">
        <v>90</v>
      </c>
      <c r="DP205" s="309"/>
      <c r="DT205" s="303"/>
      <c r="DU205" s="309"/>
    </row>
    <row r="206" spans="1:125" s="293" customFormat="1" ht="15" x14ac:dyDescent="0.25">
      <c r="A206" s="310"/>
      <c r="B206" s="332"/>
      <c r="C206" s="333"/>
      <c r="D206" s="468" t="s">
        <v>54</v>
      </c>
      <c r="E206" s="468"/>
      <c r="F206" s="468"/>
      <c r="G206" s="305"/>
      <c r="H206" s="334"/>
      <c r="I206" s="334"/>
      <c r="J206" s="334"/>
      <c r="K206" s="335"/>
      <c r="L206" s="334"/>
      <c r="M206" s="336">
        <v>660.94</v>
      </c>
      <c r="N206" s="327"/>
      <c r="O206" s="337">
        <v>15203.57</v>
      </c>
      <c r="DI206" s="303"/>
      <c r="DJ206" s="309"/>
      <c r="DK206" s="309"/>
      <c r="DL206" s="309"/>
      <c r="DP206" s="309" t="s">
        <v>54</v>
      </c>
      <c r="DT206" s="303"/>
      <c r="DU206" s="309"/>
    </row>
    <row r="207" spans="1:125" s="293" customFormat="1" ht="22.5" x14ac:dyDescent="0.25">
      <c r="A207" s="304" t="s">
        <v>246</v>
      </c>
      <c r="B207" s="305" t="s">
        <v>250</v>
      </c>
      <c r="C207" s="306" t="s">
        <v>92</v>
      </c>
      <c r="D207" s="469" t="s">
        <v>93</v>
      </c>
      <c r="E207" s="469"/>
      <c r="F207" s="469"/>
      <c r="G207" s="305" t="s">
        <v>94</v>
      </c>
      <c r="H207" s="305">
        <v>12.6</v>
      </c>
      <c r="I207" s="305" t="s">
        <v>23</v>
      </c>
      <c r="J207" s="305" t="s">
        <v>667</v>
      </c>
      <c r="K207" s="307" t="s">
        <v>96</v>
      </c>
      <c r="L207" s="305" t="s">
        <v>97</v>
      </c>
      <c r="M207" s="307" t="s">
        <v>668</v>
      </c>
      <c r="N207" s="305" t="s">
        <v>99</v>
      </c>
      <c r="O207" s="308" t="s">
        <v>669</v>
      </c>
      <c r="DI207" s="303"/>
      <c r="DJ207" s="309" t="s">
        <v>93</v>
      </c>
      <c r="DK207" s="309" t="s">
        <v>5</v>
      </c>
      <c r="DL207" s="309" t="s">
        <v>5</v>
      </c>
      <c r="DP207" s="309"/>
      <c r="DT207" s="303"/>
      <c r="DU207" s="309"/>
    </row>
    <row r="208" spans="1:125" s="293" customFormat="1" ht="15" x14ac:dyDescent="0.25">
      <c r="A208" s="341"/>
      <c r="B208" s="332"/>
      <c r="C208" s="333"/>
      <c r="D208" s="465" t="s">
        <v>101</v>
      </c>
      <c r="E208" s="465"/>
      <c r="F208" s="465"/>
      <c r="G208" s="465"/>
      <c r="H208" s="465"/>
      <c r="I208" s="465"/>
      <c r="J208" s="465"/>
      <c r="K208" s="465"/>
      <c r="L208" s="465"/>
      <c r="M208" s="465"/>
      <c r="N208" s="465"/>
      <c r="O208" s="467"/>
      <c r="DI208" s="303"/>
      <c r="DJ208" s="309"/>
      <c r="DK208" s="309"/>
      <c r="DL208" s="309"/>
      <c r="DP208" s="309"/>
      <c r="DR208" s="294" t="s">
        <v>101</v>
      </c>
      <c r="DT208" s="303"/>
      <c r="DU208" s="309"/>
    </row>
    <row r="209" spans="1:125" s="293" customFormat="1" ht="15" x14ac:dyDescent="0.25">
      <c r="A209" s="310"/>
      <c r="B209" s="342"/>
      <c r="C209" s="312"/>
      <c r="D209" s="474" t="s">
        <v>102</v>
      </c>
      <c r="E209" s="474"/>
      <c r="F209" s="474"/>
      <c r="G209" s="474"/>
      <c r="H209" s="474"/>
      <c r="I209" s="474"/>
      <c r="J209" s="474"/>
      <c r="K209" s="474"/>
      <c r="L209" s="474"/>
      <c r="M209" s="474"/>
      <c r="N209" s="474"/>
      <c r="O209" s="475"/>
      <c r="DI209" s="303"/>
      <c r="DJ209" s="309"/>
      <c r="DK209" s="309"/>
      <c r="DL209" s="309"/>
      <c r="DP209" s="309"/>
      <c r="DS209" s="294" t="s">
        <v>102</v>
      </c>
      <c r="DT209" s="303"/>
      <c r="DU209" s="309"/>
    </row>
    <row r="210" spans="1:125" s="293" customFormat="1" ht="15" x14ac:dyDescent="0.25">
      <c r="A210" s="310"/>
      <c r="B210" s="332"/>
      <c r="C210" s="333"/>
      <c r="D210" s="468" t="s">
        <v>54</v>
      </c>
      <c r="E210" s="468"/>
      <c r="F210" s="468"/>
      <c r="G210" s="305"/>
      <c r="H210" s="334"/>
      <c r="I210" s="334"/>
      <c r="J210" s="334"/>
      <c r="K210" s="335"/>
      <c r="L210" s="334"/>
      <c r="M210" s="340">
        <v>8241.36</v>
      </c>
      <c r="N210" s="327"/>
      <c r="O210" s="337">
        <v>78292.92</v>
      </c>
      <c r="DI210" s="303"/>
      <c r="DJ210" s="309"/>
      <c r="DK210" s="309"/>
      <c r="DL210" s="309"/>
      <c r="DP210" s="309" t="s">
        <v>54</v>
      </c>
      <c r="DT210" s="303"/>
      <c r="DU210" s="309"/>
    </row>
    <row r="211" spans="1:125" s="293" customFormat="1" ht="56.25" x14ac:dyDescent="0.25">
      <c r="A211" s="304" t="s">
        <v>249</v>
      </c>
      <c r="B211" s="305" t="s">
        <v>255</v>
      </c>
      <c r="C211" s="306" t="s">
        <v>256</v>
      </c>
      <c r="D211" s="469" t="s">
        <v>257</v>
      </c>
      <c r="E211" s="469"/>
      <c r="F211" s="469"/>
      <c r="G211" s="305" t="s">
        <v>239</v>
      </c>
      <c r="H211" s="305">
        <v>1</v>
      </c>
      <c r="I211" s="305" t="s">
        <v>23</v>
      </c>
      <c r="J211" s="305" t="s">
        <v>23</v>
      </c>
      <c r="K211" s="307"/>
      <c r="L211" s="305"/>
      <c r="M211" s="307"/>
      <c r="N211" s="305"/>
      <c r="O211" s="308"/>
      <c r="DI211" s="303"/>
      <c r="DJ211" s="309" t="s">
        <v>257</v>
      </c>
      <c r="DK211" s="309" t="s">
        <v>5</v>
      </c>
      <c r="DL211" s="309" t="s">
        <v>5</v>
      </c>
      <c r="DP211" s="309"/>
      <c r="DT211" s="303"/>
      <c r="DU211" s="309"/>
    </row>
    <row r="212" spans="1:125" s="293" customFormat="1" ht="15" x14ac:dyDescent="0.25">
      <c r="A212" s="310"/>
      <c r="B212" s="311"/>
      <c r="C212" s="312" t="s">
        <v>23</v>
      </c>
      <c r="D212" s="465" t="s">
        <v>44</v>
      </c>
      <c r="E212" s="465"/>
      <c r="F212" s="465"/>
      <c r="G212" s="313"/>
      <c r="H212" s="314"/>
      <c r="I212" s="314"/>
      <c r="J212" s="314"/>
      <c r="K212" s="315">
        <v>316.8</v>
      </c>
      <c r="L212" s="314"/>
      <c r="M212" s="315">
        <v>316.8</v>
      </c>
      <c r="N212" s="316">
        <v>52.21</v>
      </c>
      <c r="O212" s="317">
        <v>16540.13</v>
      </c>
      <c r="DI212" s="303"/>
      <c r="DJ212" s="309"/>
      <c r="DK212" s="309"/>
      <c r="DL212" s="309"/>
      <c r="DM212" s="294" t="s">
        <v>44</v>
      </c>
      <c r="DP212" s="309"/>
      <c r="DT212" s="303"/>
      <c r="DU212" s="309"/>
    </row>
    <row r="213" spans="1:125" s="293" customFormat="1" ht="15" x14ac:dyDescent="0.25">
      <c r="A213" s="310"/>
      <c r="B213" s="311"/>
      <c r="C213" s="312" t="s">
        <v>55</v>
      </c>
      <c r="D213" s="465" t="s">
        <v>60</v>
      </c>
      <c r="E213" s="465"/>
      <c r="F213" s="465"/>
      <c r="G213" s="313"/>
      <c r="H213" s="314"/>
      <c r="I213" s="314"/>
      <c r="J213" s="314"/>
      <c r="K213" s="318">
        <v>8602.08</v>
      </c>
      <c r="L213" s="314"/>
      <c r="M213" s="318">
        <v>8602.08</v>
      </c>
      <c r="N213" s="316">
        <v>15.71</v>
      </c>
      <c r="O213" s="317">
        <v>135138.68</v>
      </c>
      <c r="DI213" s="303"/>
      <c r="DJ213" s="309"/>
      <c r="DK213" s="309"/>
      <c r="DL213" s="309"/>
      <c r="DM213" s="294" t="s">
        <v>60</v>
      </c>
      <c r="DP213" s="309"/>
      <c r="DT213" s="303"/>
      <c r="DU213" s="309"/>
    </row>
    <row r="214" spans="1:125" s="293" customFormat="1" ht="15" x14ac:dyDescent="0.25">
      <c r="A214" s="310"/>
      <c r="B214" s="311"/>
      <c r="C214" s="312" t="s">
        <v>61</v>
      </c>
      <c r="D214" s="465" t="s">
        <v>62</v>
      </c>
      <c r="E214" s="465"/>
      <c r="F214" s="465"/>
      <c r="G214" s="313"/>
      <c r="H214" s="314"/>
      <c r="I214" s="314"/>
      <c r="J214" s="314"/>
      <c r="K214" s="315">
        <v>328.35</v>
      </c>
      <c r="L214" s="314"/>
      <c r="M214" s="315">
        <v>328.35</v>
      </c>
      <c r="N214" s="316">
        <v>52.21</v>
      </c>
      <c r="O214" s="317">
        <v>17143.150000000001</v>
      </c>
      <c r="DI214" s="303"/>
      <c r="DJ214" s="309"/>
      <c r="DK214" s="309"/>
      <c r="DL214" s="309"/>
      <c r="DM214" s="294" t="s">
        <v>62</v>
      </c>
      <c r="DP214" s="309"/>
      <c r="DT214" s="303"/>
      <c r="DU214" s="309"/>
    </row>
    <row r="215" spans="1:125" s="293" customFormat="1" ht="15" x14ac:dyDescent="0.25">
      <c r="A215" s="319"/>
      <c r="B215" s="311"/>
      <c r="C215" s="312"/>
      <c r="D215" s="465" t="s">
        <v>45</v>
      </c>
      <c r="E215" s="465"/>
      <c r="F215" s="465"/>
      <c r="G215" s="313" t="s">
        <v>46</v>
      </c>
      <c r="H215" s="316">
        <v>34.51</v>
      </c>
      <c r="I215" s="314"/>
      <c r="J215" s="316">
        <v>34.51</v>
      </c>
      <c r="K215" s="322"/>
      <c r="L215" s="314"/>
      <c r="M215" s="322"/>
      <c r="N215" s="314"/>
      <c r="O215" s="323"/>
      <c r="DI215" s="303"/>
      <c r="DJ215" s="309"/>
      <c r="DK215" s="309"/>
      <c r="DL215" s="309"/>
      <c r="DN215" s="294" t="s">
        <v>45</v>
      </c>
      <c r="DP215" s="309"/>
      <c r="DT215" s="303"/>
      <c r="DU215" s="309"/>
    </row>
    <row r="216" spans="1:125" s="293" customFormat="1" ht="15" x14ac:dyDescent="0.25">
      <c r="A216" s="319"/>
      <c r="B216" s="311"/>
      <c r="C216" s="312"/>
      <c r="D216" s="465" t="s">
        <v>63</v>
      </c>
      <c r="E216" s="465"/>
      <c r="F216" s="465"/>
      <c r="G216" s="313" t="s">
        <v>46</v>
      </c>
      <c r="H216" s="316">
        <v>25.66</v>
      </c>
      <c r="I216" s="314"/>
      <c r="J216" s="316">
        <v>25.66</v>
      </c>
      <c r="K216" s="322"/>
      <c r="L216" s="314"/>
      <c r="M216" s="322"/>
      <c r="N216" s="314"/>
      <c r="O216" s="323"/>
      <c r="DI216" s="303"/>
      <c r="DJ216" s="309"/>
      <c r="DK216" s="309"/>
      <c r="DL216" s="309"/>
      <c r="DN216" s="294" t="s">
        <v>63</v>
      </c>
      <c r="DP216" s="309"/>
      <c r="DT216" s="303"/>
      <c r="DU216" s="309"/>
    </row>
    <row r="217" spans="1:125" s="293" customFormat="1" ht="15" x14ac:dyDescent="0.25">
      <c r="A217" s="325"/>
      <c r="B217" s="313"/>
      <c r="C217" s="312"/>
      <c r="D217" s="473" t="s">
        <v>47</v>
      </c>
      <c r="E217" s="473"/>
      <c r="F217" s="473"/>
      <c r="G217" s="326"/>
      <c r="H217" s="327"/>
      <c r="I217" s="327"/>
      <c r="J217" s="327"/>
      <c r="K217" s="328">
        <v>8918.8799999999992</v>
      </c>
      <c r="L217" s="327"/>
      <c r="M217" s="328">
        <v>8918.8799999999992</v>
      </c>
      <c r="N217" s="327"/>
      <c r="O217" s="330">
        <v>151678.81</v>
      </c>
      <c r="DI217" s="303"/>
      <c r="DJ217" s="309"/>
      <c r="DK217" s="309"/>
      <c r="DL217" s="309"/>
      <c r="DO217" s="294" t="s">
        <v>47</v>
      </c>
      <c r="DP217" s="309"/>
      <c r="DT217" s="303"/>
      <c r="DU217" s="309"/>
    </row>
    <row r="218" spans="1:125" s="293" customFormat="1" ht="15" x14ac:dyDescent="0.25">
      <c r="A218" s="319"/>
      <c r="B218" s="311"/>
      <c r="C218" s="312"/>
      <c r="D218" s="465" t="s">
        <v>48</v>
      </c>
      <c r="E218" s="465"/>
      <c r="F218" s="465"/>
      <c r="G218" s="313"/>
      <c r="H218" s="314"/>
      <c r="I218" s="314"/>
      <c r="J218" s="314"/>
      <c r="K218" s="322"/>
      <c r="L218" s="314"/>
      <c r="M218" s="315">
        <v>645.15</v>
      </c>
      <c r="N218" s="314"/>
      <c r="O218" s="317">
        <v>33683.279999999999</v>
      </c>
      <c r="DI218" s="303"/>
      <c r="DJ218" s="309"/>
      <c r="DK218" s="309"/>
      <c r="DL218" s="309"/>
      <c r="DN218" s="294" t="s">
        <v>48</v>
      </c>
      <c r="DP218" s="309"/>
      <c r="DT218" s="303"/>
      <c r="DU218" s="309"/>
    </row>
    <row r="219" spans="1:125" s="293" customFormat="1" ht="22.5" x14ac:dyDescent="0.25">
      <c r="A219" s="319"/>
      <c r="B219" s="311"/>
      <c r="C219" s="312" t="s">
        <v>64</v>
      </c>
      <c r="D219" s="465" t="s">
        <v>65</v>
      </c>
      <c r="E219" s="465"/>
      <c r="F219" s="465"/>
      <c r="G219" s="313" t="s">
        <v>51</v>
      </c>
      <c r="H219" s="331">
        <v>109</v>
      </c>
      <c r="I219" s="314"/>
      <c r="J219" s="331">
        <v>109</v>
      </c>
      <c r="K219" s="322"/>
      <c r="L219" s="314"/>
      <c r="M219" s="315">
        <v>703.21</v>
      </c>
      <c r="N219" s="314"/>
      <c r="O219" s="317">
        <v>36714.78</v>
      </c>
      <c r="DI219" s="303"/>
      <c r="DJ219" s="309"/>
      <c r="DK219" s="309"/>
      <c r="DL219" s="309"/>
      <c r="DN219" s="294" t="s">
        <v>65</v>
      </c>
      <c r="DP219" s="309"/>
      <c r="DT219" s="303"/>
      <c r="DU219" s="309"/>
    </row>
    <row r="220" spans="1:125" s="293" customFormat="1" ht="33.75" x14ac:dyDescent="0.25">
      <c r="A220" s="319"/>
      <c r="B220" s="311"/>
      <c r="C220" s="312" t="s">
        <v>66</v>
      </c>
      <c r="D220" s="465" t="s">
        <v>67</v>
      </c>
      <c r="E220" s="465"/>
      <c r="F220" s="465"/>
      <c r="G220" s="313" t="s">
        <v>51</v>
      </c>
      <c r="H220" s="331">
        <v>65</v>
      </c>
      <c r="I220" s="316">
        <v>0.85</v>
      </c>
      <c r="J220" s="316">
        <v>55.25</v>
      </c>
      <c r="K220" s="322"/>
      <c r="L220" s="314"/>
      <c r="M220" s="315">
        <v>356.45</v>
      </c>
      <c r="N220" s="314"/>
      <c r="O220" s="317">
        <v>18610.009999999998</v>
      </c>
      <c r="DI220" s="303"/>
      <c r="DJ220" s="309"/>
      <c r="DK220" s="309"/>
      <c r="DL220" s="309"/>
      <c r="DN220" s="294" t="s">
        <v>67</v>
      </c>
      <c r="DP220" s="309"/>
      <c r="DT220" s="303"/>
      <c r="DU220" s="309"/>
    </row>
    <row r="221" spans="1:125" s="293" customFormat="1" ht="15" x14ac:dyDescent="0.25">
      <c r="A221" s="310"/>
      <c r="B221" s="332"/>
      <c r="C221" s="333"/>
      <c r="D221" s="468" t="s">
        <v>54</v>
      </c>
      <c r="E221" s="468"/>
      <c r="F221" s="468"/>
      <c r="G221" s="305"/>
      <c r="H221" s="334"/>
      <c r="I221" s="334"/>
      <c r="J221" s="334"/>
      <c r="K221" s="335"/>
      <c r="L221" s="334"/>
      <c r="M221" s="340">
        <v>9978.5400000000009</v>
      </c>
      <c r="N221" s="327"/>
      <c r="O221" s="337">
        <v>207003.6</v>
      </c>
      <c r="DI221" s="303"/>
      <c r="DJ221" s="309"/>
      <c r="DK221" s="309"/>
      <c r="DL221" s="309"/>
      <c r="DP221" s="309" t="s">
        <v>54</v>
      </c>
      <c r="DT221" s="303"/>
      <c r="DU221" s="309"/>
    </row>
    <row r="222" spans="1:125" s="293" customFormat="1" ht="22.5" x14ac:dyDescent="0.25">
      <c r="A222" s="304" t="s">
        <v>254</v>
      </c>
      <c r="B222" s="305" t="s">
        <v>259</v>
      </c>
      <c r="C222" s="306" t="s">
        <v>260</v>
      </c>
      <c r="D222" s="469" t="s">
        <v>261</v>
      </c>
      <c r="E222" s="469"/>
      <c r="F222" s="469"/>
      <c r="G222" s="305" t="s">
        <v>262</v>
      </c>
      <c r="H222" s="305">
        <v>1</v>
      </c>
      <c r="I222" s="305" t="s">
        <v>23</v>
      </c>
      <c r="J222" s="305" t="s">
        <v>23</v>
      </c>
      <c r="K222" s="307" t="s">
        <v>263</v>
      </c>
      <c r="L222" s="305" t="s">
        <v>127</v>
      </c>
      <c r="M222" s="307" t="s">
        <v>264</v>
      </c>
      <c r="N222" s="305" t="s">
        <v>99</v>
      </c>
      <c r="O222" s="308" t="s">
        <v>265</v>
      </c>
      <c r="DI222" s="303"/>
      <c r="DJ222" s="309" t="s">
        <v>261</v>
      </c>
      <c r="DK222" s="309" t="s">
        <v>5</v>
      </c>
      <c r="DL222" s="309" t="s">
        <v>5</v>
      </c>
      <c r="DP222" s="309"/>
      <c r="DT222" s="303"/>
      <c r="DU222" s="309"/>
    </row>
    <row r="223" spans="1:125" s="293" customFormat="1" ht="15" x14ac:dyDescent="0.25">
      <c r="A223" s="341"/>
      <c r="B223" s="332"/>
      <c r="C223" s="333"/>
      <c r="D223" s="465" t="s">
        <v>266</v>
      </c>
      <c r="E223" s="465"/>
      <c r="F223" s="465"/>
      <c r="G223" s="465"/>
      <c r="H223" s="465"/>
      <c r="I223" s="465"/>
      <c r="J223" s="465"/>
      <c r="K223" s="465"/>
      <c r="L223" s="465"/>
      <c r="M223" s="465"/>
      <c r="N223" s="465"/>
      <c r="O223" s="467"/>
      <c r="DI223" s="303"/>
      <c r="DJ223" s="309"/>
      <c r="DK223" s="309"/>
      <c r="DL223" s="309"/>
      <c r="DP223" s="309"/>
      <c r="DR223" s="294" t="s">
        <v>266</v>
      </c>
      <c r="DT223" s="303"/>
      <c r="DU223" s="309"/>
    </row>
    <row r="224" spans="1:125" s="293" customFormat="1" ht="15" x14ac:dyDescent="0.25">
      <c r="A224" s="310"/>
      <c r="B224" s="342"/>
      <c r="C224" s="312"/>
      <c r="D224" s="474" t="s">
        <v>131</v>
      </c>
      <c r="E224" s="474"/>
      <c r="F224" s="474"/>
      <c r="G224" s="474"/>
      <c r="H224" s="474"/>
      <c r="I224" s="474"/>
      <c r="J224" s="474"/>
      <c r="K224" s="474"/>
      <c r="L224" s="474"/>
      <c r="M224" s="474"/>
      <c r="N224" s="474"/>
      <c r="O224" s="475"/>
      <c r="DI224" s="303"/>
      <c r="DJ224" s="309"/>
      <c r="DK224" s="309"/>
      <c r="DL224" s="309"/>
      <c r="DP224" s="309"/>
      <c r="DS224" s="294" t="s">
        <v>131</v>
      </c>
      <c r="DT224" s="303"/>
      <c r="DU224" s="309"/>
    </row>
    <row r="225" spans="1:125" s="293" customFormat="1" ht="15" x14ac:dyDescent="0.25">
      <c r="A225" s="310"/>
      <c r="B225" s="342"/>
      <c r="C225" s="312"/>
      <c r="D225" s="474" t="s">
        <v>102</v>
      </c>
      <c r="E225" s="474"/>
      <c r="F225" s="474"/>
      <c r="G225" s="474"/>
      <c r="H225" s="474"/>
      <c r="I225" s="474"/>
      <c r="J225" s="474"/>
      <c r="K225" s="474"/>
      <c r="L225" s="474"/>
      <c r="M225" s="474"/>
      <c r="N225" s="474"/>
      <c r="O225" s="475"/>
      <c r="DI225" s="303"/>
      <c r="DJ225" s="309"/>
      <c r="DK225" s="309"/>
      <c r="DL225" s="309"/>
      <c r="DP225" s="309"/>
      <c r="DS225" s="294" t="s">
        <v>102</v>
      </c>
      <c r="DT225" s="303"/>
      <c r="DU225" s="309"/>
    </row>
    <row r="226" spans="1:125" s="293" customFormat="1" ht="15" x14ac:dyDescent="0.25">
      <c r="A226" s="310"/>
      <c r="B226" s="332"/>
      <c r="C226" s="333"/>
      <c r="D226" s="468" t="s">
        <v>54</v>
      </c>
      <c r="E226" s="468"/>
      <c r="F226" s="468"/>
      <c r="G226" s="305"/>
      <c r="H226" s="334"/>
      <c r="I226" s="334"/>
      <c r="J226" s="334"/>
      <c r="K226" s="335"/>
      <c r="L226" s="334"/>
      <c r="M226" s="340">
        <v>175555.37</v>
      </c>
      <c r="N226" s="327"/>
      <c r="O226" s="337">
        <v>1667776.02</v>
      </c>
      <c r="DI226" s="303"/>
      <c r="DJ226" s="309"/>
      <c r="DK226" s="309"/>
      <c r="DL226" s="309"/>
      <c r="DP226" s="309" t="s">
        <v>54</v>
      </c>
      <c r="DT226" s="303"/>
      <c r="DU226" s="309"/>
    </row>
    <row r="227" spans="1:125" s="293" customFormat="1" ht="22.5" x14ac:dyDescent="0.25">
      <c r="A227" s="304" t="s">
        <v>258</v>
      </c>
      <c r="B227" s="305" t="s">
        <v>268</v>
      </c>
      <c r="C227" s="306" t="s">
        <v>269</v>
      </c>
      <c r="D227" s="469" t="s">
        <v>270</v>
      </c>
      <c r="E227" s="469"/>
      <c r="F227" s="469"/>
      <c r="G227" s="305" t="s">
        <v>262</v>
      </c>
      <c r="H227" s="305">
        <v>1</v>
      </c>
      <c r="I227" s="305" t="s">
        <v>23</v>
      </c>
      <c r="J227" s="305" t="s">
        <v>23</v>
      </c>
      <c r="K227" s="307" t="s">
        <v>271</v>
      </c>
      <c r="L227" s="305" t="s">
        <v>127</v>
      </c>
      <c r="M227" s="307" t="s">
        <v>272</v>
      </c>
      <c r="N227" s="305" t="s">
        <v>99</v>
      </c>
      <c r="O227" s="308" t="s">
        <v>273</v>
      </c>
      <c r="DI227" s="303"/>
      <c r="DJ227" s="309" t="s">
        <v>270</v>
      </c>
      <c r="DK227" s="309" t="s">
        <v>5</v>
      </c>
      <c r="DL227" s="309" t="s">
        <v>5</v>
      </c>
      <c r="DP227" s="309"/>
      <c r="DT227" s="303"/>
      <c r="DU227" s="309"/>
    </row>
    <row r="228" spans="1:125" s="293" customFormat="1" ht="15" x14ac:dyDescent="0.25">
      <c r="A228" s="341"/>
      <c r="B228" s="332"/>
      <c r="C228" s="333"/>
      <c r="D228" s="465" t="s">
        <v>274</v>
      </c>
      <c r="E228" s="465"/>
      <c r="F228" s="465"/>
      <c r="G228" s="465"/>
      <c r="H228" s="465"/>
      <c r="I228" s="465"/>
      <c r="J228" s="465"/>
      <c r="K228" s="465"/>
      <c r="L228" s="465"/>
      <c r="M228" s="465"/>
      <c r="N228" s="465"/>
      <c r="O228" s="467"/>
      <c r="DI228" s="303"/>
      <c r="DJ228" s="309"/>
      <c r="DK228" s="309"/>
      <c r="DL228" s="309"/>
      <c r="DP228" s="309"/>
      <c r="DR228" s="294" t="s">
        <v>274</v>
      </c>
      <c r="DT228" s="303"/>
      <c r="DU228" s="309"/>
    </row>
    <row r="229" spans="1:125" s="293" customFormat="1" ht="15" x14ac:dyDescent="0.25">
      <c r="A229" s="310"/>
      <c r="B229" s="342"/>
      <c r="C229" s="312"/>
      <c r="D229" s="474" t="s">
        <v>131</v>
      </c>
      <c r="E229" s="474"/>
      <c r="F229" s="474"/>
      <c r="G229" s="474"/>
      <c r="H229" s="474"/>
      <c r="I229" s="474"/>
      <c r="J229" s="474"/>
      <c r="K229" s="474"/>
      <c r="L229" s="474"/>
      <c r="M229" s="474"/>
      <c r="N229" s="474"/>
      <c r="O229" s="475"/>
      <c r="DI229" s="303"/>
      <c r="DJ229" s="309"/>
      <c r="DK229" s="309"/>
      <c r="DL229" s="309"/>
      <c r="DP229" s="309"/>
      <c r="DS229" s="294" t="s">
        <v>131</v>
      </c>
      <c r="DT229" s="303"/>
      <c r="DU229" s="309"/>
    </row>
    <row r="230" spans="1:125" s="293" customFormat="1" ht="15" x14ac:dyDescent="0.25">
      <c r="A230" s="310"/>
      <c r="B230" s="342"/>
      <c r="C230" s="312"/>
      <c r="D230" s="474" t="s">
        <v>102</v>
      </c>
      <c r="E230" s="474"/>
      <c r="F230" s="474"/>
      <c r="G230" s="474"/>
      <c r="H230" s="474"/>
      <c r="I230" s="474"/>
      <c r="J230" s="474"/>
      <c r="K230" s="474"/>
      <c r="L230" s="474"/>
      <c r="M230" s="474"/>
      <c r="N230" s="474"/>
      <c r="O230" s="475"/>
      <c r="DI230" s="303"/>
      <c r="DJ230" s="309"/>
      <c r="DK230" s="309"/>
      <c r="DL230" s="309"/>
      <c r="DP230" s="309"/>
      <c r="DS230" s="294" t="s">
        <v>102</v>
      </c>
      <c r="DT230" s="303"/>
      <c r="DU230" s="309"/>
    </row>
    <row r="231" spans="1:125" s="293" customFormat="1" ht="15" x14ac:dyDescent="0.25">
      <c r="A231" s="310"/>
      <c r="B231" s="332"/>
      <c r="C231" s="333"/>
      <c r="D231" s="468" t="s">
        <v>54</v>
      </c>
      <c r="E231" s="468"/>
      <c r="F231" s="468"/>
      <c r="G231" s="305"/>
      <c r="H231" s="334"/>
      <c r="I231" s="334"/>
      <c r="J231" s="334"/>
      <c r="K231" s="335"/>
      <c r="L231" s="334"/>
      <c r="M231" s="340">
        <v>378541.26</v>
      </c>
      <c r="N231" s="327"/>
      <c r="O231" s="337">
        <v>3596141.97</v>
      </c>
      <c r="DI231" s="303"/>
      <c r="DJ231" s="309"/>
      <c r="DK231" s="309"/>
      <c r="DL231" s="309"/>
      <c r="DP231" s="309" t="s">
        <v>54</v>
      </c>
      <c r="DT231" s="303"/>
      <c r="DU231" s="309"/>
    </row>
    <row r="232" spans="1:125" s="293" customFormat="1" ht="45" x14ac:dyDescent="0.25">
      <c r="A232" s="304" t="s">
        <v>267</v>
      </c>
      <c r="B232" s="305" t="s">
        <v>276</v>
      </c>
      <c r="C232" s="306" t="s">
        <v>277</v>
      </c>
      <c r="D232" s="469" t="s">
        <v>278</v>
      </c>
      <c r="E232" s="469"/>
      <c r="F232" s="469"/>
      <c r="G232" s="305" t="s">
        <v>110</v>
      </c>
      <c r="H232" s="305">
        <v>1</v>
      </c>
      <c r="I232" s="305" t="s">
        <v>23</v>
      </c>
      <c r="J232" s="305" t="s">
        <v>23</v>
      </c>
      <c r="K232" s="307"/>
      <c r="L232" s="305"/>
      <c r="M232" s="307"/>
      <c r="N232" s="305"/>
      <c r="O232" s="308"/>
      <c r="DI232" s="303"/>
      <c r="DJ232" s="309" t="s">
        <v>278</v>
      </c>
      <c r="DK232" s="309" t="s">
        <v>5</v>
      </c>
      <c r="DL232" s="309" t="s">
        <v>5</v>
      </c>
      <c r="DP232" s="309"/>
      <c r="DT232" s="303"/>
      <c r="DU232" s="309"/>
    </row>
    <row r="233" spans="1:125" s="293" customFormat="1" ht="15" x14ac:dyDescent="0.25">
      <c r="A233" s="310"/>
      <c r="B233" s="311"/>
      <c r="C233" s="312" t="s">
        <v>23</v>
      </c>
      <c r="D233" s="465" t="s">
        <v>44</v>
      </c>
      <c r="E233" s="465"/>
      <c r="F233" s="465"/>
      <c r="G233" s="313"/>
      <c r="H233" s="314"/>
      <c r="I233" s="314"/>
      <c r="J233" s="314"/>
      <c r="K233" s="315">
        <v>251.92</v>
      </c>
      <c r="L233" s="314"/>
      <c r="M233" s="315">
        <v>251.92</v>
      </c>
      <c r="N233" s="316">
        <v>52.21</v>
      </c>
      <c r="O233" s="317">
        <v>13152.74</v>
      </c>
      <c r="DI233" s="303"/>
      <c r="DJ233" s="309"/>
      <c r="DK233" s="309"/>
      <c r="DL233" s="309"/>
      <c r="DM233" s="294" t="s">
        <v>44</v>
      </c>
      <c r="DP233" s="309"/>
      <c r="DT233" s="303"/>
      <c r="DU233" s="309"/>
    </row>
    <row r="234" spans="1:125" s="293" customFormat="1" ht="15" x14ac:dyDescent="0.25">
      <c r="A234" s="310"/>
      <c r="B234" s="311"/>
      <c r="C234" s="312" t="s">
        <v>55</v>
      </c>
      <c r="D234" s="465" t="s">
        <v>60</v>
      </c>
      <c r="E234" s="465"/>
      <c r="F234" s="465"/>
      <c r="G234" s="313"/>
      <c r="H234" s="314"/>
      <c r="I234" s="314"/>
      <c r="J234" s="314"/>
      <c r="K234" s="315">
        <v>120.78</v>
      </c>
      <c r="L234" s="314"/>
      <c r="M234" s="315">
        <v>120.78</v>
      </c>
      <c r="N234" s="316">
        <v>15.71</v>
      </c>
      <c r="O234" s="317">
        <v>1897.45</v>
      </c>
      <c r="DI234" s="303"/>
      <c r="DJ234" s="309"/>
      <c r="DK234" s="309"/>
      <c r="DL234" s="309"/>
      <c r="DM234" s="294" t="s">
        <v>60</v>
      </c>
      <c r="DP234" s="309"/>
      <c r="DT234" s="303"/>
      <c r="DU234" s="309"/>
    </row>
    <row r="235" spans="1:125" s="293" customFormat="1" ht="15" x14ac:dyDescent="0.25">
      <c r="A235" s="310"/>
      <c r="B235" s="311"/>
      <c r="C235" s="312" t="s">
        <v>61</v>
      </c>
      <c r="D235" s="465" t="s">
        <v>62</v>
      </c>
      <c r="E235" s="465"/>
      <c r="F235" s="465"/>
      <c r="G235" s="313"/>
      <c r="H235" s="314"/>
      <c r="I235" s="314"/>
      <c r="J235" s="314"/>
      <c r="K235" s="315">
        <v>11.98</v>
      </c>
      <c r="L235" s="314"/>
      <c r="M235" s="315">
        <v>11.98</v>
      </c>
      <c r="N235" s="316">
        <v>52.21</v>
      </c>
      <c r="O235" s="338">
        <v>625.48</v>
      </c>
      <c r="DI235" s="303"/>
      <c r="DJ235" s="309"/>
      <c r="DK235" s="309"/>
      <c r="DL235" s="309"/>
      <c r="DM235" s="294" t="s">
        <v>62</v>
      </c>
      <c r="DP235" s="309"/>
      <c r="DT235" s="303"/>
      <c r="DU235" s="309"/>
    </row>
    <row r="236" spans="1:125" s="293" customFormat="1" ht="15" x14ac:dyDescent="0.25">
      <c r="A236" s="310"/>
      <c r="B236" s="311"/>
      <c r="C236" s="312" t="s">
        <v>75</v>
      </c>
      <c r="D236" s="465" t="s">
        <v>86</v>
      </c>
      <c r="E236" s="465"/>
      <c r="F236" s="465"/>
      <c r="G236" s="313"/>
      <c r="H236" s="314"/>
      <c r="I236" s="314"/>
      <c r="J236" s="314"/>
      <c r="K236" s="315">
        <v>812.09</v>
      </c>
      <c r="L236" s="314"/>
      <c r="M236" s="315">
        <v>812.09</v>
      </c>
      <c r="N236" s="320">
        <v>9.5</v>
      </c>
      <c r="O236" s="317">
        <v>7714.86</v>
      </c>
      <c r="DI236" s="303"/>
      <c r="DJ236" s="309"/>
      <c r="DK236" s="309"/>
      <c r="DL236" s="309"/>
      <c r="DM236" s="294" t="s">
        <v>86</v>
      </c>
      <c r="DP236" s="309"/>
      <c r="DT236" s="303"/>
      <c r="DU236" s="309"/>
    </row>
    <row r="237" spans="1:125" s="293" customFormat="1" ht="15" x14ac:dyDescent="0.25">
      <c r="A237" s="319"/>
      <c r="B237" s="311"/>
      <c r="C237" s="312"/>
      <c r="D237" s="465" t="s">
        <v>45</v>
      </c>
      <c r="E237" s="465"/>
      <c r="F237" s="465"/>
      <c r="G237" s="313" t="s">
        <v>46</v>
      </c>
      <c r="H237" s="320">
        <v>26.8</v>
      </c>
      <c r="I237" s="314"/>
      <c r="J237" s="320">
        <v>26.8</v>
      </c>
      <c r="K237" s="322"/>
      <c r="L237" s="314"/>
      <c r="M237" s="322"/>
      <c r="N237" s="314"/>
      <c r="O237" s="323"/>
      <c r="DI237" s="303"/>
      <c r="DJ237" s="309"/>
      <c r="DK237" s="309"/>
      <c r="DL237" s="309"/>
      <c r="DN237" s="294" t="s">
        <v>45</v>
      </c>
      <c r="DP237" s="309"/>
      <c r="DT237" s="303"/>
      <c r="DU237" s="309"/>
    </row>
    <row r="238" spans="1:125" s="293" customFormat="1" ht="15" x14ac:dyDescent="0.25">
      <c r="A238" s="319"/>
      <c r="B238" s="311"/>
      <c r="C238" s="312"/>
      <c r="D238" s="465" t="s">
        <v>63</v>
      </c>
      <c r="E238" s="465"/>
      <c r="F238" s="465"/>
      <c r="G238" s="313" t="s">
        <v>46</v>
      </c>
      <c r="H238" s="316">
        <v>0.92</v>
      </c>
      <c r="I238" s="314"/>
      <c r="J238" s="316">
        <v>0.92</v>
      </c>
      <c r="K238" s="322"/>
      <c r="L238" s="314"/>
      <c r="M238" s="322"/>
      <c r="N238" s="314"/>
      <c r="O238" s="323"/>
      <c r="DI238" s="303"/>
      <c r="DJ238" s="309"/>
      <c r="DK238" s="309"/>
      <c r="DL238" s="309"/>
      <c r="DN238" s="294" t="s">
        <v>63</v>
      </c>
      <c r="DP238" s="309"/>
      <c r="DT238" s="303"/>
      <c r="DU238" s="309"/>
    </row>
    <row r="239" spans="1:125" s="293" customFormat="1" ht="15" x14ac:dyDescent="0.25">
      <c r="A239" s="325"/>
      <c r="B239" s="313"/>
      <c r="C239" s="312"/>
      <c r="D239" s="473" t="s">
        <v>47</v>
      </c>
      <c r="E239" s="473"/>
      <c r="F239" s="473"/>
      <c r="G239" s="326"/>
      <c r="H239" s="327"/>
      <c r="I239" s="327"/>
      <c r="J239" s="327"/>
      <c r="K239" s="328">
        <v>1184.79</v>
      </c>
      <c r="L239" s="327"/>
      <c r="M239" s="328">
        <v>1184.79</v>
      </c>
      <c r="N239" s="327"/>
      <c r="O239" s="330">
        <v>22765.05</v>
      </c>
      <c r="DI239" s="303"/>
      <c r="DJ239" s="309"/>
      <c r="DK239" s="309"/>
      <c r="DL239" s="309"/>
      <c r="DO239" s="294" t="s">
        <v>47</v>
      </c>
      <c r="DP239" s="309"/>
      <c r="DT239" s="303"/>
      <c r="DU239" s="309"/>
    </row>
    <row r="240" spans="1:125" s="293" customFormat="1" ht="15" x14ac:dyDescent="0.25">
      <c r="A240" s="319"/>
      <c r="B240" s="311"/>
      <c r="C240" s="312"/>
      <c r="D240" s="465" t="s">
        <v>48</v>
      </c>
      <c r="E240" s="465"/>
      <c r="F240" s="465"/>
      <c r="G240" s="313"/>
      <c r="H240" s="314"/>
      <c r="I240" s="314"/>
      <c r="J240" s="314"/>
      <c r="K240" s="322"/>
      <c r="L240" s="314"/>
      <c r="M240" s="315">
        <v>263.89999999999998</v>
      </c>
      <c r="N240" s="314"/>
      <c r="O240" s="317">
        <v>13778.22</v>
      </c>
      <c r="DI240" s="303"/>
      <c r="DJ240" s="309"/>
      <c r="DK240" s="309"/>
      <c r="DL240" s="309"/>
      <c r="DN240" s="294" t="s">
        <v>48</v>
      </c>
      <c r="DP240" s="309"/>
      <c r="DT240" s="303"/>
      <c r="DU240" s="309"/>
    </row>
    <row r="241" spans="1:125" s="293" customFormat="1" ht="15" x14ac:dyDescent="0.25">
      <c r="A241" s="319"/>
      <c r="B241" s="311"/>
      <c r="C241" s="312" t="s">
        <v>279</v>
      </c>
      <c r="D241" s="465" t="s">
        <v>280</v>
      </c>
      <c r="E241" s="465"/>
      <c r="F241" s="465"/>
      <c r="G241" s="313" t="s">
        <v>51</v>
      </c>
      <c r="H241" s="331">
        <v>92</v>
      </c>
      <c r="I241" s="314"/>
      <c r="J241" s="331">
        <v>92</v>
      </c>
      <c r="K241" s="322"/>
      <c r="L241" s="314"/>
      <c r="M241" s="315">
        <v>242.79</v>
      </c>
      <c r="N241" s="314"/>
      <c r="O241" s="317">
        <v>12675.96</v>
      </c>
      <c r="DI241" s="303"/>
      <c r="DJ241" s="309"/>
      <c r="DK241" s="309"/>
      <c r="DL241" s="309"/>
      <c r="DN241" s="294" t="s">
        <v>280</v>
      </c>
      <c r="DP241" s="309"/>
      <c r="DT241" s="303"/>
      <c r="DU241" s="309"/>
    </row>
    <row r="242" spans="1:125" s="293" customFormat="1" ht="15" x14ac:dyDescent="0.25">
      <c r="A242" s="319"/>
      <c r="B242" s="311"/>
      <c r="C242" s="312" t="s">
        <v>281</v>
      </c>
      <c r="D242" s="465" t="s">
        <v>282</v>
      </c>
      <c r="E242" s="465"/>
      <c r="F242" s="465"/>
      <c r="G242" s="313" t="s">
        <v>51</v>
      </c>
      <c r="H242" s="331">
        <v>49</v>
      </c>
      <c r="I242" s="314"/>
      <c r="J242" s="331">
        <v>49</v>
      </c>
      <c r="K242" s="322"/>
      <c r="L242" s="314"/>
      <c r="M242" s="315">
        <v>129.31</v>
      </c>
      <c r="N242" s="314"/>
      <c r="O242" s="317">
        <v>6751.33</v>
      </c>
      <c r="DI242" s="303"/>
      <c r="DJ242" s="309"/>
      <c r="DK242" s="309"/>
      <c r="DL242" s="309"/>
      <c r="DN242" s="294" t="s">
        <v>282</v>
      </c>
      <c r="DP242" s="309"/>
      <c r="DT242" s="303"/>
      <c r="DU242" s="309"/>
    </row>
    <row r="243" spans="1:125" s="293" customFormat="1" ht="15" x14ac:dyDescent="0.25">
      <c r="A243" s="310"/>
      <c r="B243" s="332"/>
      <c r="C243" s="333"/>
      <c r="D243" s="468" t="s">
        <v>54</v>
      </c>
      <c r="E243" s="468"/>
      <c r="F243" s="468"/>
      <c r="G243" s="305"/>
      <c r="H243" s="334"/>
      <c r="I243" s="334"/>
      <c r="J243" s="334"/>
      <c r="K243" s="335"/>
      <c r="L243" s="334"/>
      <c r="M243" s="340">
        <v>1556.89</v>
      </c>
      <c r="N243" s="327"/>
      <c r="O243" s="337">
        <v>42192.34</v>
      </c>
      <c r="DI243" s="303"/>
      <c r="DJ243" s="309"/>
      <c r="DK243" s="309"/>
      <c r="DL243" s="309"/>
      <c r="DP243" s="309" t="s">
        <v>54</v>
      </c>
      <c r="DT243" s="303"/>
      <c r="DU243" s="309"/>
    </row>
    <row r="244" spans="1:125" s="293" customFormat="1" ht="22.5" x14ac:dyDescent="0.25">
      <c r="A244" s="304" t="s">
        <v>275</v>
      </c>
      <c r="B244" s="305" t="s">
        <v>284</v>
      </c>
      <c r="C244" s="306" t="s">
        <v>285</v>
      </c>
      <c r="D244" s="469" t="s">
        <v>286</v>
      </c>
      <c r="E244" s="469"/>
      <c r="F244" s="469"/>
      <c r="G244" s="305" t="s">
        <v>110</v>
      </c>
      <c r="H244" s="305">
        <v>-2</v>
      </c>
      <c r="I244" s="305" t="s">
        <v>23</v>
      </c>
      <c r="J244" s="305" t="s">
        <v>287</v>
      </c>
      <c r="K244" s="307" t="s">
        <v>288</v>
      </c>
      <c r="L244" s="305"/>
      <c r="M244" s="307" t="s">
        <v>289</v>
      </c>
      <c r="N244" s="305" t="s">
        <v>99</v>
      </c>
      <c r="O244" s="308" t="s">
        <v>290</v>
      </c>
      <c r="DI244" s="303"/>
      <c r="DJ244" s="309" t="s">
        <v>286</v>
      </c>
      <c r="DK244" s="309" t="s">
        <v>5</v>
      </c>
      <c r="DL244" s="309" t="s">
        <v>5</v>
      </c>
      <c r="DP244" s="309"/>
      <c r="DT244" s="303"/>
      <c r="DU244" s="309"/>
    </row>
    <row r="245" spans="1:125" s="293" customFormat="1" ht="15" x14ac:dyDescent="0.25">
      <c r="A245" s="310"/>
      <c r="B245" s="332"/>
      <c r="C245" s="333"/>
      <c r="D245" s="468" t="s">
        <v>54</v>
      </c>
      <c r="E245" s="468"/>
      <c r="F245" s="468"/>
      <c r="G245" s="305"/>
      <c r="H245" s="334"/>
      <c r="I245" s="334"/>
      <c r="J245" s="334"/>
      <c r="K245" s="335"/>
      <c r="L245" s="334"/>
      <c r="M245" s="336">
        <v>-533.34</v>
      </c>
      <c r="N245" s="327"/>
      <c r="O245" s="337">
        <v>-5066.7299999999996</v>
      </c>
      <c r="DI245" s="303"/>
      <c r="DJ245" s="309"/>
      <c r="DK245" s="309"/>
      <c r="DL245" s="309"/>
      <c r="DP245" s="309" t="s">
        <v>54</v>
      </c>
      <c r="DT245" s="303"/>
      <c r="DU245" s="309"/>
    </row>
    <row r="246" spans="1:125" s="293" customFormat="1" ht="22.5" x14ac:dyDescent="0.25">
      <c r="A246" s="304" t="s">
        <v>283</v>
      </c>
      <c r="B246" s="305" t="s">
        <v>292</v>
      </c>
      <c r="C246" s="306" t="s">
        <v>293</v>
      </c>
      <c r="D246" s="469" t="s">
        <v>294</v>
      </c>
      <c r="E246" s="469"/>
      <c r="F246" s="469"/>
      <c r="G246" s="305" t="s">
        <v>110</v>
      </c>
      <c r="H246" s="305">
        <v>2</v>
      </c>
      <c r="I246" s="305" t="s">
        <v>23</v>
      </c>
      <c r="J246" s="305" t="s">
        <v>55</v>
      </c>
      <c r="K246" s="307" t="s">
        <v>295</v>
      </c>
      <c r="L246" s="305" t="s">
        <v>127</v>
      </c>
      <c r="M246" s="307" t="s">
        <v>296</v>
      </c>
      <c r="N246" s="305" t="s">
        <v>99</v>
      </c>
      <c r="O246" s="308" t="s">
        <v>297</v>
      </c>
      <c r="DI246" s="303"/>
      <c r="DJ246" s="309" t="s">
        <v>294</v>
      </c>
      <c r="DK246" s="309" t="s">
        <v>5</v>
      </c>
      <c r="DL246" s="309" t="s">
        <v>5</v>
      </c>
      <c r="DP246" s="309"/>
      <c r="DT246" s="303"/>
      <c r="DU246" s="309"/>
    </row>
    <row r="247" spans="1:125" s="293" customFormat="1" ht="15" x14ac:dyDescent="0.25">
      <c r="A247" s="341"/>
      <c r="B247" s="332"/>
      <c r="C247" s="333"/>
      <c r="D247" s="465" t="s">
        <v>298</v>
      </c>
      <c r="E247" s="465"/>
      <c r="F247" s="465"/>
      <c r="G247" s="465"/>
      <c r="H247" s="465"/>
      <c r="I247" s="465"/>
      <c r="J247" s="465"/>
      <c r="K247" s="465"/>
      <c r="L247" s="465"/>
      <c r="M247" s="465"/>
      <c r="N247" s="465"/>
      <c r="O247" s="467"/>
      <c r="DI247" s="303"/>
      <c r="DJ247" s="309"/>
      <c r="DK247" s="309"/>
      <c r="DL247" s="309"/>
      <c r="DP247" s="309"/>
      <c r="DR247" s="294" t="s">
        <v>298</v>
      </c>
      <c r="DT247" s="303"/>
      <c r="DU247" s="309"/>
    </row>
    <row r="248" spans="1:125" s="293" customFormat="1" ht="15" x14ac:dyDescent="0.25">
      <c r="A248" s="310"/>
      <c r="B248" s="342"/>
      <c r="C248" s="312"/>
      <c r="D248" s="474" t="s">
        <v>131</v>
      </c>
      <c r="E248" s="474"/>
      <c r="F248" s="474"/>
      <c r="G248" s="474"/>
      <c r="H248" s="474"/>
      <c r="I248" s="474"/>
      <c r="J248" s="474"/>
      <c r="K248" s="474"/>
      <c r="L248" s="474"/>
      <c r="M248" s="474"/>
      <c r="N248" s="474"/>
      <c r="O248" s="475"/>
      <c r="DI248" s="303"/>
      <c r="DJ248" s="309"/>
      <c r="DK248" s="309"/>
      <c r="DL248" s="309"/>
      <c r="DP248" s="309"/>
      <c r="DS248" s="294" t="s">
        <v>131</v>
      </c>
      <c r="DT248" s="303"/>
      <c r="DU248" s="309"/>
    </row>
    <row r="249" spans="1:125" s="293" customFormat="1" ht="15" x14ac:dyDescent="0.25">
      <c r="A249" s="310"/>
      <c r="B249" s="342"/>
      <c r="C249" s="312"/>
      <c r="D249" s="474" t="s">
        <v>102</v>
      </c>
      <c r="E249" s="474"/>
      <c r="F249" s="474"/>
      <c r="G249" s="474"/>
      <c r="H249" s="474"/>
      <c r="I249" s="474"/>
      <c r="J249" s="474"/>
      <c r="K249" s="474"/>
      <c r="L249" s="474"/>
      <c r="M249" s="474"/>
      <c r="N249" s="474"/>
      <c r="O249" s="475"/>
      <c r="DI249" s="303"/>
      <c r="DJ249" s="309"/>
      <c r="DK249" s="309"/>
      <c r="DL249" s="309"/>
      <c r="DP249" s="309"/>
      <c r="DS249" s="294" t="s">
        <v>102</v>
      </c>
      <c r="DT249" s="303"/>
      <c r="DU249" s="309"/>
    </row>
    <row r="250" spans="1:125" s="293" customFormat="1" ht="15" x14ac:dyDescent="0.25">
      <c r="A250" s="310"/>
      <c r="B250" s="332"/>
      <c r="C250" s="333"/>
      <c r="D250" s="468" t="s">
        <v>54</v>
      </c>
      <c r="E250" s="468"/>
      <c r="F250" s="468"/>
      <c r="G250" s="305"/>
      <c r="H250" s="334"/>
      <c r="I250" s="334"/>
      <c r="J250" s="334"/>
      <c r="K250" s="335"/>
      <c r="L250" s="334"/>
      <c r="M250" s="340">
        <v>9234.43</v>
      </c>
      <c r="N250" s="327"/>
      <c r="O250" s="337">
        <v>87727.09</v>
      </c>
      <c r="DI250" s="303"/>
      <c r="DJ250" s="309"/>
      <c r="DK250" s="309"/>
      <c r="DL250" s="309"/>
      <c r="DP250" s="309" t="s">
        <v>54</v>
      </c>
      <c r="DT250" s="303"/>
      <c r="DU250" s="309"/>
    </row>
    <row r="251" spans="1:125" s="293" customFormat="1" ht="33.75" x14ac:dyDescent="0.25">
      <c r="A251" s="304" t="s">
        <v>291</v>
      </c>
      <c r="B251" s="305" t="s">
        <v>300</v>
      </c>
      <c r="C251" s="306" t="s">
        <v>301</v>
      </c>
      <c r="D251" s="469" t="s">
        <v>302</v>
      </c>
      <c r="E251" s="469"/>
      <c r="F251" s="469"/>
      <c r="G251" s="305" t="s">
        <v>110</v>
      </c>
      <c r="H251" s="305">
        <v>1</v>
      </c>
      <c r="I251" s="305" t="s">
        <v>23</v>
      </c>
      <c r="J251" s="305" t="s">
        <v>23</v>
      </c>
      <c r="K251" s="307" t="s">
        <v>303</v>
      </c>
      <c r="L251" s="305" t="s">
        <v>127</v>
      </c>
      <c r="M251" s="307" t="s">
        <v>304</v>
      </c>
      <c r="N251" s="305" t="s">
        <v>99</v>
      </c>
      <c r="O251" s="308" t="s">
        <v>305</v>
      </c>
      <c r="DI251" s="303"/>
      <c r="DJ251" s="309" t="s">
        <v>302</v>
      </c>
      <c r="DK251" s="309" t="s">
        <v>5</v>
      </c>
      <c r="DL251" s="309" t="s">
        <v>5</v>
      </c>
      <c r="DP251" s="309"/>
      <c r="DT251" s="303"/>
      <c r="DU251" s="309"/>
    </row>
    <row r="252" spans="1:125" s="293" customFormat="1" ht="15" x14ac:dyDescent="0.25">
      <c r="A252" s="341"/>
      <c r="B252" s="332"/>
      <c r="C252" s="333"/>
      <c r="D252" s="465" t="s">
        <v>306</v>
      </c>
      <c r="E252" s="465"/>
      <c r="F252" s="465"/>
      <c r="G252" s="465"/>
      <c r="H252" s="465"/>
      <c r="I252" s="465"/>
      <c r="J252" s="465"/>
      <c r="K252" s="465"/>
      <c r="L252" s="465"/>
      <c r="M252" s="465"/>
      <c r="N252" s="465"/>
      <c r="O252" s="467"/>
      <c r="DI252" s="303"/>
      <c r="DJ252" s="309"/>
      <c r="DK252" s="309"/>
      <c r="DL252" s="309"/>
      <c r="DP252" s="309"/>
      <c r="DR252" s="294" t="s">
        <v>306</v>
      </c>
      <c r="DT252" s="303"/>
      <c r="DU252" s="309"/>
    </row>
    <row r="253" spans="1:125" s="293" customFormat="1" ht="15" x14ac:dyDescent="0.25">
      <c r="A253" s="310"/>
      <c r="B253" s="342"/>
      <c r="C253" s="312"/>
      <c r="D253" s="474" t="s">
        <v>131</v>
      </c>
      <c r="E253" s="474"/>
      <c r="F253" s="474"/>
      <c r="G253" s="474"/>
      <c r="H253" s="474"/>
      <c r="I253" s="474"/>
      <c r="J253" s="474"/>
      <c r="K253" s="474"/>
      <c r="L253" s="474"/>
      <c r="M253" s="474"/>
      <c r="N253" s="474"/>
      <c r="O253" s="475"/>
      <c r="DI253" s="303"/>
      <c r="DJ253" s="309"/>
      <c r="DK253" s="309"/>
      <c r="DL253" s="309"/>
      <c r="DP253" s="309"/>
      <c r="DS253" s="294" t="s">
        <v>131</v>
      </c>
      <c r="DT253" s="303"/>
      <c r="DU253" s="309"/>
    </row>
    <row r="254" spans="1:125" s="293" customFormat="1" ht="15" x14ac:dyDescent="0.25">
      <c r="A254" s="310"/>
      <c r="B254" s="342"/>
      <c r="C254" s="312"/>
      <c r="D254" s="474" t="s">
        <v>102</v>
      </c>
      <c r="E254" s="474"/>
      <c r="F254" s="474"/>
      <c r="G254" s="474"/>
      <c r="H254" s="474"/>
      <c r="I254" s="474"/>
      <c r="J254" s="474"/>
      <c r="K254" s="474"/>
      <c r="L254" s="474"/>
      <c r="M254" s="474"/>
      <c r="N254" s="474"/>
      <c r="O254" s="475"/>
      <c r="DI254" s="303"/>
      <c r="DJ254" s="309"/>
      <c r="DK254" s="309"/>
      <c r="DL254" s="309"/>
      <c r="DP254" s="309"/>
      <c r="DS254" s="294" t="s">
        <v>102</v>
      </c>
      <c r="DT254" s="303"/>
      <c r="DU254" s="309"/>
    </row>
    <row r="255" spans="1:125" s="293" customFormat="1" ht="15" x14ac:dyDescent="0.25">
      <c r="A255" s="310"/>
      <c r="B255" s="332"/>
      <c r="C255" s="333"/>
      <c r="D255" s="468" t="s">
        <v>54</v>
      </c>
      <c r="E255" s="468"/>
      <c r="F255" s="468"/>
      <c r="G255" s="305"/>
      <c r="H255" s="334"/>
      <c r="I255" s="334"/>
      <c r="J255" s="334"/>
      <c r="K255" s="335"/>
      <c r="L255" s="334"/>
      <c r="M255" s="340">
        <v>16503.3</v>
      </c>
      <c r="N255" s="327"/>
      <c r="O255" s="337">
        <v>156781.35</v>
      </c>
      <c r="DI255" s="303"/>
      <c r="DJ255" s="309"/>
      <c r="DK255" s="309"/>
      <c r="DL255" s="309"/>
      <c r="DP255" s="309" t="s">
        <v>54</v>
      </c>
      <c r="DT255" s="303"/>
      <c r="DU255" s="309"/>
    </row>
    <row r="256" spans="1:125" s="293" customFormat="1" ht="22.5" x14ac:dyDescent="0.25">
      <c r="A256" s="304" t="s">
        <v>299</v>
      </c>
      <c r="B256" s="305" t="s">
        <v>307</v>
      </c>
      <c r="C256" s="306" t="s">
        <v>123</v>
      </c>
      <c r="D256" s="469" t="s">
        <v>308</v>
      </c>
      <c r="E256" s="469"/>
      <c r="F256" s="469"/>
      <c r="G256" s="305" t="s">
        <v>110</v>
      </c>
      <c r="H256" s="305">
        <v>1</v>
      </c>
      <c r="I256" s="305" t="s">
        <v>23</v>
      </c>
      <c r="J256" s="305" t="s">
        <v>23</v>
      </c>
      <c r="K256" s="307" t="s">
        <v>309</v>
      </c>
      <c r="L256" s="305" t="s">
        <v>127</v>
      </c>
      <c r="M256" s="307" t="s">
        <v>310</v>
      </c>
      <c r="N256" s="305" t="s">
        <v>99</v>
      </c>
      <c r="O256" s="308" t="s">
        <v>311</v>
      </c>
      <c r="DI256" s="303"/>
      <c r="DJ256" s="309" t="s">
        <v>308</v>
      </c>
      <c r="DK256" s="309" t="s">
        <v>5</v>
      </c>
      <c r="DL256" s="309" t="s">
        <v>5</v>
      </c>
      <c r="DP256" s="309"/>
      <c r="DT256" s="303"/>
      <c r="DU256" s="309"/>
    </row>
    <row r="257" spans="1:125" s="293" customFormat="1" ht="15" x14ac:dyDescent="0.25">
      <c r="A257" s="341"/>
      <c r="B257" s="332"/>
      <c r="C257" s="333"/>
      <c r="D257" s="465" t="s">
        <v>312</v>
      </c>
      <c r="E257" s="465"/>
      <c r="F257" s="465"/>
      <c r="G257" s="465"/>
      <c r="H257" s="465"/>
      <c r="I257" s="465"/>
      <c r="J257" s="465"/>
      <c r="K257" s="465"/>
      <c r="L257" s="465"/>
      <c r="M257" s="465"/>
      <c r="N257" s="465"/>
      <c r="O257" s="467"/>
      <c r="DI257" s="303"/>
      <c r="DJ257" s="309"/>
      <c r="DK257" s="309"/>
      <c r="DL257" s="309"/>
      <c r="DP257" s="309"/>
      <c r="DR257" s="294" t="s">
        <v>312</v>
      </c>
      <c r="DT257" s="303"/>
      <c r="DU257" s="309"/>
    </row>
    <row r="258" spans="1:125" s="293" customFormat="1" ht="15" x14ac:dyDescent="0.25">
      <c r="A258" s="310"/>
      <c r="B258" s="342"/>
      <c r="C258" s="312"/>
      <c r="D258" s="474" t="s">
        <v>131</v>
      </c>
      <c r="E258" s="474"/>
      <c r="F258" s="474"/>
      <c r="G258" s="474"/>
      <c r="H258" s="474"/>
      <c r="I258" s="474"/>
      <c r="J258" s="474"/>
      <c r="K258" s="474"/>
      <c r="L258" s="474"/>
      <c r="M258" s="474"/>
      <c r="N258" s="474"/>
      <c r="O258" s="475"/>
      <c r="DI258" s="303"/>
      <c r="DJ258" s="309"/>
      <c r="DK258" s="309"/>
      <c r="DL258" s="309"/>
      <c r="DP258" s="309"/>
      <c r="DS258" s="294" t="s">
        <v>131</v>
      </c>
      <c r="DT258" s="303"/>
      <c r="DU258" s="309"/>
    </row>
    <row r="259" spans="1:125" s="293" customFormat="1" ht="15" x14ac:dyDescent="0.25">
      <c r="A259" s="310"/>
      <c r="B259" s="342"/>
      <c r="C259" s="312"/>
      <c r="D259" s="474" t="s">
        <v>102</v>
      </c>
      <c r="E259" s="474"/>
      <c r="F259" s="474"/>
      <c r="G259" s="474"/>
      <c r="H259" s="474"/>
      <c r="I259" s="474"/>
      <c r="J259" s="474"/>
      <c r="K259" s="474"/>
      <c r="L259" s="474"/>
      <c r="M259" s="474"/>
      <c r="N259" s="474"/>
      <c r="O259" s="475"/>
      <c r="DI259" s="303"/>
      <c r="DJ259" s="309"/>
      <c r="DK259" s="309"/>
      <c r="DL259" s="309"/>
      <c r="DP259" s="309"/>
      <c r="DS259" s="294" t="s">
        <v>102</v>
      </c>
      <c r="DT259" s="303"/>
      <c r="DU259" s="309"/>
    </row>
    <row r="260" spans="1:125" s="293" customFormat="1" ht="15" x14ac:dyDescent="0.25">
      <c r="A260" s="310"/>
      <c r="B260" s="332"/>
      <c r="C260" s="333"/>
      <c r="D260" s="468" t="s">
        <v>54</v>
      </c>
      <c r="E260" s="468"/>
      <c r="F260" s="468"/>
      <c r="G260" s="305"/>
      <c r="H260" s="334"/>
      <c r="I260" s="334"/>
      <c r="J260" s="334"/>
      <c r="K260" s="335"/>
      <c r="L260" s="334"/>
      <c r="M260" s="336">
        <v>439.8</v>
      </c>
      <c r="N260" s="327"/>
      <c r="O260" s="337">
        <v>4178.1000000000004</v>
      </c>
      <c r="DI260" s="303"/>
      <c r="DJ260" s="309"/>
      <c r="DK260" s="309"/>
      <c r="DL260" s="309"/>
      <c r="DP260" s="309" t="s">
        <v>54</v>
      </c>
      <c r="DT260" s="303"/>
      <c r="DU260" s="309"/>
    </row>
    <row r="261" spans="1:125" s="293" customFormat="1" ht="33.75" x14ac:dyDescent="0.25">
      <c r="A261" s="304" t="s">
        <v>236</v>
      </c>
      <c r="B261" s="305" t="s">
        <v>313</v>
      </c>
      <c r="C261" s="306" t="s">
        <v>314</v>
      </c>
      <c r="D261" s="469" t="s">
        <v>315</v>
      </c>
      <c r="E261" s="469"/>
      <c r="F261" s="469"/>
      <c r="G261" s="305" t="s">
        <v>316</v>
      </c>
      <c r="H261" s="305">
        <v>0.06</v>
      </c>
      <c r="I261" s="305" t="s">
        <v>23</v>
      </c>
      <c r="J261" s="305" t="s">
        <v>317</v>
      </c>
      <c r="K261" s="307"/>
      <c r="L261" s="305"/>
      <c r="M261" s="307"/>
      <c r="N261" s="305"/>
      <c r="O261" s="308"/>
      <c r="DI261" s="303"/>
      <c r="DJ261" s="309" t="s">
        <v>315</v>
      </c>
      <c r="DK261" s="309" t="s">
        <v>5</v>
      </c>
      <c r="DL261" s="309" t="s">
        <v>5</v>
      </c>
      <c r="DP261" s="309"/>
      <c r="DT261" s="303"/>
      <c r="DU261" s="309"/>
    </row>
    <row r="262" spans="1:125" s="293" customFormat="1" ht="15" x14ac:dyDescent="0.25">
      <c r="A262" s="310"/>
      <c r="B262" s="311"/>
      <c r="C262" s="312" t="s">
        <v>23</v>
      </c>
      <c r="D262" s="465" t="s">
        <v>44</v>
      </c>
      <c r="E262" s="465"/>
      <c r="F262" s="465"/>
      <c r="G262" s="313"/>
      <c r="H262" s="314"/>
      <c r="I262" s="314"/>
      <c r="J262" s="314"/>
      <c r="K262" s="318">
        <v>1183.68</v>
      </c>
      <c r="L262" s="314"/>
      <c r="M262" s="315">
        <v>71.02</v>
      </c>
      <c r="N262" s="316">
        <v>52.21</v>
      </c>
      <c r="O262" s="317">
        <v>3707.95</v>
      </c>
      <c r="DI262" s="303"/>
      <c r="DJ262" s="309"/>
      <c r="DK262" s="309"/>
      <c r="DL262" s="309"/>
      <c r="DM262" s="294" t="s">
        <v>44</v>
      </c>
      <c r="DP262" s="309"/>
      <c r="DT262" s="303"/>
      <c r="DU262" s="309"/>
    </row>
    <row r="263" spans="1:125" s="293" customFormat="1" ht="15" x14ac:dyDescent="0.25">
      <c r="A263" s="310"/>
      <c r="B263" s="311"/>
      <c r="C263" s="312" t="s">
        <v>55</v>
      </c>
      <c r="D263" s="465" t="s">
        <v>60</v>
      </c>
      <c r="E263" s="465"/>
      <c r="F263" s="465"/>
      <c r="G263" s="313"/>
      <c r="H263" s="314"/>
      <c r="I263" s="314"/>
      <c r="J263" s="314"/>
      <c r="K263" s="315">
        <v>946.33</v>
      </c>
      <c r="L263" s="314"/>
      <c r="M263" s="315">
        <v>56.78</v>
      </c>
      <c r="N263" s="316">
        <v>15.71</v>
      </c>
      <c r="O263" s="338">
        <v>892.01</v>
      </c>
      <c r="DI263" s="303"/>
      <c r="DJ263" s="309"/>
      <c r="DK263" s="309"/>
      <c r="DL263" s="309"/>
      <c r="DM263" s="294" t="s">
        <v>60</v>
      </c>
      <c r="DP263" s="309"/>
      <c r="DT263" s="303"/>
      <c r="DU263" s="309"/>
    </row>
    <row r="264" spans="1:125" s="293" customFormat="1" ht="15" x14ac:dyDescent="0.25">
      <c r="A264" s="310"/>
      <c r="B264" s="311"/>
      <c r="C264" s="312" t="s">
        <v>61</v>
      </c>
      <c r="D264" s="465" t="s">
        <v>62</v>
      </c>
      <c r="E264" s="465"/>
      <c r="F264" s="465"/>
      <c r="G264" s="313"/>
      <c r="H264" s="314"/>
      <c r="I264" s="314"/>
      <c r="J264" s="314"/>
      <c r="K264" s="315">
        <v>90.65</v>
      </c>
      <c r="L264" s="314"/>
      <c r="M264" s="315">
        <v>5.44</v>
      </c>
      <c r="N264" s="316">
        <v>52.21</v>
      </c>
      <c r="O264" s="338">
        <v>284.02</v>
      </c>
      <c r="DI264" s="303"/>
      <c r="DJ264" s="309"/>
      <c r="DK264" s="309"/>
      <c r="DL264" s="309"/>
      <c r="DM264" s="294" t="s">
        <v>62</v>
      </c>
      <c r="DP264" s="309"/>
      <c r="DT264" s="303"/>
      <c r="DU264" s="309"/>
    </row>
    <row r="265" spans="1:125" s="293" customFormat="1" ht="15" x14ac:dyDescent="0.25">
      <c r="A265" s="310"/>
      <c r="B265" s="311"/>
      <c r="C265" s="312" t="s">
        <v>75</v>
      </c>
      <c r="D265" s="465" t="s">
        <v>86</v>
      </c>
      <c r="E265" s="465"/>
      <c r="F265" s="465"/>
      <c r="G265" s="313"/>
      <c r="H265" s="314"/>
      <c r="I265" s="314"/>
      <c r="J265" s="314"/>
      <c r="K265" s="318">
        <v>8643.11</v>
      </c>
      <c r="L265" s="314"/>
      <c r="M265" s="315">
        <v>518.59</v>
      </c>
      <c r="N265" s="320">
        <v>9.5</v>
      </c>
      <c r="O265" s="317">
        <v>4926.6099999999997</v>
      </c>
      <c r="DI265" s="303"/>
      <c r="DJ265" s="309"/>
      <c r="DK265" s="309"/>
      <c r="DL265" s="309"/>
      <c r="DM265" s="294" t="s">
        <v>86</v>
      </c>
      <c r="DP265" s="309"/>
      <c r="DT265" s="303"/>
      <c r="DU265" s="309"/>
    </row>
    <row r="266" spans="1:125" s="293" customFormat="1" ht="15" x14ac:dyDescent="0.25">
      <c r="A266" s="319"/>
      <c r="B266" s="311"/>
      <c r="C266" s="312"/>
      <c r="D266" s="465" t="s">
        <v>45</v>
      </c>
      <c r="E266" s="465"/>
      <c r="F266" s="465"/>
      <c r="G266" s="313" t="s">
        <v>46</v>
      </c>
      <c r="H266" s="331">
        <v>137</v>
      </c>
      <c r="I266" s="314"/>
      <c r="J266" s="316">
        <v>8.2200000000000006</v>
      </c>
      <c r="K266" s="322"/>
      <c r="L266" s="314"/>
      <c r="M266" s="322"/>
      <c r="N266" s="314"/>
      <c r="O266" s="323"/>
      <c r="DI266" s="303"/>
      <c r="DJ266" s="309"/>
      <c r="DK266" s="309"/>
      <c r="DL266" s="309"/>
      <c r="DN266" s="294" t="s">
        <v>45</v>
      </c>
      <c r="DP266" s="309"/>
      <c r="DT266" s="303"/>
      <c r="DU266" s="309"/>
    </row>
    <row r="267" spans="1:125" s="293" customFormat="1" ht="15" x14ac:dyDescent="0.25">
      <c r="A267" s="319"/>
      <c r="B267" s="311"/>
      <c r="C267" s="312"/>
      <c r="D267" s="465" t="s">
        <v>63</v>
      </c>
      <c r="E267" s="465"/>
      <c r="F267" s="465"/>
      <c r="G267" s="313" t="s">
        <v>46</v>
      </c>
      <c r="H267" s="316">
        <v>8.01</v>
      </c>
      <c r="I267" s="314"/>
      <c r="J267" s="321">
        <v>0.48060000000000003</v>
      </c>
      <c r="K267" s="322"/>
      <c r="L267" s="314"/>
      <c r="M267" s="322"/>
      <c r="N267" s="314"/>
      <c r="O267" s="323"/>
      <c r="DI267" s="303"/>
      <c r="DJ267" s="309"/>
      <c r="DK267" s="309"/>
      <c r="DL267" s="309"/>
      <c r="DN267" s="294" t="s">
        <v>63</v>
      </c>
      <c r="DP267" s="309"/>
      <c r="DT267" s="303"/>
      <c r="DU267" s="309"/>
    </row>
    <row r="268" spans="1:125" s="293" customFormat="1" ht="15" x14ac:dyDescent="0.25">
      <c r="A268" s="325"/>
      <c r="B268" s="313"/>
      <c r="C268" s="312"/>
      <c r="D268" s="473" t="s">
        <v>47</v>
      </c>
      <c r="E268" s="473"/>
      <c r="F268" s="473"/>
      <c r="G268" s="326"/>
      <c r="H268" s="327"/>
      <c r="I268" s="327"/>
      <c r="J268" s="327"/>
      <c r="K268" s="328">
        <v>10773.12</v>
      </c>
      <c r="L268" s="327"/>
      <c r="M268" s="329">
        <v>646.39</v>
      </c>
      <c r="N268" s="327"/>
      <c r="O268" s="330">
        <v>9526.57</v>
      </c>
      <c r="DI268" s="303"/>
      <c r="DJ268" s="309"/>
      <c r="DK268" s="309"/>
      <c r="DL268" s="309"/>
      <c r="DO268" s="294" t="s">
        <v>47</v>
      </c>
      <c r="DP268" s="309"/>
      <c r="DT268" s="303"/>
      <c r="DU268" s="309"/>
    </row>
    <row r="269" spans="1:125" s="293" customFormat="1" ht="15" x14ac:dyDescent="0.25">
      <c r="A269" s="319"/>
      <c r="B269" s="311"/>
      <c r="C269" s="312"/>
      <c r="D269" s="465" t="s">
        <v>48</v>
      </c>
      <c r="E269" s="465"/>
      <c r="F269" s="465"/>
      <c r="G269" s="313"/>
      <c r="H269" s="314"/>
      <c r="I269" s="314"/>
      <c r="J269" s="314"/>
      <c r="K269" s="322"/>
      <c r="L269" s="314"/>
      <c r="M269" s="315">
        <v>76.459999999999994</v>
      </c>
      <c r="N269" s="314"/>
      <c r="O269" s="317">
        <v>3991.97</v>
      </c>
      <c r="DI269" s="303"/>
      <c r="DJ269" s="309"/>
      <c r="DK269" s="309"/>
      <c r="DL269" s="309"/>
      <c r="DN269" s="294" t="s">
        <v>48</v>
      </c>
      <c r="DP269" s="309"/>
      <c r="DT269" s="303"/>
      <c r="DU269" s="309"/>
    </row>
    <row r="270" spans="1:125" s="293" customFormat="1" ht="15" x14ac:dyDescent="0.25">
      <c r="A270" s="319"/>
      <c r="B270" s="311"/>
      <c r="C270" s="312" t="s">
        <v>318</v>
      </c>
      <c r="D270" s="465" t="s">
        <v>319</v>
      </c>
      <c r="E270" s="465"/>
      <c r="F270" s="465"/>
      <c r="G270" s="313" t="s">
        <v>51</v>
      </c>
      <c r="H270" s="331">
        <v>106</v>
      </c>
      <c r="I270" s="314"/>
      <c r="J270" s="331">
        <v>106</v>
      </c>
      <c r="K270" s="322"/>
      <c r="L270" s="314"/>
      <c r="M270" s="315">
        <v>81.05</v>
      </c>
      <c r="N270" s="314"/>
      <c r="O270" s="317">
        <v>4231.49</v>
      </c>
      <c r="DI270" s="303"/>
      <c r="DJ270" s="309"/>
      <c r="DK270" s="309"/>
      <c r="DL270" s="309"/>
      <c r="DN270" s="294" t="s">
        <v>319</v>
      </c>
      <c r="DP270" s="309"/>
      <c r="DT270" s="303"/>
      <c r="DU270" s="309"/>
    </row>
    <row r="271" spans="1:125" s="293" customFormat="1" ht="22.5" x14ac:dyDescent="0.25">
      <c r="A271" s="319"/>
      <c r="B271" s="311"/>
      <c r="C271" s="312" t="s">
        <v>320</v>
      </c>
      <c r="D271" s="465" t="s">
        <v>321</v>
      </c>
      <c r="E271" s="465"/>
      <c r="F271" s="465"/>
      <c r="G271" s="313" t="s">
        <v>51</v>
      </c>
      <c r="H271" s="331">
        <v>56</v>
      </c>
      <c r="I271" s="316">
        <v>0.85</v>
      </c>
      <c r="J271" s="320">
        <v>47.6</v>
      </c>
      <c r="K271" s="322"/>
      <c r="L271" s="314"/>
      <c r="M271" s="315">
        <v>36.39</v>
      </c>
      <c r="N271" s="314"/>
      <c r="O271" s="317">
        <v>1900.18</v>
      </c>
      <c r="DI271" s="303"/>
      <c r="DJ271" s="309"/>
      <c r="DK271" s="309"/>
      <c r="DL271" s="309"/>
      <c r="DN271" s="294" t="s">
        <v>321</v>
      </c>
      <c r="DP271" s="309"/>
      <c r="DT271" s="303"/>
      <c r="DU271" s="309"/>
    </row>
    <row r="272" spans="1:125" s="293" customFormat="1" ht="15" x14ac:dyDescent="0.25">
      <c r="A272" s="310"/>
      <c r="B272" s="332"/>
      <c r="C272" s="333"/>
      <c r="D272" s="468" t="s">
        <v>54</v>
      </c>
      <c r="E272" s="468"/>
      <c r="F272" s="468"/>
      <c r="G272" s="305"/>
      <c r="H272" s="334"/>
      <c r="I272" s="334"/>
      <c r="J272" s="334"/>
      <c r="K272" s="335"/>
      <c r="L272" s="334"/>
      <c r="M272" s="336">
        <v>763.83</v>
      </c>
      <c r="N272" s="327"/>
      <c r="O272" s="337">
        <v>15658.24</v>
      </c>
      <c r="DI272" s="303"/>
      <c r="DJ272" s="309"/>
      <c r="DK272" s="309"/>
      <c r="DL272" s="309"/>
      <c r="DP272" s="309" t="s">
        <v>54</v>
      </c>
      <c r="DT272" s="303"/>
      <c r="DU272" s="309"/>
    </row>
    <row r="273" spans="1:125" s="293" customFormat="1" ht="22.5" x14ac:dyDescent="0.25">
      <c r="A273" s="304" t="s">
        <v>241</v>
      </c>
      <c r="B273" s="305" t="s">
        <v>322</v>
      </c>
      <c r="C273" s="306" t="s">
        <v>323</v>
      </c>
      <c r="D273" s="469" t="s">
        <v>324</v>
      </c>
      <c r="E273" s="469"/>
      <c r="F273" s="469"/>
      <c r="G273" s="305" t="s">
        <v>135</v>
      </c>
      <c r="H273" s="305">
        <v>-2.9000000000000001E-2</v>
      </c>
      <c r="I273" s="305" t="s">
        <v>23</v>
      </c>
      <c r="J273" s="305" t="s">
        <v>325</v>
      </c>
      <c r="K273" s="307" t="s">
        <v>326</v>
      </c>
      <c r="L273" s="305"/>
      <c r="M273" s="307" t="s">
        <v>327</v>
      </c>
      <c r="N273" s="305" t="s">
        <v>99</v>
      </c>
      <c r="O273" s="308" t="s">
        <v>328</v>
      </c>
      <c r="DI273" s="303"/>
      <c r="DJ273" s="309" t="s">
        <v>324</v>
      </c>
      <c r="DK273" s="309" t="s">
        <v>5</v>
      </c>
      <c r="DL273" s="309" t="s">
        <v>5</v>
      </c>
      <c r="DP273" s="309"/>
      <c r="DT273" s="303"/>
      <c r="DU273" s="309"/>
    </row>
    <row r="274" spans="1:125" s="293" customFormat="1" ht="15" x14ac:dyDescent="0.25">
      <c r="A274" s="310"/>
      <c r="B274" s="332"/>
      <c r="C274" s="333"/>
      <c r="D274" s="468" t="s">
        <v>54</v>
      </c>
      <c r="E274" s="468"/>
      <c r="F274" s="468"/>
      <c r="G274" s="305"/>
      <c r="H274" s="334"/>
      <c r="I274" s="334"/>
      <c r="J274" s="334"/>
      <c r="K274" s="335"/>
      <c r="L274" s="334"/>
      <c r="M274" s="336">
        <v>-282.08999999999997</v>
      </c>
      <c r="N274" s="327"/>
      <c r="O274" s="337">
        <v>-2679.86</v>
      </c>
      <c r="DI274" s="303"/>
      <c r="DJ274" s="309"/>
      <c r="DK274" s="309"/>
      <c r="DL274" s="309"/>
      <c r="DP274" s="309" t="s">
        <v>54</v>
      </c>
      <c r="DT274" s="303"/>
      <c r="DU274" s="309"/>
    </row>
    <row r="275" spans="1:125" s="293" customFormat="1" ht="22.5" x14ac:dyDescent="0.25">
      <c r="A275" s="304" t="s">
        <v>244</v>
      </c>
      <c r="B275" s="305" t="s">
        <v>329</v>
      </c>
      <c r="C275" s="306" t="s">
        <v>123</v>
      </c>
      <c r="D275" s="469" t="s">
        <v>330</v>
      </c>
      <c r="E275" s="469"/>
      <c r="F275" s="469"/>
      <c r="G275" s="305" t="s">
        <v>143</v>
      </c>
      <c r="H275" s="305">
        <v>0.36</v>
      </c>
      <c r="I275" s="305" t="s">
        <v>23</v>
      </c>
      <c r="J275" s="305" t="s">
        <v>331</v>
      </c>
      <c r="K275" s="307" t="s">
        <v>159</v>
      </c>
      <c r="L275" s="305" t="s">
        <v>127</v>
      </c>
      <c r="M275" s="307" t="s">
        <v>332</v>
      </c>
      <c r="N275" s="305" t="s">
        <v>99</v>
      </c>
      <c r="O275" s="308" t="s">
        <v>333</v>
      </c>
      <c r="DI275" s="303"/>
      <c r="DJ275" s="309" t="s">
        <v>330</v>
      </c>
      <c r="DK275" s="309" t="s">
        <v>5</v>
      </c>
      <c r="DL275" s="309" t="s">
        <v>5</v>
      </c>
      <c r="DP275" s="309"/>
      <c r="DT275" s="303"/>
      <c r="DU275" s="309"/>
    </row>
    <row r="276" spans="1:125" s="293" customFormat="1" ht="15" x14ac:dyDescent="0.25">
      <c r="A276" s="341"/>
      <c r="B276" s="332"/>
      <c r="C276" s="333"/>
      <c r="D276" s="465" t="s">
        <v>162</v>
      </c>
      <c r="E276" s="465"/>
      <c r="F276" s="465"/>
      <c r="G276" s="465"/>
      <c r="H276" s="465"/>
      <c r="I276" s="465"/>
      <c r="J276" s="465"/>
      <c r="K276" s="465"/>
      <c r="L276" s="465"/>
      <c r="M276" s="465"/>
      <c r="N276" s="465"/>
      <c r="O276" s="467"/>
      <c r="DI276" s="303"/>
      <c r="DJ276" s="309"/>
      <c r="DK276" s="309"/>
      <c r="DL276" s="309"/>
      <c r="DP276" s="309"/>
      <c r="DR276" s="294" t="s">
        <v>162</v>
      </c>
      <c r="DT276" s="303"/>
      <c r="DU276" s="309"/>
    </row>
    <row r="277" spans="1:125" s="293" customFormat="1" ht="15" x14ac:dyDescent="0.25">
      <c r="A277" s="310"/>
      <c r="B277" s="342"/>
      <c r="C277" s="312"/>
      <c r="D277" s="474" t="s">
        <v>131</v>
      </c>
      <c r="E277" s="474"/>
      <c r="F277" s="474"/>
      <c r="G277" s="474"/>
      <c r="H277" s="474"/>
      <c r="I277" s="474"/>
      <c r="J277" s="474"/>
      <c r="K277" s="474"/>
      <c r="L277" s="474"/>
      <c r="M277" s="474"/>
      <c r="N277" s="474"/>
      <c r="O277" s="475"/>
      <c r="DI277" s="303"/>
      <c r="DJ277" s="309"/>
      <c r="DK277" s="309"/>
      <c r="DL277" s="309"/>
      <c r="DP277" s="309"/>
      <c r="DS277" s="294" t="s">
        <v>131</v>
      </c>
      <c r="DT277" s="303"/>
      <c r="DU277" s="309"/>
    </row>
    <row r="278" spans="1:125" s="293" customFormat="1" ht="15" x14ac:dyDescent="0.25">
      <c r="A278" s="310"/>
      <c r="B278" s="342"/>
      <c r="C278" s="312"/>
      <c r="D278" s="474" t="s">
        <v>102</v>
      </c>
      <c r="E278" s="474"/>
      <c r="F278" s="474"/>
      <c r="G278" s="474"/>
      <c r="H278" s="474"/>
      <c r="I278" s="474"/>
      <c r="J278" s="474"/>
      <c r="K278" s="474"/>
      <c r="L278" s="474"/>
      <c r="M278" s="474"/>
      <c r="N278" s="474"/>
      <c r="O278" s="475"/>
      <c r="DI278" s="303"/>
      <c r="DJ278" s="309"/>
      <c r="DK278" s="309"/>
      <c r="DL278" s="309"/>
      <c r="DP278" s="309"/>
      <c r="DS278" s="294" t="s">
        <v>102</v>
      </c>
      <c r="DT278" s="303"/>
      <c r="DU278" s="309"/>
    </row>
    <row r="279" spans="1:125" s="293" customFormat="1" ht="15" x14ac:dyDescent="0.25">
      <c r="A279" s="310"/>
      <c r="B279" s="332"/>
      <c r="C279" s="333"/>
      <c r="D279" s="468" t="s">
        <v>54</v>
      </c>
      <c r="E279" s="468"/>
      <c r="F279" s="468"/>
      <c r="G279" s="305"/>
      <c r="H279" s="334"/>
      <c r="I279" s="334"/>
      <c r="J279" s="334"/>
      <c r="K279" s="335"/>
      <c r="L279" s="334"/>
      <c r="M279" s="340">
        <v>14126.77</v>
      </c>
      <c r="N279" s="327"/>
      <c r="O279" s="337">
        <v>134204.32</v>
      </c>
      <c r="DI279" s="303"/>
      <c r="DJ279" s="309"/>
      <c r="DK279" s="309"/>
      <c r="DL279" s="309"/>
      <c r="DP279" s="309" t="s">
        <v>54</v>
      </c>
      <c r="DT279" s="303"/>
      <c r="DU279" s="309"/>
    </row>
    <row r="280" spans="1:125" s="293" customFormat="1" ht="22.5" x14ac:dyDescent="0.25">
      <c r="A280" s="304" t="s">
        <v>247</v>
      </c>
      <c r="B280" s="305" t="s">
        <v>334</v>
      </c>
      <c r="C280" s="306" t="s">
        <v>123</v>
      </c>
      <c r="D280" s="469" t="s">
        <v>142</v>
      </c>
      <c r="E280" s="469"/>
      <c r="F280" s="469"/>
      <c r="G280" s="305" t="s">
        <v>143</v>
      </c>
      <c r="H280" s="305">
        <v>2.9000000000000001E-2</v>
      </c>
      <c r="I280" s="305" t="s">
        <v>23</v>
      </c>
      <c r="J280" s="305" t="s">
        <v>335</v>
      </c>
      <c r="K280" s="307" t="s">
        <v>145</v>
      </c>
      <c r="L280" s="305" t="s">
        <v>127</v>
      </c>
      <c r="M280" s="307" t="s">
        <v>336</v>
      </c>
      <c r="N280" s="305" t="s">
        <v>99</v>
      </c>
      <c r="O280" s="308" t="s">
        <v>337</v>
      </c>
      <c r="DI280" s="303"/>
      <c r="DJ280" s="309" t="s">
        <v>142</v>
      </c>
      <c r="DK280" s="309" t="s">
        <v>5</v>
      </c>
      <c r="DL280" s="309" t="s">
        <v>5</v>
      </c>
      <c r="DP280" s="309"/>
      <c r="DT280" s="303"/>
      <c r="DU280" s="309"/>
    </row>
    <row r="281" spans="1:125" s="293" customFormat="1" ht="15" x14ac:dyDescent="0.25">
      <c r="A281" s="341"/>
      <c r="B281" s="332"/>
      <c r="C281" s="333"/>
      <c r="D281" s="465" t="s">
        <v>148</v>
      </c>
      <c r="E281" s="465"/>
      <c r="F281" s="465"/>
      <c r="G281" s="465"/>
      <c r="H281" s="465"/>
      <c r="I281" s="465"/>
      <c r="J281" s="465"/>
      <c r="K281" s="465"/>
      <c r="L281" s="465"/>
      <c r="M281" s="465"/>
      <c r="N281" s="465"/>
      <c r="O281" s="467"/>
      <c r="DI281" s="303"/>
      <c r="DJ281" s="309"/>
      <c r="DK281" s="309"/>
      <c r="DL281" s="309"/>
      <c r="DP281" s="309"/>
      <c r="DR281" s="294" t="s">
        <v>148</v>
      </c>
      <c r="DT281" s="303"/>
      <c r="DU281" s="309"/>
    </row>
    <row r="282" spans="1:125" s="293" customFormat="1" ht="15" x14ac:dyDescent="0.25">
      <c r="A282" s="310"/>
      <c r="B282" s="342"/>
      <c r="C282" s="312"/>
      <c r="D282" s="474" t="s">
        <v>131</v>
      </c>
      <c r="E282" s="474"/>
      <c r="F282" s="474"/>
      <c r="G282" s="474"/>
      <c r="H282" s="474"/>
      <c r="I282" s="474"/>
      <c r="J282" s="474"/>
      <c r="K282" s="474"/>
      <c r="L282" s="474"/>
      <c r="M282" s="474"/>
      <c r="N282" s="474"/>
      <c r="O282" s="475"/>
      <c r="DI282" s="303"/>
      <c r="DJ282" s="309"/>
      <c r="DK282" s="309"/>
      <c r="DL282" s="309"/>
      <c r="DP282" s="309"/>
      <c r="DS282" s="294" t="s">
        <v>131</v>
      </c>
      <c r="DT282" s="303"/>
      <c r="DU282" s="309"/>
    </row>
    <row r="283" spans="1:125" s="293" customFormat="1" ht="15" x14ac:dyDescent="0.25">
      <c r="A283" s="310"/>
      <c r="B283" s="342"/>
      <c r="C283" s="312"/>
      <c r="D283" s="474" t="s">
        <v>102</v>
      </c>
      <c r="E283" s="474"/>
      <c r="F283" s="474"/>
      <c r="G283" s="474"/>
      <c r="H283" s="474"/>
      <c r="I283" s="474"/>
      <c r="J283" s="474"/>
      <c r="K283" s="474"/>
      <c r="L283" s="474"/>
      <c r="M283" s="474"/>
      <c r="N283" s="474"/>
      <c r="O283" s="475"/>
      <c r="DI283" s="303"/>
      <c r="DJ283" s="309"/>
      <c r="DK283" s="309"/>
      <c r="DL283" s="309"/>
      <c r="DP283" s="309"/>
      <c r="DS283" s="294" t="s">
        <v>102</v>
      </c>
      <c r="DT283" s="303"/>
      <c r="DU283" s="309"/>
    </row>
    <row r="284" spans="1:125" s="293" customFormat="1" ht="15" x14ac:dyDescent="0.25">
      <c r="A284" s="310"/>
      <c r="B284" s="332"/>
      <c r="C284" s="333"/>
      <c r="D284" s="468" t="s">
        <v>54</v>
      </c>
      <c r="E284" s="468"/>
      <c r="F284" s="468"/>
      <c r="G284" s="305"/>
      <c r="H284" s="334"/>
      <c r="I284" s="334"/>
      <c r="J284" s="334"/>
      <c r="K284" s="335"/>
      <c r="L284" s="334"/>
      <c r="M284" s="336">
        <v>843.21</v>
      </c>
      <c r="N284" s="327"/>
      <c r="O284" s="337">
        <v>8010.5</v>
      </c>
      <c r="DI284" s="303"/>
      <c r="DJ284" s="309"/>
      <c r="DK284" s="309"/>
      <c r="DL284" s="309"/>
      <c r="DP284" s="309" t="s">
        <v>54</v>
      </c>
      <c r="DT284" s="303"/>
      <c r="DU284" s="309"/>
    </row>
    <row r="285" spans="1:125" s="293" customFormat="1" ht="33.75" x14ac:dyDescent="0.25">
      <c r="A285" s="304" t="s">
        <v>250</v>
      </c>
      <c r="B285" s="305" t="s">
        <v>338</v>
      </c>
      <c r="C285" s="306" t="s">
        <v>339</v>
      </c>
      <c r="D285" s="469" t="s">
        <v>340</v>
      </c>
      <c r="E285" s="469"/>
      <c r="F285" s="469"/>
      <c r="G285" s="305" t="s">
        <v>198</v>
      </c>
      <c r="H285" s="305">
        <v>1.333E-2</v>
      </c>
      <c r="I285" s="305" t="s">
        <v>23</v>
      </c>
      <c r="J285" s="305" t="s">
        <v>341</v>
      </c>
      <c r="K285" s="307"/>
      <c r="L285" s="305"/>
      <c r="M285" s="307"/>
      <c r="N285" s="305"/>
      <c r="O285" s="308"/>
      <c r="DI285" s="303"/>
      <c r="DJ285" s="309" t="s">
        <v>340</v>
      </c>
      <c r="DK285" s="309" t="s">
        <v>5</v>
      </c>
      <c r="DL285" s="309" t="s">
        <v>5</v>
      </c>
      <c r="DP285" s="309"/>
      <c r="DT285" s="303"/>
      <c r="DU285" s="309"/>
    </row>
    <row r="286" spans="1:125" s="293" customFormat="1" ht="15" x14ac:dyDescent="0.25">
      <c r="A286" s="310"/>
      <c r="B286" s="311"/>
      <c r="C286" s="312" t="s">
        <v>23</v>
      </c>
      <c r="D286" s="465" t="s">
        <v>44</v>
      </c>
      <c r="E286" s="465"/>
      <c r="F286" s="465"/>
      <c r="G286" s="313"/>
      <c r="H286" s="314"/>
      <c r="I286" s="314"/>
      <c r="J286" s="314"/>
      <c r="K286" s="318">
        <v>1107.95</v>
      </c>
      <c r="L286" s="314"/>
      <c r="M286" s="315">
        <v>14.77</v>
      </c>
      <c r="N286" s="316">
        <v>52.21</v>
      </c>
      <c r="O286" s="338">
        <v>771.14</v>
      </c>
      <c r="DI286" s="303"/>
      <c r="DJ286" s="309"/>
      <c r="DK286" s="309"/>
      <c r="DL286" s="309"/>
      <c r="DM286" s="294" t="s">
        <v>44</v>
      </c>
      <c r="DP286" s="309"/>
      <c r="DT286" s="303"/>
      <c r="DU286" s="309"/>
    </row>
    <row r="287" spans="1:125" s="293" customFormat="1" ht="15" x14ac:dyDescent="0.25">
      <c r="A287" s="310"/>
      <c r="B287" s="311"/>
      <c r="C287" s="312" t="s">
        <v>55</v>
      </c>
      <c r="D287" s="465" t="s">
        <v>60</v>
      </c>
      <c r="E287" s="465"/>
      <c r="F287" s="465"/>
      <c r="G287" s="313"/>
      <c r="H287" s="314"/>
      <c r="I287" s="314"/>
      <c r="J287" s="314"/>
      <c r="K287" s="318">
        <v>12533.99</v>
      </c>
      <c r="L287" s="314"/>
      <c r="M287" s="315">
        <v>167.08</v>
      </c>
      <c r="N287" s="316">
        <v>15.71</v>
      </c>
      <c r="O287" s="317">
        <v>2624.83</v>
      </c>
      <c r="DI287" s="303"/>
      <c r="DJ287" s="309"/>
      <c r="DK287" s="309"/>
      <c r="DL287" s="309"/>
      <c r="DM287" s="294" t="s">
        <v>60</v>
      </c>
      <c r="DP287" s="309"/>
      <c r="DT287" s="303"/>
      <c r="DU287" s="309"/>
    </row>
    <row r="288" spans="1:125" s="293" customFormat="1" ht="15" x14ac:dyDescent="0.25">
      <c r="A288" s="310"/>
      <c r="B288" s="311"/>
      <c r="C288" s="312" t="s">
        <v>61</v>
      </c>
      <c r="D288" s="465" t="s">
        <v>62</v>
      </c>
      <c r="E288" s="465"/>
      <c r="F288" s="465"/>
      <c r="G288" s="313"/>
      <c r="H288" s="314"/>
      <c r="I288" s="314"/>
      <c r="J288" s="314"/>
      <c r="K288" s="315">
        <v>820.22</v>
      </c>
      <c r="L288" s="314"/>
      <c r="M288" s="315">
        <v>10.93</v>
      </c>
      <c r="N288" s="316">
        <v>52.21</v>
      </c>
      <c r="O288" s="338">
        <v>570.66</v>
      </c>
      <c r="DI288" s="303"/>
      <c r="DJ288" s="309"/>
      <c r="DK288" s="309"/>
      <c r="DL288" s="309"/>
      <c r="DM288" s="294" t="s">
        <v>62</v>
      </c>
      <c r="DP288" s="309"/>
      <c r="DT288" s="303"/>
      <c r="DU288" s="309"/>
    </row>
    <row r="289" spans="1:125" s="293" customFormat="1" ht="15" x14ac:dyDescent="0.25">
      <c r="A289" s="310"/>
      <c r="B289" s="311"/>
      <c r="C289" s="312" t="s">
        <v>75</v>
      </c>
      <c r="D289" s="465" t="s">
        <v>86</v>
      </c>
      <c r="E289" s="465"/>
      <c r="F289" s="465"/>
      <c r="G289" s="313"/>
      <c r="H289" s="314"/>
      <c r="I289" s="314"/>
      <c r="J289" s="314"/>
      <c r="K289" s="318">
        <v>230267.7</v>
      </c>
      <c r="L289" s="314"/>
      <c r="M289" s="318">
        <v>3069.47</v>
      </c>
      <c r="N289" s="320">
        <v>9.5</v>
      </c>
      <c r="O289" s="317">
        <v>29159.97</v>
      </c>
      <c r="DI289" s="303"/>
      <c r="DJ289" s="309"/>
      <c r="DK289" s="309"/>
      <c r="DL289" s="309"/>
      <c r="DM289" s="294" t="s">
        <v>86</v>
      </c>
      <c r="DP289" s="309"/>
      <c r="DT289" s="303"/>
      <c r="DU289" s="309"/>
    </row>
    <row r="290" spans="1:125" s="293" customFormat="1" ht="15" x14ac:dyDescent="0.25">
      <c r="A290" s="319"/>
      <c r="B290" s="311"/>
      <c r="C290" s="312"/>
      <c r="D290" s="465" t="s">
        <v>45</v>
      </c>
      <c r="E290" s="465"/>
      <c r="F290" s="465"/>
      <c r="G290" s="313" t="s">
        <v>46</v>
      </c>
      <c r="H290" s="316">
        <v>134.46</v>
      </c>
      <c r="I290" s="314"/>
      <c r="J290" s="350">
        <v>1.7923518000000001</v>
      </c>
      <c r="K290" s="322"/>
      <c r="L290" s="314"/>
      <c r="M290" s="322"/>
      <c r="N290" s="314"/>
      <c r="O290" s="323"/>
      <c r="DI290" s="303"/>
      <c r="DJ290" s="309"/>
      <c r="DK290" s="309"/>
      <c r="DL290" s="309"/>
      <c r="DN290" s="294" t="s">
        <v>45</v>
      </c>
      <c r="DP290" s="309"/>
      <c r="DT290" s="303"/>
      <c r="DU290" s="309"/>
    </row>
    <row r="291" spans="1:125" s="293" customFormat="1" ht="15" x14ac:dyDescent="0.25">
      <c r="A291" s="319"/>
      <c r="B291" s="311"/>
      <c r="C291" s="312"/>
      <c r="D291" s="465" t="s">
        <v>63</v>
      </c>
      <c r="E291" s="465"/>
      <c r="F291" s="465"/>
      <c r="G291" s="313" t="s">
        <v>46</v>
      </c>
      <c r="H291" s="316">
        <v>54.89</v>
      </c>
      <c r="I291" s="314"/>
      <c r="J291" s="350">
        <v>0.73168370000000005</v>
      </c>
      <c r="K291" s="322"/>
      <c r="L291" s="314"/>
      <c r="M291" s="322"/>
      <c r="N291" s="314"/>
      <c r="O291" s="323"/>
      <c r="DI291" s="303"/>
      <c r="DJ291" s="309"/>
      <c r="DK291" s="309"/>
      <c r="DL291" s="309"/>
      <c r="DN291" s="294" t="s">
        <v>63</v>
      </c>
      <c r="DP291" s="309"/>
      <c r="DT291" s="303"/>
      <c r="DU291" s="309"/>
    </row>
    <row r="292" spans="1:125" s="293" customFormat="1" ht="15" x14ac:dyDescent="0.25">
      <c r="A292" s="325"/>
      <c r="B292" s="313"/>
      <c r="C292" s="312"/>
      <c r="D292" s="473" t="s">
        <v>47</v>
      </c>
      <c r="E292" s="473"/>
      <c r="F292" s="473"/>
      <c r="G292" s="326"/>
      <c r="H292" s="327"/>
      <c r="I292" s="327"/>
      <c r="J292" s="327"/>
      <c r="K292" s="328">
        <v>243909.64</v>
      </c>
      <c r="L292" s="327"/>
      <c r="M292" s="328">
        <v>3251.32</v>
      </c>
      <c r="N292" s="327"/>
      <c r="O292" s="330">
        <v>32555.94</v>
      </c>
      <c r="DI292" s="303"/>
      <c r="DJ292" s="309"/>
      <c r="DK292" s="309"/>
      <c r="DL292" s="309"/>
      <c r="DO292" s="294" t="s">
        <v>47</v>
      </c>
      <c r="DP292" s="309"/>
      <c r="DT292" s="303"/>
      <c r="DU292" s="309"/>
    </row>
    <row r="293" spans="1:125" s="293" customFormat="1" ht="15" x14ac:dyDescent="0.25">
      <c r="A293" s="319"/>
      <c r="B293" s="311"/>
      <c r="C293" s="312"/>
      <c r="D293" s="465" t="s">
        <v>48</v>
      </c>
      <c r="E293" s="465"/>
      <c r="F293" s="465"/>
      <c r="G293" s="313"/>
      <c r="H293" s="314"/>
      <c r="I293" s="314"/>
      <c r="J293" s="314"/>
      <c r="K293" s="322"/>
      <c r="L293" s="314"/>
      <c r="M293" s="315">
        <v>25.7</v>
      </c>
      <c r="N293" s="314"/>
      <c r="O293" s="317">
        <v>1341.8</v>
      </c>
      <c r="DI293" s="303"/>
      <c r="DJ293" s="309"/>
      <c r="DK293" s="309"/>
      <c r="DL293" s="309"/>
      <c r="DN293" s="294" t="s">
        <v>48</v>
      </c>
      <c r="DP293" s="309"/>
      <c r="DT293" s="303"/>
      <c r="DU293" s="309"/>
    </row>
    <row r="294" spans="1:125" s="293" customFormat="1" ht="22.5" x14ac:dyDescent="0.25">
      <c r="A294" s="319"/>
      <c r="B294" s="311"/>
      <c r="C294" s="312" t="s">
        <v>64</v>
      </c>
      <c r="D294" s="465" t="s">
        <v>65</v>
      </c>
      <c r="E294" s="465"/>
      <c r="F294" s="465"/>
      <c r="G294" s="313" t="s">
        <v>51</v>
      </c>
      <c r="H294" s="331">
        <v>109</v>
      </c>
      <c r="I294" s="314"/>
      <c r="J294" s="331">
        <v>109</v>
      </c>
      <c r="K294" s="322"/>
      <c r="L294" s="314"/>
      <c r="M294" s="315">
        <v>28.01</v>
      </c>
      <c r="N294" s="314"/>
      <c r="O294" s="317">
        <v>1462.56</v>
      </c>
      <c r="DI294" s="303"/>
      <c r="DJ294" s="309"/>
      <c r="DK294" s="309"/>
      <c r="DL294" s="309"/>
      <c r="DN294" s="294" t="s">
        <v>65</v>
      </c>
      <c r="DP294" s="309"/>
      <c r="DT294" s="303"/>
      <c r="DU294" s="309"/>
    </row>
    <row r="295" spans="1:125" s="293" customFormat="1" ht="33.75" x14ac:dyDescent="0.25">
      <c r="A295" s="319"/>
      <c r="B295" s="311"/>
      <c r="C295" s="312" t="s">
        <v>66</v>
      </c>
      <c r="D295" s="465" t="s">
        <v>67</v>
      </c>
      <c r="E295" s="465"/>
      <c r="F295" s="465"/>
      <c r="G295" s="313" t="s">
        <v>51</v>
      </c>
      <c r="H295" s="331">
        <v>65</v>
      </c>
      <c r="I295" s="316">
        <v>0.85</v>
      </c>
      <c r="J295" s="316">
        <v>55.25</v>
      </c>
      <c r="K295" s="322"/>
      <c r="L295" s="314"/>
      <c r="M295" s="315">
        <v>14.2</v>
      </c>
      <c r="N295" s="314"/>
      <c r="O295" s="338">
        <v>741.34</v>
      </c>
      <c r="DI295" s="303"/>
      <c r="DJ295" s="309"/>
      <c r="DK295" s="309"/>
      <c r="DL295" s="309"/>
      <c r="DN295" s="294" t="s">
        <v>67</v>
      </c>
      <c r="DP295" s="309"/>
      <c r="DT295" s="303"/>
      <c r="DU295" s="309"/>
    </row>
    <row r="296" spans="1:125" s="293" customFormat="1" ht="15" x14ac:dyDescent="0.25">
      <c r="A296" s="310"/>
      <c r="B296" s="332"/>
      <c r="C296" s="333"/>
      <c r="D296" s="468" t="s">
        <v>54</v>
      </c>
      <c r="E296" s="468"/>
      <c r="F296" s="468"/>
      <c r="G296" s="305"/>
      <c r="H296" s="334"/>
      <c r="I296" s="334"/>
      <c r="J296" s="334"/>
      <c r="K296" s="335"/>
      <c r="L296" s="334"/>
      <c r="M296" s="340">
        <v>3293.53</v>
      </c>
      <c r="N296" s="327"/>
      <c r="O296" s="337">
        <v>34759.839999999997</v>
      </c>
      <c r="DI296" s="303"/>
      <c r="DJ296" s="309"/>
      <c r="DK296" s="309"/>
      <c r="DL296" s="309"/>
      <c r="DP296" s="309" t="s">
        <v>54</v>
      </c>
      <c r="DT296" s="303"/>
      <c r="DU296" s="309"/>
    </row>
    <row r="297" spans="1:125" s="293" customFormat="1" ht="15" x14ac:dyDescent="0.25">
      <c r="A297" s="470" t="s">
        <v>200</v>
      </c>
      <c r="B297" s="471"/>
      <c r="C297" s="471"/>
      <c r="D297" s="471"/>
      <c r="E297" s="471"/>
      <c r="F297" s="471"/>
      <c r="G297" s="471"/>
      <c r="H297" s="471"/>
      <c r="I297" s="471"/>
      <c r="J297" s="471"/>
      <c r="K297" s="471"/>
      <c r="L297" s="471"/>
      <c r="M297" s="471"/>
      <c r="N297" s="471"/>
      <c r="O297" s="472"/>
      <c r="DI297" s="303"/>
      <c r="DJ297" s="309"/>
      <c r="DK297" s="309"/>
      <c r="DL297" s="309"/>
      <c r="DP297" s="309"/>
      <c r="DT297" s="303" t="s">
        <v>200</v>
      </c>
      <c r="DU297" s="309"/>
    </row>
    <row r="298" spans="1:125" s="293" customFormat="1" ht="67.5" x14ac:dyDescent="0.25">
      <c r="A298" s="304" t="s">
        <v>255</v>
      </c>
      <c r="B298" s="305" t="s">
        <v>342</v>
      </c>
      <c r="C298" s="306" t="s">
        <v>202</v>
      </c>
      <c r="D298" s="469" t="s">
        <v>203</v>
      </c>
      <c r="E298" s="469"/>
      <c r="F298" s="469"/>
      <c r="G298" s="305" t="s">
        <v>204</v>
      </c>
      <c r="H298" s="305">
        <v>35</v>
      </c>
      <c r="I298" s="305" t="s">
        <v>23</v>
      </c>
      <c r="J298" s="305" t="s">
        <v>299</v>
      </c>
      <c r="K298" s="307" t="s">
        <v>206</v>
      </c>
      <c r="L298" s="305"/>
      <c r="M298" s="307" t="s">
        <v>670</v>
      </c>
      <c r="N298" s="305" t="s">
        <v>208</v>
      </c>
      <c r="O298" s="308" t="s">
        <v>671</v>
      </c>
      <c r="DI298" s="303"/>
      <c r="DJ298" s="309" t="s">
        <v>203</v>
      </c>
      <c r="DK298" s="309" t="s">
        <v>5</v>
      </c>
      <c r="DL298" s="309" t="s">
        <v>5</v>
      </c>
      <c r="DP298" s="309"/>
      <c r="DT298" s="303"/>
      <c r="DU298" s="309"/>
    </row>
    <row r="299" spans="1:125" s="293" customFormat="1" ht="15" x14ac:dyDescent="0.25">
      <c r="A299" s="310"/>
      <c r="B299" s="332"/>
      <c r="C299" s="333"/>
      <c r="D299" s="468" t="s">
        <v>54</v>
      </c>
      <c r="E299" s="468"/>
      <c r="F299" s="468"/>
      <c r="G299" s="305"/>
      <c r="H299" s="334"/>
      <c r="I299" s="334"/>
      <c r="J299" s="334"/>
      <c r="K299" s="335"/>
      <c r="L299" s="334"/>
      <c r="M299" s="336">
        <v>114.8</v>
      </c>
      <c r="N299" s="327"/>
      <c r="O299" s="337">
        <v>1803.51</v>
      </c>
      <c r="DI299" s="303"/>
      <c r="DJ299" s="309"/>
      <c r="DK299" s="309"/>
      <c r="DL299" s="309"/>
      <c r="DP299" s="309" t="s">
        <v>54</v>
      </c>
      <c r="DT299" s="303"/>
      <c r="DU299" s="309"/>
    </row>
    <row r="300" spans="1:125" s="293" customFormat="1" ht="67.5" x14ac:dyDescent="0.25">
      <c r="A300" s="304" t="s">
        <v>259</v>
      </c>
      <c r="B300" s="305" t="s">
        <v>346</v>
      </c>
      <c r="C300" s="306" t="s">
        <v>211</v>
      </c>
      <c r="D300" s="469" t="s">
        <v>347</v>
      </c>
      <c r="E300" s="469"/>
      <c r="F300" s="469"/>
      <c r="G300" s="305" t="s">
        <v>204</v>
      </c>
      <c r="H300" s="305">
        <v>8.85</v>
      </c>
      <c r="I300" s="305" t="s">
        <v>23</v>
      </c>
      <c r="J300" s="305" t="s">
        <v>672</v>
      </c>
      <c r="K300" s="307" t="s">
        <v>214</v>
      </c>
      <c r="L300" s="305"/>
      <c r="M300" s="307" t="s">
        <v>673</v>
      </c>
      <c r="N300" s="305" t="s">
        <v>208</v>
      </c>
      <c r="O300" s="308" t="s">
        <v>674</v>
      </c>
      <c r="DI300" s="303"/>
      <c r="DJ300" s="309" t="s">
        <v>347</v>
      </c>
      <c r="DK300" s="309" t="s">
        <v>5</v>
      </c>
      <c r="DL300" s="309" t="s">
        <v>5</v>
      </c>
      <c r="DP300" s="309"/>
      <c r="DT300" s="303"/>
      <c r="DU300" s="309"/>
    </row>
    <row r="301" spans="1:125" s="293" customFormat="1" ht="15" x14ac:dyDescent="0.25">
      <c r="A301" s="310"/>
      <c r="B301" s="332"/>
      <c r="C301" s="333"/>
      <c r="D301" s="468" t="s">
        <v>54</v>
      </c>
      <c r="E301" s="468"/>
      <c r="F301" s="468"/>
      <c r="G301" s="305"/>
      <c r="H301" s="334"/>
      <c r="I301" s="334"/>
      <c r="J301" s="334"/>
      <c r="K301" s="335"/>
      <c r="L301" s="334"/>
      <c r="M301" s="336">
        <v>74.25</v>
      </c>
      <c r="N301" s="327"/>
      <c r="O301" s="337">
        <v>1166.47</v>
      </c>
      <c r="DI301" s="303"/>
      <c r="DJ301" s="309"/>
      <c r="DK301" s="309"/>
      <c r="DL301" s="309"/>
      <c r="DP301" s="309" t="s">
        <v>54</v>
      </c>
      <c r="DT301" s="303"/>
      <c r="DU301" s="309"/>
    </row>
    <row r="302" spans="1:125" s="293" customFormat="1" ht="45" x14ac:dyDescent="0.25">
      <c r="A302" s="304" t="s">
        <v>268</v>
      </c>
      <c r="B302" s="305" t="s">
        <v>351</v>
      </c>
      <c r="C302" s="306" t="s">
        <v>218</v>
      </c>
      <c r="D302" s="469" t="s">
        <v>352</v>
      </c>
      <c r="E302" s="469"/>
      <c r="F302" s="469"/>
      <c r="G302" s="305" t="s">
        <v>204</v>
      </c>
      <c r="H302" s="305">
        <v>5</v>
      </c>
      <c r="I302" s="305" t="s">
        <v>23</v>
      </c>
      <c r="J302" s="305" t="s">
        <v>83</v>
      </c>
      <c r="K302" s="307" t="s">
        <v>221</v>
      </c>
      <c r="L302" s="305"/>
      <c r="M302" s="307" t="s">
        <v>353</v>
      </c>
      <c r="N302" s="305" t="s">
        <v>208</v>
      </c>
      <c r="O302" s="308" t="s">
        <v>354</v>
      </c>
      <c r="DI302" s="303"/>
      <c r="DJ302" s="309" t="s">
        <v>352</v>
      </c>
      <c r="DK302" s="309" t="s">
        <v>5</v>
      </c>
      <c r="DL302" s="309" t="s">
        <v>5</v>
      </c>
      <c r="DP302" s="309"/>
      <c r="DT302" s="303"/>
      <c r="DU302" s="309"/>
    </row>
    <row r="303" spans="1:125" s="293" customFormat="1" ht="15" x14ac:dyDescent="0.25">
      <c r="A303" s="310"/>
      <c r="B303" s="332"/>
      <c r="C303" s="333"/>
      <c r="D303" s="468" t="s">
        <v>54</v>
      </c>
      <c r="E303" s="468"/>
      <c r="F303" s="468"/>
      <c r="G303" s="305"/>
      <c r="H303" s="334"/>
      <c r="I303" s="334"/>
      <c r="J303" s="334"/>
      <c r="K303" s="335"/>
      <c r="L303" s="334"/>
      <c r="M303" s="336">
        <v>54.4</v>
      </c>
      <c r="N303" s="327"/>
      <c r="O303" s="345">
        <v>854.62</v>
      </c>
      <c r="DI303" s="303"/>
      <c r="DJ303" s="309"/>
      <c r="DK303" s="309"/>
      <c r="DL303" s="309"/>
      <c r="DP303" s="309" t="s">
        <v>54</v>
      </c>
      <c r="DT303" s="303"/>
      <c r="DU303" s="309"/>
    </row>
    <row r="304" spans="1:125" s="293" customFormat="1" ht="45" x14ac:dyDescent="0.25">
      <c r="A304" s="304" t="s">
        <v>276</v>
      </c>
      <c r="B304" s="305" t="s">
        <v>355</v>
      </c>
      <c r="C304" s="306" t="s">
        <v>226</v>
      </c>
      <c r="D304" s="469" t="s">
        <v>227</v>
      </c>
      <c r="E304" s="469"/>
      <c r="F304" s="469"/>
      <c r="G304" s="305" t="s">
        <v>204</v>
      </c>
      <c r="H304" s="305">
        <v>48.85</v>
      </c>
      <c r="I304" s="305" t="s">
        <v>23</v>
      </c>
      <c r="J304" s="305" t="s">
        <v>675</v>
      </c>
      <c r="K304" s="307" t="s">
        <v>229</v>
      </c>
      <c r="L304" s="305"/>
      <c r="M304" s="307" t="s">
        <v>676</v>
      </c>
      <c r="N304" s="305" t="s">
        <v>231</v>
      </c>
      <c r="O304" s="308" t="s">
        <v>677</v>
      </c>
      <c r="DI304" s="303"/>
      <c r="DJ304" s="309" t="s">
        <v>227</v>
      </c>
      <c r="DK304" s="309" t="s">
        <v>5</v>
      </c>
      <c r="DL304" s="309" t="s">
        <v>5</v>
      </c>
      <c r="DP304" s="309"/>
      <c r="DT304" s="303"/>
      <c r="DU304" s="309"/>
    </row>
    <row r="305" spans="1:125" s="293" customFormat="1" ht="15" x14ac:dyDescent="0.25">
      <c r="A305" s="341"/>
      <c r="B305" s="332"/>
      <c r="C305" s="333"/>
      <c r="D305" s="465" t="s">
        <v>678</v>
      </c>
      <c r="E305" s="465"/>
      <c r="F305" s="465"/>
      <c r="G305" s="465"/>
      <c r="H305" s="465"/>
      <c r="I305" s="465"/>
      <c r="J305" s="465"/>
      <c r="K305" s="465"/>
      <c r="L305" s="465"/>
      <c r="M305" s="465"/>
      <c r="N305" s="465"/>
      <c r="O305" s="467"/>
      <c r="DI305" s="303"/>
      <c r="DJ305" s="309"/>
      <c r="DK305" s="309"/>
      <c r="DL305" s="309"/>
      <c r="DP305" s="309"/>
      <c r="DQ305" s="294" t="s">
        <v>678</v>
      </c>
      <c r="DT305" s="303"/>
      <c r="DU305" s="309"/>
    </row>
    <row r="306" spans="1:125" s="293" customFormat="1" ht="15" x14ac:dyDescent="0.25">
      <c r="A306" s="310"/>
      <c r="B306" s="332"/>
      <c r="C306" s="333"/>
      <c r="D306" s="468" t="s">
        <v>54</v>
      </c>
      <c r="E306" s="468"/>
      <c r="F306" s="468"/>
      <c r="G306" s="305"/>
      <c r="H306" s="334"/>
      <c r="I306" s="334"/>
      <c r="J306" s="334"/>
      <c r="K306" s="335"/>
      <c r="L306" s="334"/>
      <c r="M306" s="336">
        <v>188.56</v>
      </c>
      <c r="N306" s="327"/>
      <c r="O306" s="337">
        <v>3058.44</v>
      </c>
      <c r="DI306" s="303"/>
      <c r="DJ306" s="309"/>
      <c r="DK306" s="309"/>
      <c r="DL306" s="309"/>
      <c r="DP306" s="309" t="s">
        <v>54</v>
      </c>
      <c r="DT306" s="303"/>
      <c r="DU306" s="309"/>
    </row>
    <row r="307" spans="1:125" s="293" customFormat="1" ht="15" x14ac:dyDescent="0.25">
      <c r="A307" s="346"/>
      <c r="B307" s="296"/>
      <c r="C307" s="307"/>
      <c r="D307" s="468" t="s">
        <v>359</v>
      </c>
      <c r="E307" s="468"/>
      <c r="F307" s="468"/>
      <c r="G307" s="468"/>
      <c r="H307" s="468"/>
      <c r="I307" s="468"/>
      <c r="J307" s="468"/>
      <c r="K307" s="468"/>
      <c r="L307" s="468"/>
      <c r="M307" s="347">
        <v>620474.28</v>
      </c>
      <c r="N307" s="348"/>
      <c r="O307" s="349"/>
      <c r="DI307" s="303"/>
      <c r="DJ307" s="309"/>
      <c r="DK307" s="309"/>
      <c r="DL307" s="309"/>
      <c r="DP307" s="309"/>
      <c r="DT307" s="303"/>
      <c r="DU307" s="309" t="s">
        <v>359</v>
      </c>
    </row>
    <row r="308" spans="1:125" s="293" customFormat="1" ht="15" x14ac:dyDescent="0.25">
      <c r="A308" s="470" t="s">
        <v>360</v>
      </c>
      <c r="B308" s="471"/>
      <c r="C308" s="471"/>
      <c r="D308" s="471"/>
      <c r="E308" s="471"/>
      <c r="F308" s="471"/>
      <c r="G308" s="471"/>
      <c r="H308" s="471"/>
      <c r="I308" s="471"/>
      <c r="J308" s="471"/>
      <c r="K308" s="471"/>
      <c r="L308" s="471"/>
      <c r="M308" s="471"/>
      <c r="N308" s="471"/>
      <c r="O308" s="472"/>
      <c r="DI308" s="303" t="s">
        <v>360</v>
      </c>
      <c r="DJ308" s="309"/>
      <c r="DK308" s="309"/>
      <c r="DL308" s="309"/>
      <c r="DP308" s="309"/>
      <c r="DT308" s="303"/>
      <c r="DU308" s="309"/>
    </row>
    <row r="309" spans="1:125" s="293" customFormat="1" ht="33.75" x14ac:dyDescent="0.25">
      <c r="A309" s="304" t="s">
        <v>284</v>
      </c>
      <c r="B309" s="305" t="s">
        <v>361</v>
      </c>
      <c r="C309" s="306" t="s">
        <v>237</v>
      </c>
      <c r="D309" s="469" t="s">
        <v>238</v>
      </c>
      <c r="E309" s="469"/>
      <c r="F309" s="469"/>
      <c r="G309" s="305" t="s">
        <v>239</v>
      </c>
      <c r="H309" s="305">
        <v>1</v>
      </c>
      <c r="I309" s="305" t="s">
        <v>23</v>
      </c>
      <c r="J309" s="305" t="s">
        <v>23</v>
      </c>
      <c r="K309" s="307"/>
      <c r="L309" s="305"/>
      <c r="M309" s="307"/>
      <c r="N309" s="305"/>
      <c r="O309" s="308"/>
      <c r="DI309" s="303"/>
      <c r="DJ309" s="309" t="s">
        <v>238</v>
      </c>
      <c r="DK309" s="309" t="s">
        <v>5</v>
      </c>
      <c r="DL309" s="309" t="s">
        <v>5</v>
      </c>
      <c r="DP309" s="309"/>
      <c r="DT309" s="303"/>
      <c r="DU309" s="309"/>
    </row>
    <row r="310" spans="1:125" s="293" customFormat="1" ht="15" x14ac:dyDescent="0.25">
      <c r="A310" s="310"/>
      <c r="B310" s="311"/>
      <c r="C310" s="312" t="s">
        <v>23</v>
      </c>
      <c r="D310" s="465" t="s">
        <v>44</v>
      </c>
      <c r="E310" s="465"/>
      <c r="F310" s="465"/>
      <c r="G310" s="313"/>
      <c r="H310" s="314"/>
      <c r="I310" s="314"/>
      <c r="J310" s="314"/>
      <c r="K310" s="315">
        <v>298.64</v>
      </c>
      <c r="L310" s="314"/>
      <c r="M310" s="315">
        <v>298.64</v>
      </c>
      <c r="N310" s="316">
        <v>52.21</v>
      </c>
      <c r="O310" s="317">
        <v>15591.99</v>
      </c>
      <c r="DI310" s="303"/>
      <c r="DJ310" s="309"/>
      <c r="DK310" s="309"/>
      <c r="DL310" s="309"/>
      <c r="DM310" s="294" t="s">
        <v>44</v>
      </c>
      <c r="DP310" s="309"/>
      <c r="DT310" s="303"/>
      <c r="DU310" s="309"/>
    </row>
    <row r="311" spans="1:125" s="293" customFormat="1" ht="15" x14ac:dyDescent="0.25">
      <c r="A311" s="310"/>
      <c r="B311" s="311"/>
      <c r="C311" s="312" t="s">
        <v>55</v>
      </c>
      <c r="D311" s="465" t="s">
        <v>60</v>
      </c>
      <c r="E311" s="465"/>
      <c r="F311" s="465"/>
      <c r="G311" s="313"/>
      <c r="H311" s="314"/>
      <c r="I311" s="314"/>
      <c r="J311" s="314"/>
      <c r="K311" s="315">
        <v>128.02000000000001</v>
      </c>
      <c r="L311" s="314"/>
      <c r="M311" s="315">
        <v>128.02000000000001</v>
      </c>
      <c r="N311" s="316">
        <v>15.71</v>
      </c>
      <c r="O311" s="317">
        <v>2011.19</v>
      </c>
      <c r="DI311" s="303"/>
      <c r="DJ311" s="309"/>
      <c r="DK311" s="309"/>
      <c r="DL311" s="309"/>
      <c r="DM311" s="294" t="s">
        <v>60</v>
      </c>
      <c r="DP311" s="309"/>
      <c r="DT311" s="303"/>
      <c r="DU311" s="309"/>
    </row>
    <row r="312" spans="1:125" s="293" customFormat="1" ht="15" x14ac:dyDescent="0.25">
      <c r="A312" s="310"/>
      <c r="B312" s="311"/>
      <c r="C312" s="312" t="s">
        <v>61</v>
      </c>
      <c r="D312" s="465" t="s">
        <v>62</v>
      </c>
      <c r="E312" s="465"/>
      <c r="F312" s="465"/>
      <c r="G312" s="313"/>
      <c r="H312" s="314"/>
      <c r="I312" s="314"/>
      <c r="J312" s="314"/>
      <c r="K312" s="315">
        <v>19.84</v>
      </c>
      <c r="L312" s="314"/>
      <c r="M312" s="315">
        <v>19.84</v>
      </c>
      <c r="N312" s="316">
        <v>52.21</v>
      </c>
      <c r="O312" s="317">
        <v>1035.8499999999999</v>
      </c>
      <c r="DI312" s="303"/>
      <c r="DJ312" s="309"/>
      <c r="DK312" s="309"/>
      <c r="DL312" s="309"/>
      <c r="DM312" s="294" t="s">
        <v>62</v>
      </c>
      <c r="DP312" s="309"/>
      <c r="DT312" s="303"/>
      <c r="DU312" s="309"/>
    </row>
    <row r="313" spans="1:125" s="293" customFormat="1" ht="15" x14ac:dyDescent="0.25">
      <c r="A313" s="319"/>
      <c r="B313" s="311"/>
      <c r="C313" s="312"/>
      <c r="D313" s="465" t="s">
        <v>45</v>
      </c>
      <c r="E313" s="465"/>
      <c r="F313" s="465"/>
      <c r="G313" s="313" t="s">
        <v>46</v>
      </c>
      <c r="H313" s="316">
        <v>35.01</v>
      </c>
      <c r="I313" s="314"/>
      <c r="J313" s="316">
        <v>35.01</v>
      </c>
      <c r="K313" s="322"/>
      <c r="L313" s="314"/>
      <c r="M313" s="322"/>
      <c r="N313" s="314"/>
      <c r="O313" s="323"/>
      <c r="DI313" s="303"/>
      <c r="DJ313" s="309"/>
      <c r="DK313" s="309"/>
      <c r="DL313" s="309"/>
      <c r="DN313" s="294" t="s">
        <v>45</v>
      </c>
      <c r="DP313" s="309"/>
      <c r="DT313" s="303"/>
      <c r="DU313" s="309"/>
    </row>
    <row r="314" spans="1:125" s="293" customFormat="1" ht="15" x14ac:dyDescent="0.25">
      <c r="A314" s="319"/>
      <c r="B314" s="311"/>
      <c r="C314" s="312"/>
      <c r="D314" s="465" t="s">
        <v>63</v>
      </c>
      <c r="E314" s="465"/>
      <c r="F314" s="465"/>
      <c r="G314" s="313" t="s">
        <v>46</v>
      </c>
      <c r="H314" s="316">
        <v>1.71</v>
      </c>
      <c r="I314" s="314"/>
      <c r="J314" s="316">
        <v>1.71</v>
      </c>
      <c r="K314" s="322"/>
      <c r="L314" s="314"/>
      <c r="M314" s="322"/>
      <c r="N314" s="314"/>
      <c r="O314" s="323"/>
      <c r="DI314" s="303"/>
      <c r="DJ314" s="309"/>
      <c r="DK314" s="309"/>
      <c r="DL314" s="309"/>
      <c r="DN314" s="294" t="s">
        <v>63</v>
      </c>
      <c r="DP314" s="309"/>
      <c r="DT314" s="303"/>
      <c r="DU314" s="309"/>
    </row>
    <row r="315" spans="1:125" s="293" customFormat="1" ht="15" x14ac:dyDescent="0.25">
      <c r="A315" s="325"/>
      <c r="B315" s="313"/>
      <c r="C315" s="312"/>
      <c r="D315" s="473" t="s">
        <v>47</v>
      </c>
      <c r="E315" s="473"/>
      <c r="F315" s="473"/>
      <c r="G315" s="326"/>
      <c r="H315" s="327"/>
      <c r="I315" s="327"/>
      <c r="J315" s="327"/>
      <c r="K315" s="329">
        <v>426.66</v>
      </c>
      <c r="L315" s="327"/>
      <c r="M315" s="329">
        <v>426.66</v>
      </c>
      <c r="N315" s="327"/>
      <c r="O315" s="330">
        <v>17603.18</v>
      </c>
      <c r="DI315" s="303"/>
      <c r="DJ315" s="309"/>
      <c r="DK315" s="309"/>
      <c r="DL315" s="309"/>
      <c r="DO315" s="294" t="s">
        <v>47</v>
      </c>
      <c r="DP315" s="309"/>
      <c r="DT315" s="303"/>
      <c r="DU315" s="309"/>
    </row>
    <row r="316" spans="1:125" s="293" customFormat="1" ht="15" x14ac:dyDescent="0.25">
      <c r="A316" s="319"/>
      <c r="B316" s="311"/>
      <c r="C316" s="312"/>
      <c r="D316" s="465" t="s">
        <v>48</v>
      </c>
      <c r="E316" s="465"/>
      <c r="F316" s="465"/>
      <c r="G316" s="313"/>
      <c r="H316" s="314"/>
      <c r="I316" s="314"/>
      <c r="J316" s="314"/>
      <c r="K316" s="322"/>
      <c r="L316" s="314"/>
      <c r="M316" s="315">
        <v>318.48</v>
      </c>
      <c r="N316" s="314"/>
      <c r="O316" s="317">
        <v>16627.84</v>
      </c>
      <c r="DI316" s="303"/>
      <c r="DJ316" s="309"/>
      <c r="DK316" s="309"/>
      <c r="DL316" s="309"/>
      <c r="DN316" s="294" t="s">
        <v>48</v>
      </c>
      <c r="DP316" s="309"/>
      <c r="DT316" s="303"/>
      <c r="DU316" s="309"/>
    </row>
    <row r="317" spans="1:125" s="293" customFormat="1" ht="22.5" x14ac:dyDescent="0.25">
      <c r="A317" s="319"/>
      <c r="B317" s="311"/>
      <c r="C317" s="312" t="s">
        <v>64</v>
      </c>
      <c r="D317" s="465" t="s">
        <v>65</v>
      </c>
      <c r="E317" s="465"/>
      <c r="F317" s="465"/>
      <c r="G317" s="313" t="s">
        <v>51</v>
      </c>
      <c r="H317" s="331">
        <v>109</v>
      </c>
      <c r="I317" s="314"/>
      <c r="J317" s="331">
        <v>109</v>
      </c>
      <c r="K317" s="322"/>
      <c r="L317" s="314"/>
      <c r="M317" s="315">
        <v>347.14</v>
      </c>
      <c r="N317" s="314"/>
      <c r="O317" s="317">
        <v>18124.349999999999</v>
      </c>
      <c r="DI317" s="303"/>
      <c r="DJ317" s="309"/>
      <c r="DK317" s="309"/>
      <c r="DL317" s="309"/>
      <c r="DN317" s="294" t="s">
        <v>65</v>
      </c>
      <c r="DP317" s="309"/>
      <c r="DT317" s="303"/>
      <c r="DU317" s="309"/>
    </row>
    <row r="318" spans="1:125" s="293" customFormat="1" ht="33.75" x14ac:dyDescent="0.25">
      <c r="A318" s="319"/>
      <c r="B318" s="311"/>
      <c r="C318" s="312" t="s">
        <v>66</v>
      </c>
      <c r="D318" s="465" t="s">
        <v>67</v>
      </c>
      <c r="E318" s="465"/>
      <c r="F318" s="465"/>
      <c r="G318" s="313" t="s">
        <v>51</v>
      </c>
      <c r="H318" s="331">
        <v>65</v>
      </c>
      <c r="I318" s="316">
        <v>0.85</v>
      </c>
      <c r="J318" s="316">
        <v>55.25</v>
      </c>
      <c r="K318" s="322"/>
      <c r="L318" s="314"/>
      <c r="M318" s="315">
        <v>175.96</v>
      </c>
      <c r="N318" s="314"/>
      <c r="O318" s="317">
        <v>9186.8799999999992</v>
      </c>
      <c r="DI318" s="303"/>
      <c r="DJ318" s="309"/>
      <c r="DK318" s="309"/>
      <c r="DL318" s="309"/>
      <c r="DN318" s="294" t="s">
        <v>67</v>
      </c>
      <c r="DP318" s="309"/>
      <c r="DT318" s="303"/>
      <c r="DU318" s="309"/>
    </row>
    <row r="319" spans="1:125" s="293" customFormat="1" ht="15" x14ac:dyDescent="0.25">
      <c r="A319" s="310"/>
      <c r="B319" s="332"/>
      <c r="C319" s="333"/>
      <c r="D319" s="468" t="s">
        <v>54</v>
      </c>
      <c r="E319" s="468"/>
      <c r="F319" s="468"/>
      <c r="G319" s="305"/>
      <c r="H319" s="334"/>
      <c r="I319" s="334"/>
      <c r="J319" s="334"/>
      <c r="K319" s="335"/>
      <c r="L319" s="334"/>
      <c r="M319" s="336">
        <v>949.76</v>
      </c>
      <c r="N319" s="327"/>
      <c r="O319" s="337">
        <v>44914.41</v>
      </c>
      <c r="DI319" s="303"/>
      <c r="DJ319" s="309"/>
      <c r="DK319" s="309"/>
      <c r="DL319" s="309"/>
      <c r="DP319" s="309" t="s">
        <v>54</v>
      </c>
      <c r="DT319" s="303"/>
      <c r="DU319" s="309"/>
    </row>
    <row r="320" spans="1:125" s="293" customFormat="1" ht="45" x14ac:dyDescent="0.25">
      <c r="A320" s="304" t="s">
        <v>292</v>
      </c>
      <c r="B320" s="305" t="s">
        <v>362</v>
      </c>
      <c r="C320" s="306" t="s">
        <v>68</v>
      </c>
      <c r="D320" s="469" t="s">
        <v>69</v>
      </c>
      <c r="E320" s="469"/>
      <c r="F320" s="469"/>
      <c r="G320" s="305" t="s">
        <v>42</v>
      </c>
      <c r="H320" s="305">
        <v>0.218</v>
      </c>
      <c r="I320" s="305" t="s">
        <v>23</v>
      </c>
      <c r="J320" s="305" t="s">
        <v>363</v>
      </c>
      <c r="K320" s="307"/>
      <c r="L320" s="305"/>
      <c r="M320" s="307"/>
      <c r="N320" s="305"/>
      <c r="O320" s="308"/>
      <c r="DI320" s="303"/>
      <c r="DJ320" s="309" t="s">
        <v>69</v>
      </c>
      <c r="DK320" s="309" t="s">
        <v>5</v>
      </c>
      <c r="DL320" s="309" t="s">
        <v>5</v>
      </c>
      <c r="DP320" s="309"/>
      <c r="DT320" s="303"/>
      <c r="DU320" s="309"/>
    </row>
    <row r="321" spans="1:125" s="293" customFormat="1" ht="15" x14ac:dyDescent="0.25">
      <c r="A321" s="310"/>
      <c r="B321" s="311"/>
      <c r="C321" s="312" t="s">
        <v>23</v>
      </c>
      <c r="D321" s="465" t="s">
        <v>44</v>
      </c>
      <c r="E321" s="465"/>
      <c r="F321" s="465"/>
      <c r="G321" s="313"/>
      <c r="H321" s="314"/>
      <c r="I321" s="314"/>
      <c r="J321" s="314"/>
      <c r="K321" s="315">
        <v>92.08</v>
      </c>
      <c r="L321" s="314"/>
      <c r="M321" s="315">
        <v>20.07</v>
      </c>
      <c r="N321" s="316">
        <v>52.21</v>
      </c>
      <c r="O321" s="317">
        <v>1047.8499999999999</v>
      </c>
      <c r="DI321" s="303"/>
      <c r="DJ321" s="309"/>
      <c r="DK321" s="309"/>
      <c r="DL321" s="309"/>
      <c r="DM321" s="294" t="s">
        <v>44</v>
      </c>
      <c r="DP321" s="309"/>
      <c r="DT321" s="303"/>
      <c r="DU321" s="309"/>
    </row>
    <row r="322" spans="1:125" s="293" customFormat="1" ht="15" x14ac:dyDescent="0.25">
      <c r="A322" s="310"/>
      <c r="B322" s="311"/>
      <c r="C322" s="312" t="s">
        <v>55</v>
      </c>
      <c r="D322" s="465" t="s">
        <v>60</v>
      </c>
      <c r="E322" s="465"/>
      <c r="F322" s="465"/>
      <c r="G322" s="313"/>
      <c r="H322" s="314"/>
      <c r="I322" s="314"/>
      <c r="J322" s="314"/>
      <c r="K322" s="315">
        <v>287.60000000000002</v>
      </c>
      <c r="L322" s="314"/>
      <c r="M322" s="315">
        <v>62.7</v>
      </c>
      <c r="N322" s="316">
        <v>15.71</v>
      </c>
      <c r="O322" s="338">
        <v>985.02</v>
      </c>
      <c r="DI322" s="303"/>
      <c r="DJ322" s="309"/>
      <c r="DK322" s="309"/>
      <c r="DL322" s="309"/>
      <c r="DM322" s="294" t="s">
        <v>60</v>
      </c>
      <c r="DP322" s="309"/>
      <c r="DT322" s="303"/>
      <c r="DU322" s="309"/>
    </row>
    <row r="323" spans="1:125" s="293" customFormat="1" ht="15" x14ac:dyDescent="0.25">
      <c r="A323" s="310"/>
      <c r="B323" s="311"/>
      <c r="C323" s="312" t="s">
        <v>61</v>
      </c>
      <c r="D323" s="465" t="s">
        <v>62</v>
      </c>
      <c r="E323" s="465"/>
      <c r="F323" s="465"/>
      <c r="G323" s="313"/>
      <c r="H323" s="314"/>
      <c r="I323" s="314"/>
      <c r="J323" s="314"/>
      <c r="K323" s="315">
        <v>37.57</v>
      </c>
      <c r="L323" s="314"/>
      <c r="M323" s="315">
        <v>8.19</v>
      </c>
      <c r="N323" s="316">
        <v>52.21</v>
      </c>
      <c r="O323" s="338">
        <v>427.6</v>
      </c>
      <c r="DI323" s="303"/>
      <c r="DJ323" s="309"/>
      <c r="DK323" s="309"/>
      <c r="DL323" s="309"/>
      <c r="DM323" s="294" t="s">
        <v>62</v>
      </c>
      <c r="DP323" s="309"/>
      <c r="DT323" s="303"/>
      <c r="DU323" s="309"/>
    </row>
    <row r="324" spans="1:125" s="293" customFormat="1" ht="15" x14ac:dyDescent="0.25">
      <c r="A324" s="319"/>
      <c r="B324" s="311"/>
      <c r="C324" s="312"/>
      <c r="D324" s="465" t="s">
        <v>45</v>
      </c>
      <c r="E324" s="465"/>
      <c r="F324" s="465"/>
      <c r="G324" s="313" t="s">
        <v>46</v>
      </c>
      <c r="H324" s="320">
        <v>11.7</v>
      </c>
      <c r="I324" s="314"/>
      <c r="J324" s="321">
        <v>2.5506000000000002</v>
      </c>
      <c r="K324" s="322"/>
      <c r="L324" s="314"/>
      <c r="M324" s="322"/>
      <c r="N324" s="314"/>
      <c r="O324" s="323"/>
      <c r="DI324" s="303"/>
      <c r="DJ324" s="309"/>
      <c r="DK324" s="309"/>
      <c r="DL324" s="309"/>
      <c r="DN324" s="294" t="s">
        <v>45</v>
      </c>
      <c r="DP324" s="309"/>
      <c r="DT324" s="303"/>
      <c r="DU324" s="309"/>
    </row>
    <row r="325" spans="1:125" s="293" customFormat="1" ht="15" x14ac:dyDescent="0.25">
      <c r="A325" s="319"/>
      <c r="B325" s="311"/>
      <c r="C325" s="312"/>
      <c r="D325" s="465" t="s">
        <v>63</v>
      </c>
      <c r="E325" s="465"/>
      <c r="F325" s="465"/>
      <c r="G325" s="313" t="s">
        <v>46</v>
      </c>
      <c r="H325" s="316">
        <v>2.96</v>
      </c>
      <c r="I325" s="314"/>
      <c r="J325" s="324">
        <v>0.64527999999999996</v>
      </c>
      <c r="K325" s="322"/>
      <c r="L325" s="314"/>
      <c r="M325" s="322"/>
      <c r="N325" s="314"/>
      <c r="O325" s="323"/>
      <c r="DI325" s="303"/>
      <c r="DJ325" s="309"/>
      <c r="DK325" s="309"/>
      <c r="DL325" s="309"/>
      <c r="DN325" s="294" t="s">
        <v>63</v>
      </c>
      <c r="DP325" s="309"/>
      <c r="DT325" s="303"/>
      <c r="DU325" s="309"/>
    </row>
    <row r="326" spans="1:125" s="293" customFormat="1" ht="15" x14ac:dyDescent="0.25">
      <c r="A326" s="325"/>
      <c r="B326" s="313"/>
      <c r="C326" s="312"/>
      <c r="D326" s="473" t="s">
        <v>47</v>
      </c>
      <c r="E326" s="473"/>
      <c r="F326" s="473"/>
      <c r="G326" s="326"/>
      <c r="H326" s="327"/>
      <c r="I326" s="327"/>
      <c r="J326" s="327"/>
      <c r="K326" s="329">
        <v>379.68</v>
      </c>
      <c r="L326" s="327"/>
      <c r="M326" s="329">
        <v>82.77</v>
      </c>
      <c r="N326" s="327"/>
      <c r="O326" s="330">
        <v>2032.87</v>
      </c>
      <c r="DI326" s="303"/>
      <c r="DJ326" s="309"/>
      <c r="DK326" s="309"/>
      <c r="DL326" s="309"/>
      <c r="DO326" s="294" t="s">
        <v>47</v>
      </c>
      <c r="DP326" s="309"/>
      <c r="DT326" s="303"/>
      <c r="DU326" s="309"/>
    </row>
    <row r="327" spans="1:125" s="293" customFormat="1" ht="15" x14ac:dyDescent="0.25">
      <c r="A327" s="319"/>
      <c r="B327" s="311"/>
      <c r="C327" s="312"/>
      <c r="D327" s="465" t="s">
        <v>48</v>
      </c>
      <c r="E327" s="465"/>
      <c r="F327" s="465"/>
      <c r="G327" s="313"/>
      <c r="H327" s="314"/>
      <c r="I327" s="314"/>
      <c r="J327" s="314"/>
      <c r="K327" s="322"/>
      <c r="L327" s="314"/>
      <c r="M327" s="315">
        <v>28.26</v>
      </c>
      <c r="N327" s="314"/>
      <c r="O327" s="317">
        <v>1475.45</v>
      </c>
      <c r="DI327" s="303"/>
      <c r="DJ327" s="309"/>
      <c r="DK327" s="309"/>
      <c r="DL327" s="309"/>
      <c r="DN327" s="294" t="s">
        <v>48</v>
      </c>
      <c r="DP327" s="309"/>
      <c r="DT327" s="303"/>
      <c r="DU327" s="309"/>
    </row>
    <row r="328" spans="1:125" s="293" customFormat="1" ht="22.5" x14ac:dyDescent="0.25">
      <c r="A328" s="319"/>
      <c r="B328" s="311"/>
      <c r="C328" s="312" t="s">
        <v>71</v>
      </c>
      <c r="D328" s="465" t="s">
        <v>72</v>
      </c>
      <c r="E328" s="465"/>
      <c r="F328" s="465"/>
      <c r="G328" s="313" t="s">
        <v>51</v>
      </c>
      <c r="H328" s="331">
        <v>102</v>
      </c>
      <c r="I328" s="314"/>
      <c r="J328" s="331">
        <v>102</v>
      </c>
      <c r="K328" s="322"/>
      <c r="L328" s="314"/>
      <c r="M328" s="315">
        <v>28.83</v>
      </c>
      <c r="N328" s="314"/>
      <c r="O328" s="317">
        <v>1504.96</v>
      </c>
      <c r="DI328" s="303"/>
      <c r="DJ328" s="309"/>
      <c r="DK328" s="309"/>
      <c r="DL328" s="309"/>
      <c r="DN328" s="294" t="s">
        <v>72</v>
      </c>
      <c r="DP328" s="309"/>
      <c r="DT328" s="303"/>
      <c r="DU328" s="309"/>
    </row>
    <row r="329" spans="1:125" s="293" customFormat="1" ht="22.5" x14ac:dyDescent="0.25">
      <c r="A329" s="319"/>
      <c r="B329" s="311"/>
      <c r="C329" s="312" t="s">
        <v>73</v>
      </c>
      <c r="D329" s="465" t="s">
        <v>74</v>
      </c>
      <c r="E329" s="465"/>
      <c r="F329" s="465"/>
      <c r="G329" s="313" t="s">
        <v>51</v>
      </c>
      <c r="H329" s="331">
        <v>54</v>
      </c>
      <c r="I329" s="314"/>
      <c r="J329" s="331">
        <v>54</v>
      </c>
      <c r="K329" s="322"/>
      <c r="L329" s="314"/>
      <c r="M329" s="315">
        <v>15.26</v>
      </c>
      <c r="N329" s="314"/>
      <c r="O329" s="338">
        <v>796.74</v>
      </c>
      <c r="DI329" s="303"/>
      <c r="DJ329" s="309"/>
      <c r="DK329" s="309"/>
      <c r="DL329" s="309"/>
      <c r="DN329" s="294" t="s">
        <v>74</v>
      </c>
      <c r="DP329" s="309"/>
      <c r="DT329" s="303"/>
      <c r="DU329" s="309"/>
    </row>
    <row r="330" spans="1:125" s="293" customFormat="1" ht="15" x14ac:dyDescent="0.25">
      <c r="A330" s="310"/>
      <c r="B330" s="332"/>
      <c r="C330" s="333"/>
      <c r="D330" s="468" t="s">
        <v>54</v>
      </c>
      <c r="E330" s="468"/>
      <c r="F330" s="468"/>
      <c r="G330" s="305"/>
      <c r="H330" s="334"/>
      <c r="I330" s="334"/>
      <c r="J330" s="334"/>
      <c r="K330" s="335"/>
      <c r="L330" s="334"/>
      <c r="M330" s="336">
        <v>126.86</v>
      </c>
      <c r="N330" s="327"/>
      <c r="O330" s="337">
        <v>4334.57</v>
      </c>
      <c r="DI330" s="303"/>
      <c r="DJ330" s="309"/>
      <c r="DK330" s="309"/>
      <c r="DL330" s="309"/>
      <c r="DP330" s="309" t="s">
        <v>54</v>
      </c>
      <c r="DT330" s="303"/>
      <c r="DU330" s="309"/>
    </row>
    <row r="331" spans="1:125" s="293" customFormat="1" ht="22.5" x14ac:dyDescent="0.25">
      <c r="A331" s="304" t="s">
        <v>300</v>
      </c>
      <c r="B331" s="305" t="s">
        <v>364</v>
      </c>
      <c r="C331" s="306" t="s">
        <v>76</v>
      </c>
      <c r="D331" s="469" t="s">
        <v>77</v>
      </c>
      <c r="E331" s="469"/>
      <c r="F331" s="469"/>
      <c r="G331" s="305" t="s">
        <v>42</v>
      </c>
      <c r="H331" s="305">
        <v>0.1082</v>
      </c>
      <c r="I331" s="305" t="s">
        <v>23</v>
      </c>
      <c r="J331" s="305" t="s">
        <v>365</v>
      </c>
      <c r="K331" s="307"/>
      <c r="L331" s="305"/>
      <c r="M331" s="307"/>
      <c r="N331" s="305"/>
      <c r="O331" s="308"/>
      <c r="DI331" s="303"/>
      <c r="DJ331" s="309" t="s">
        <v>77</v>
      </c>
      <c r="DK331" s="309" t="s">
        <v>5</v>
      </c>
      <c r="DL331" s="309" t="s">
        <v>5</v>
      </c>
      <c r="DP331" s="309"/>
      <c r="DT331" s="303"/>
      <c r="DU331" s="309"/>
    </row>
    <row r="332" spans="1:125" s="293" customFormat="1" ht="15" x14ac:dyDescent="0.25">
      <c r="A332" s="310"/>
      <c r="B332" s="311"/>
      <c r="C332" s="312" t="s">
        <v>23</v>
      </c>
      <c r="D332" s="465" t="s">
        <v>44</v>
      </c>
      <c r="E332" s="465"/>
      <c r="F332" s="465"/>
      <c r="G332" s="313"/>
      <c r="H332" s="314"/>
      <c r="I332" s="314"/>
      <c r="J332" s="314"/>
      <c r="K332" s="315">
        <v>106.88</v>
      </c>
      <c r="L332" s="314"/>
      <c r="M332" s="315">
        <v>11.56</v>
      </c>
      <c r="N332" s="316">
        <v>52.21</v>
      </c>
      <c r="O332" s="338">
        <v>603.54999999999995</v>
      </c>
      <c r="DI332" s="303"/>
      <c r="DJ332" s="309"/>
      <c r="DK332" s="309"/>
      <c r="DL332" s="309"/>
      <c r="DM332" s="294" t="s">
        <v>44</v>
      </c>
      <c r="DP332" s="309"/>
      <c r="DT332" s="303"/>
      <c r="DU332" s="309"/>
    </row>
    <row r="333" spans="1:125" s="293" customFormat="1" ht="15" x14ac:dyDescent="0.25">
      <c r="A333" s="310"/>
      <c r="B333" s="311"/>
      <c r="C333" s="312" t="s">
        <v>55</v>
      </c>
      <c r="D333" s="465" t="s">
        <v>60</v>
      </c>
      <c r="E333" s="465"/>
      <c r="F333" s="465"/>
      <c r="G333" s="313"/>
      <c r="H333" s="314"/>
      <c r="I333" s="314"/>
      <c r="J333" s="314"/>
      <c r="K333" s="315">
        <v>241.58</v>
      </c>
      <c r="L333" s="314"/>
      <c r="M333" s="315">
        <v>26.14</v>
      </c>
      <c r="N333" s="316">
        <v>15.71</v>
      </c>
      <c r="O333" s="338">
        <v>410.66</v>
      </c>
      <c r="DI333" s="303"/>
      <c r="DJ333" s="309"/>
      <c r="DK333" s="309"/>
      <c r="DL333" s="309"/>
      <c r="DM333" s="294" t="s">
        <v>60</v>
      </c>
      <c r="DP333" s="309"/>
      <c r="DT333" s="303"/>
      <c r="DU333" s="309"/>
    </row>
    <row r="334" spans="1:125" s="293" customFormat="1" ht="15" x14ac:dyDescent="0.25">
      <c r="A334" s="310"/>
      <c r="B334" s="311"/>
      <c r="C334" s="312" t="s">
        <v>61</v>
      </c>
      <c r="D334" s="465" t="s">
        <v>62</v>
      </c>
      <c r="E334" s="465"/>
      <c r="F334" s="465"/>
      <c r="G334" s="313"/>
      <c r="H334" s="314"/>
      <c r="I334" s="314"/>
      <c r="J334" s="314"/>
      <c r="K334" s="315">
        <v>26.36</v>
      </c>
      <c r="L334" s="314"/>
      <c r="M334" s="315">
        <v>2.85</v>
      </c>
      <c r="N334" s="316">
        <v>52.21</v>
      </c>
      <c r="O334" s="338">
        <v>148.80000000000001</v>
      </c>
      <c r="DI334" s="303"/>
      <c r="DJ334" s="309"/>
      <c r="DK334" s="309"/>
      <c r="DL334" s="309"/>
      <c r="DM334" s="294" t="s">
        <v>62</v>
      </c>
      <c r="DP334" s="309"/>
      <c r="DT334" s="303"/>
      <c r="DU334" s="309"/>
    </row>
    <row r="335" spans="1:125" s="293" customFormat="1" ht="15" x14ac:dyDescent="0.25">
      <c r="A335" s="319"/>
      <c r="B335" s="311"/>
      <c r="C335" s="312"/>
      <c r="D335" s="465" t="s">
        <v>45</v>
      </c>
      <c r="E335" s="465"/>
      <c r="F335" s="465"/>
      <c r="G335" s="313" t="s">
        <v>46</v>
      </c>
      <c r="H335" s="316">
        <v>12.53</v>
      </c>
      <c r="I335" s="314"/>
      <c r="J335" s="343">
        <v>1.3557459999999999</v>
      </c>
      <c r="K335" s="322"/>
      <c r="L335" s="314"/>
      <c r="M335" s="322"/>
      <c r="N335" s="314"/>
      <c r="O335" s="323"/>
      <c r="DI335" s="303"/>
      <c r="DJ335" s="309"/>
      <c r="DK335" s="309"/>
      <c r="DL335" s="309"/>
      <c r="DN335" s="294" t="s">
        <v>45</v>
      </c>
      <c r="DP335" s="309"/>
      <c r="DT335" s="303"/>
      <c r="DU335" s="309"/>
    </row>
    <row r="336" spans="1:125" s="293" customFormat="1" ht="15" x14ac:dyDescent="0.25">
      <c r="A336" s="319"/>
      <c r="B336" s="311"/>
      <c r="C336" s="312"/>
      <c r="D336" s="465" t="s">
        <v>63</v>
      </c>
      <c r="E336" s="465"/>
      <c r="F336" s="465"/>
      <c r="G336" s="313" t="s">
        <v>46</v>
      </c>
      <c r="H336" s="316">
        <v>2.62</v>
      </c>
      <c r="I336" s="314"/>
      <c r="J336" s="343">
        <v>0.28348400000000001</v>
      </c>
      <c r="K336" s="322"/>
      <c r="L336" s="314"/>
      <c r="M336" s="322"/>
      <c r="N336" s="314"/>
      <c r="O336" s="323"/>
      <c r="DI336" s="303"/>
      <c r="DJ336" s="309"/>
      <c r="DK336" s="309"/>
      <c r="DL336" s="309"/>
      <c r="DN336" s="294" t="s">
        <v>63</v>
      </c>
      <c r="DP336" s="309"/>
      <c r="DT336" s="303"/>
      <c r="DU336" s="309"/>
    </row>
    <row r="337" spans="1:125" s="293" customFormat="1" ht="15" x14ac:dyDescent="0.25">
      <c r="A337" s="325"/>
      <c r="B337" s="313"/>
      <c r="C337" s="312"/>
      <c r="D337" s="473" t="s">
        <v>47</v>
      </c>
      <c r="E337" s="473"/>
      <c r="F337" s="473"/>
      <c r="G337" s="326"/>
      <c r="H337" s="327"/>
      <c r="I337" s="327"/>
      <c r="J337" s="327"/>
      <c r="K337" s="329">
        <v>348.46</v>
      </c>
      <c r="L337" s="327"/>
      <c r="M337" s="329">
        <v>37.700000000000003</v>
      </c>
      <c r="N337" s="327"/>
      <c r="O337" s="330">
        <v>1014.21</v>
      </c>
      <c r="DI337" s="303"/>
      <c r="DJ337" s="309"/>
      <c r="DK337" s="309"/>
      <c r="DL337" s="309"/>
      <c r="DO337" s="294" t="s">
        <v>47</v>
      </c>
      <c r="DP337" s="309"/>
      <c r="DT337" s="303"/>
      <c r="DU337" s="309"/>
    </row>
    <row r="338" spans="1:125" s="293" customFormat="1" ht="15" x14ac:dyDescent="0.25">
      <c r="A338" s="319"/>
      <c r="B338" s="311"/>
      <c r="C338" s="312"/>
      <c r="D338" s="465" t="s">
        <v>48</v>
      </c>
      <c r="E338" s="465"/>
      <c r="F338" s="465"/>
      <c r="G338" s="313"/>
      <c r="H338" s="314"/>
      <c r="I338" s="314"/>
      <c r="J338" s="314"/>
      <c r="K338" s="322"/>
      <c r="L338" s="314"/>
      <c r="M338" s="315">
        <v>14.41</v>
      </c>
      <c r="N338" s="314"/>
      <c r="O338" s="338">
        <v>752.35</v>
      </c>
      <c r="DI338" s="303"/>
      <c r="DJ338" s="309"/>
      <c r="DK338" s="309"/>
      <c r="DL338" s="309"/>
      <c r="DN338" s="294" t="s">
        <v>48</v>
      </c>
      <c r="DP338" s="309"/>
      <c r="DT338" s="303"/>
      <c r="DU338" s="309"/>
    </row>
    <row r="339" spans="1:125" s="293" customFormat="1" ht="22.5" x14ac:dyDescent="0.25">
      <c r="A339" s="319"/>
      <c r="B339" s="311"/>
      <c r="C339" s="312" t="s">
        <v>79</v>
      </c>
      <c r="D339" s="465" t="s">
        <v>80</v>
      </c>
      <c r="E339" s="465"/>
      <c r="F339" s="465"/>
      <c r="G339" s="313" t="s">
        <v>51</v>
      </c>
      <c r="H339" s="331">
        <v>92</v>
      </c>
      <c r="I339" s="314"/>
      <c r="J339" s="331">
        <v>92</v>
      </c>
      <c r="K339" s="322"/>
      <c r="L339" s="314"/>
      <c r="M339" s="315">
        <v>13.26</v>
      </c>
      <c r="N339" s="314"/>
      <c r="O339" s="338">
        <v>692.16</v>
      </c>
      <c r="DI339" s="303"/>
      <c r="DJ339" s="309"/>
      <c r="DK339" s="309"/>
      <c r="DL339" s="309"/>
      <c r="DN339" s="294" t="s">
        <v>80</v>
      </c>
      <c r="DP339" s="309"/>
      <c r="DT339" s="303"/>
      <c r="DU339" s="309"/>
    </row>
    <row r="340" spans="1:125" s="293" customFormat="1" ht="33.75" x14ac:dyDescent="0.25">
      <c r="A340" s="319"/>
      <c r="B340" s="311"/>
      <c r="C340" s="312" t="s">
        <v>81</v>
      </c>
      <c r="D340" s="465" t="s">
        <v>82</v>
      </c>
      <c r="E340" s="465"/>
      <c r="F340" s="465"/>
      <c r="G340" s="313" t="s">
        <v>51</v>
      </c>
      <c r="H340" s="331">
        <v>46</v>
      </c>
      <c r="I340" s="316">
        <v>0.85</v>
      </c>
      <c r="J340" s="320">
        <v>39.1</v>
      </c>
      <c r="K340" s="322"/>
      <c r="L340" s="314"/>
      <c r="M340" s="315">
        <v>5.63</v>
      </c>
      <c r="N340" s="314"/>
      <c r="O340" s="338">
        <v>294.17</v>
      </c>
      <c r="DI340" s="303"/>
      <c r="DJ340" s="309"/>
      <c r="DK340" s="309"/>
      <c r="DL340" s="309"/>
      <c r="DN340" s="294" t="s">
        <v>82</v>
      </c>
      <c r="DP340" s="309"/>
      <c r="DT340" s="303"/>
      <c r="DU340" s="309"/>
    </row>
    <row r="341" spans="1:125" s="293" customFormat="1" ht="15" x14ac:dyDescent="0.25">
      <c r="A341" s="310"/>
      <c r="B341" s="332"/>
      <c r="C341" s="333"/>
      <c r="D341" s="468" t="s">
        <v>54</v>
      </c>
      <c r="E341" s="468"/>
      <c r="F341" s="468"/>
      <c r="G341" s="305"/>
      <c r="H341" s="334"/>
      <c r="I341" s="334"/>
      <c r="J341" s="334"/>
      <c r="K341" s="335"/>
      <c r="L341" s="334"/>
      <c r="M341" s="336">
        <v>56.59</v>
      </c>
      <c r="N341" s="327"/>
      <c r="O341" s="337">
        <v>2000.54</v>
      </c>
      <c r="DI341" s="303"/>
      <c r="DJ341" s="309"/>
      <c r="DK341" s="309"/>
      <c r="DL341" s="309"/>
      <c r="DP341" s="309" t="s">
        <v>54</v>
      </c>
      <c r="DT341" s="303"/>
      <c r="DU341" s="309"/>
    </row>
    <row r="342" spans="1:125" s="293" customFormat="1" ht="33.75" x14ac:dyDescent="0.25">
      <c r="A342" s="304" t="s">
        <v>307</v>
      </c>
      <c r="B342" s="305" t="s">
        <v>366</v>
      </c>
      <c r="C342" s="306" t="s">
        <v>84</v>
      </c>
      <c r="D342" s="469" t="s">
        <v>85</v>
      </c>
      <c r="E342" s="469"/>
      <c r="F342" s="469"/>
      <c r="G342" s="305" t="s">
        <v>42</v>
      </c>
      <c r="H342" s="305">
        <v>0.108</v>
      </c>
      <c r="I342" s="305" t="s">
        <v>23</v>
      </c>
      <c r="J342" s="305" t="s">
        <v>367</v>
      </c>
      <c r="K342" s="307"/>
      <c r="L342" s="305"/>
      <c r="M342" s="307"/>
      <c r="N342" s="305"/>
      <c r="O342" s="308"/>
      <c r="DI342" s="303"/>
      <c r="DJ342" s="309" t="s">
        <v>85</v>
      </c>
      <c r="DK342" s="309" t="s">
        <v>5</v>
      </c>
      <c r="DL342" s="309" t="s">
        <v>5</v>
      </c>
      <c r="DP342" s="309"/>
      <c r="DT342" s="303"/>
      <c r="DU342" s="309"/>
    </row>
    <row r="343" spans="1:125" s="293" customFormat="1" ht="15" x14ac:dyDescent="0.25">
      <c r="A343" s="310"/>
      <c r="B343" s="311"/>
      <c r="C343" s="312" t="s">
        <v>23</v>
      </c>
      <c r="D343" s="465" t="s">
        <v>44</v>
      </c>
      <c r="E343" s="465"/>
      <c r="F343" s="465"/>
      <c r="G343" s="313"/>
      <c r="H343" s="314"/>
      <c r="I343" s="314"/>
      <c r="J343" s="314"/>
      <c r="K343" s="315">
        <v>173.23</v>
      </c>
      <c r="L343" s="314"/>
      <c r="M343" s="315">
        <v>18.71</v>
      </c>
      <c r="N343" s="316">
        <v>52.21</v>
      </c>
      <c r="O343" s="338">
        <v>976.85</v>
      </c>
      <c r="DI343" s="303"/>
      <c r="DJ343" s="309"/>
      <c r="DK343" s="309"/>
      <c r="DL343" s="309"/>
      <c r="DM343" s="294" t="s">
        <v>44</v>
      </c>
      <c r="DP343" s="309"/>
      <c r="DT343" s="303"/>
      <c r="DU343" s="309"/>
    </row>
    <row r="344" spans="1:125" s="293" customFormat="1" ht="15" x14ac:dyDescent="0.25">
      <c r="A344" s="310"/>
      <c r="B344" s="311"/>
      <c r="C344" s="312" t="s">
        <v>55</v>
      </c>
      <c r="D344" s="465" t="s">
        <v>60</v>
      </c>
      <c r="E344" s="465"/>
      <c r="F344" s="465"/>
      <c r="G344" s="313"/>
      <c r="H344" s="314"/>
      <c r="I344" s="314"/>
      <c r="J344" s="314"/>
      <c r="K344" s="318">
        <v>5268.76</v>
      </c>
      <c r="L344" s="314"/>
      <c r="M344" s="315">
        <v>569.03</v>
      </c>
      <c r="N344" s="316">
        <v>15.71</v>
      </c>
      <c r="O344" s="317">
        <v>8939.4599999999991</v>
      </c>
      <c r="DI344" s="303"/>
      <c r="DJ344" s="309"/>
      <c r="DK344" s="309"/>
      <c r="DL344" s="309"/>
      <c r="DM344" s="294" t="s">
        <v>60</v>
      </c>
      <c r="DP344" s="309"/>
      <c r="DT344" s="303"/>
      <c r="DU344" s="309"/>
    </row>
    <row r="345" spans="1:125" s="293" customFormat="1" ht="15" x14ac:dyDescent="0.25">
      <c r="A345" s="310"/>
      <c r="B345" s="311"/>
      <c r="C345" s="312" t="s">
        <v>61</v>
      </c>
      <c r="D345" s="465" t="s">
        <v>62</v>
      </c>
      <c r="E345" s="465"/>
      <c r="F345" s="465"/>
      <c r="G345" s="313"/>
      <c r="H345" s="314"/>
      <c r="I345" s="314"/>
      <c r="J345" s="314"/>
      <c r="K345" s="315">
        <v>267.67</v>
      </c>
      <c r="L345" s="314"/>
      <c r="M345" s="315">
        <v>28.91</v>
      </c>
      <c r="N345" s="316">
        <v>52.21</v>
      </c>
      <c r="O345" s="317">
        <v>1509.39</v>
      </c>
      <c r="DI345" s="303"/>
      <c r="DJ345" s="309"/>
      <c r="DK345" s="309"/>
      <c r="DL345" s="309"/>
      <c r="DM345" s="294" t="s">
        <v>62</v>
      </c>
      <c r="DP345" s="309"/>
      <c r="DT345" s="303"/>
      <c r="DU345" s="309"/>
    </row>
    <row r="346" spans="1:125" s="293" customFormat="1" ht="15" x14ac:dyDescent="0.25">
      <c r="A346" s="310"/>
      <c r="B346" s="311"/>
      <c r="C346" s="312" t="s">
        <v>75</v>
      </c>
      <c r="D346" s="465" t="s">
        <v>86</v>
      </c>
      <c r="E346" s="465"/>
      <c r="F346" s="465"/>
      <c r="G346" s="313"/>
      <c r="H346" s="314"/>
      <c r="I346" s="314"/>
      <c r="J346" s="314"/>
      <c r="K346" s="315">
        <v>17.079999999999998</v>
      </c>
      <c r="L346" s="314"/>
      <c r="M346" s="315">
        <v>1.84</v>
      </c>
      <c r="N346" s="320">
        <v>9.5</v>
      </c>
      <c r="O346" s="338">
        <v>17.48</v>
      </c>
      <c r="DI346" s="303"/>
      <c r="DJ346" s="309"/>
      <c r="DK346" s="309"/>
      <c r="DL346" s="309"/>
      <c r="DM346" s="294" t="s">
        <v>86</v>
      </c>
      <c r="DP346" s="309"/>
      <c r="DT346" s="303"/>
      <c r="DU346" s="309"/>
    </row>
    <row r="347" spans="1:125" s="293" customFormat="1" ht="15" x14ac:dyDescent="0.25">
      <c r="A347" s="319"/>
      <c r="B347" s="311"/>
      <c r="C347" s="312"/>
      <c r="D347" s="465" t="s">
        <v>45</v>
      </c>
      <c r="E347" s="465"/>
      <c r="F347" s="465"/>
      <c r="G347" s="313" t="s">
        <v>46</v>
      </c>
      <c r="H347" s="320">
        <v>21.6</v>
      </c>
      <c r="I347" s="314"/>
      <c r="J347" s="321">
        <v>2.3328000000000002</v>
      </c>
      <c r="K347" s="322"/>
      <c r="L347" s="314"/>
      <c r="M347" s="322"/>
      <c r="N347" s="314"/>
      <c r="O347" s="323"/>
      <c r="DI347" s="303"/>
      <c r="DJ347" s="309"/>
      <c r="DK347" s="309"/>
      <c r="DL347" s="309"/>
      <c r="DN347" s="294" t="s">
        <v>45</v>
      </c>
      <c r="DP347" s="309"/>
      <c r="DT347" s="303"/>
      <c r="DU347" s="309"/>
    </row>
    <row r="348" spans="1:125" s="293" customFormat="1" ht="15" x14ac:dyDescent="0.25">
      <c r="A348" s="319"/>
      <c r="B348" s="311"/>
      <c r="C348" s="312"/>
      <c r="D348" s="465" t="s">
        <v>63</v>
      </c>
      <c r="E348" s="465"/>
      <c r="F348" s="465"/>
      <c r="G348" s="313" t="s">
        <v>46</v>
      </c>
      <c r="H348" s="320">
        <v>20.6</v>
      </c>
      <c r="I348" s="314"/>
      <c r="J348" s="321">
        <v>2.2248000000000001</v>
      </c>
      <c r="K348" s="322"/>
      <c r="L348" s="314"/>
      <c r="M348" s="322"/>
      <c r="N348" s="314"/>
      <c r="O348" s="323"/>
      <c r="DI348" s="303"/>
      <c r="DJ348" s="309"/>
      <c r="DK348" s="309"/>
      <c r="DL348" s="309"/>
      <c r="DN348" s="294" t="s">
        <v>63</v>
      </c>
      <c r="DP348" s="309"/>
      <c r="DT348" s="303"/>
      <c r="DU348" s="309"/>
    </row>
    <row r="349" spans="1:125" s="293" customFormat="1" ht="15" x14ac:dyDescent="0.25">
      <c r="A349" s="325"/>
      <c r="B349" s="313"/>
      <c r="C349" s="312"/>
      <c r="D349" s="473" t="s">
        <v>47</v>
      </c>
      <c r="E349" s="473"/>
      <c r="F349" s="473"/>
      <c r="G349" s="326"/>
      <c r="H349" s="327"/>
      <c r="I349" s="327"/>
      <c r="J349" s="327"/>
      <c r="K349" s="328">
        <v>5459.07</v>
      </c>
      <c r="L349" s="327"/>
      <c r="M349" s="329">
        <v>589.58000000000004</v>
      </c>
      <c r="N349" s="327"/>
      <c r="O349" s="330">
        <v>9933.7900000000009</v>
      </c>
      <c r="DI349" s="303"/>
      <c r="DJ349" s="309"/>
      <c r="DK349" s="309"/>
      <c r="DL349" s="309"/>
      <c r="DO349" s="294" t="s">
        <v>47</v>
      </c>
      <c r="DP349" s="309"/>
      <c r="DT349" s="303"/>
      <c r="DU349" s="309"/>
    </row>
    <row r="350" spans="1:125" s="293" customFormat="1" ht="15" x14ac:dyDescent="0.25">
      <c r="A350" s="319"/>
      <c r="B350" s="311"/>
      <c r="C350" s="312"/>
      <c r="D350" s="465" t="s">
        <v>48</v>
      </c>
      <c r="E350" s="465"/>
      <c r="F350" s="465"/>
      <c r="G350" s="313"/>
      <c r="H350" s="314"/>
      <c r="I350" s="314"/>
      <c r="J350" s="314"/>
      <c r="K350" s="322"/>
      <c r="L350" s="314"/>
      <c r="M350" s="315">
        <v>47.62</v>
      </c>
      <c r="N350" s="314"/>
      <c r="O350" s="317">
        <v>2486.2399999999998</v>
      </c>
      <c r="DI350" s="303"/>
      <c r="DJ350" s="309"/>
      <c r="DK350" s="309"/>
      <c r="DL350" s="309"/>
      <c r="DN350" s="294" t="s">
        <v>48</v>
      </c>
      <c r="DP350" s="309"/>
      <c r="DT350" s="303"/>
      <c r="DU350" s="309"/>
    </row>
    <row r="351" spans="1:125" s="293" customFormat="1" ht="33.75" x14ac:dyDescent="0.25">
      <c r="A351" s="319"/>
      <c r="B351" s="311"/>
      <c r="C351" s="312" t="s">
        <v>87</v>
      </c>
      <c r="D351" s="465" t="s">
        <v>88</v>
      </c>
      <c r="E351" s="465"/>
      <c r="F351" s="465"/>
      <c r="G351" s="313" t="s">
        <v>51</v>
      </c>
      <c r="H351" s="331">
        <v>147</v>
      </c>
      <c r="I351" s="314"/>
      <c r="J351" s="331">
        <v>147</v>
      </c>
      <c r="K351" s="322"/>
      <c r="L351" s="314"/>
      <c r="M351" s="315">
        <v>70</v>
      </c>
      <c r="N351" s="314"/>
      <c r="O351" s="317">
        <v>3654.77</v>
      </c>
      <c r="DI351" s="303"/>
      <c r="DJ351" s="309"/>
      <c r="DK351" s="309"/>
      <c r="DL351" s="309"/>
      <c r="DN351" s="294" t="s">
        <v>88</v>
      </c>
      <c r="DP351" s="309"/>
      <c r="DT351" s="303"/>
      <c r="DU351" s="309"/>
    </row>
    <row r="352" spans="1:125" s="293" customFormat="1" ht="45" x14ac:dyDescent="0.25">
      <c r="A352" s="319"/>
      <c r="B352" s="311"/>
      <c r="C352" s="312" t="s">
        <v>89</v>
      </c>
      <c r="D352" s="465" t="s">
        <v>90</v>
      </c>
      <c r="E352" s="465"/>
      <c r="F352" s="465"/>
      <c r="G352" s="313" t="s">
        <v>51</v>
      </c>
      <c r="H352" s="331">
        <v>134</v>
      </c>
      <c r="I352" s="316">
        <v>0.85</v>
      </c>
      <c r="J352" s="320">
        <v>113.9</v>
      </c>
      <c r="K352" s="322"/>
      <c r="L352" s="314"/>
      <c r="M352" s="315">
        <v>54.24</v>
      </c>
      <c r="N352" s="314"/>
      <c r="O352" s="317">
        <v>2831.83</v>
      </c>
      <c r="DI352" s="303"/>
      <c r="DJ352" s="309"/>
      <c r="DK352" s="309"/>
      <c r="DL352" s="309"/>
      <c r="DN352" s="294" t="s">
        <v>90</v>
      </c>
      <c r="DP352" s="309"/>
      <c r="DT352" s="303"/>
      <c r="DU352" s="309"/>
    </row>
    <row r="353" spans="1:125" s="293" customFormat="1" ht="15" x14ac:dyDescent="0.25">
      <c r="A353" s="310"/>
      <c r="B353" s="332"/>
      <c r="C353" s="333"/>
      <c r="D353" s="468" t="s">
        <v>54</v>
      </c>
      <c r="E353" s="468"/>
      <c r="F353" s="468"/>
      <c r="G353" s="305"/>
      <c r="H353" s="334"/>
      <c r="I353" s="334"/>
      <c r="J353" s="334"/>
      <c r="K353" s="335"/>
      <c r="L353" s="334"/>
      <c r="M353" s="336">
        <v>713.82</v>
      </c>
      <c r="N353" s="327"/>
      <c r="O353" s="337">
        <v>16420.39</v>
      </c>
      <c r="DI353" s="303"/>
      <c r="DJ353" s="309"/>
      <c r="DK353" s="309"/>
      <c r="DL353" s="309"/>
      <c r="DP353" s="309" t="s">
        <v>54</v>
      </c>
      <c r="DT353" s="303"/>
      <c r="DU353" s="309"/>
    </row>
    <row r="354" spans="1:125" s="293" customFormat="1" ht="22.5" x14ac:dyDescent="0.25">
      <c r="A354" s="304" t="s">
        <v>313</v>
      </c>
      <c r="B354" s="305" t="s">
        <v>368</v>
      </c>
      <c r="C354" s="306" t="s">
        <v>92</v>
      </c>
      <c r="D354" s="469" t="s">
        <v>93</v>
      </c>
      <c r="E354" s="469"/>
      <c r="F354" s="469"/>
      <c r="G354" s="305" t="s">
        <v>94</v>
      </c>
      <c r="H354" s="305">
        <v>15.62</v>
      </c>
      <c r="I354" s="305" t="s">
        <v>23</v>
      </c>
      <c r="J354" s="305" t="s">
        <v>369</v>
      </c>
      <c r="K354" s="307" t="s">
        <v>96</v>
      </c>
      <c r="L354" s="305" t="s">
        <v>97</v>
      </c>
      <c r="M354" s="307" t="s">
        <v>370</v>
      </c>
      <c r="N354" s="305" t="s">
        <v>99</v>
      </c>
      <c r="O354" s="308" t="s">
        <v>371</v>
      </c>
      <c r="DI354" s="303"/>
      <c r="DJ354" s="309" t="s">
        <v>93</v>
      </c>
      <c r="DK354" s="309" t="s">
        <v>5</v>
      </c>
      <c r="DL354" s="309" t="s">
        <v>5</v>
      </c>
      <c r="DP354" s="309"/>
      <c r="DT354" s="303"/>
      <c r="DU354" s="309"/>
    </row>
    <row r="355" spans="1:125" s="293" customFormat="1" ht="15" x14ac:dyDescent="0.25">
      <c r="A355" s="341"/>
      <c r="B355" s="332"/>
      <c r="C355" s="333"/>
      <c r="D355" s="465" t="s">
        <v>101</v>
      </c>
      <c r="E355" s="465"/>
      <c r="F355" s="465"/>
      <c r="G355" s="465"/>
      <c r="H355" s="465"/>
      <c r="I355" s="465"/>
      <c r="J355" s="465"/>
      <c r="K355" s="465"/>
      <c r="L355" s="465"/>
      <c r="M355" s="465"/>
      <c r="N355" s="465"/>
      <c r="O355" s="467"/>
      <c r="DI355" s="303"/>
      <c r="DJ355" s="309"/>
      <c r="DK355" s="309"/>
      <c r="DL355" s="309"/>
      <c r="DP355" s="309"/>
      <c r="DR355" s="294" t="s">
        <v>101</v>
      </c>
      <c r="DT355" s="303"/>
      <c r="DU355" s="309"/>
    </row>
    <row r="356" spans="1:125" s="293" customFormat="1" ht="15" x14ac:dyDescent="0.25">
      <c r="A356" s="310"/>
      <c r="B356" s="342"/>
      <c r="C356" s="312"/>
      <c r="D356" s="474" t="s">
        <v>102</v>
      </c>
      <c r="E356" s="474"/>
      <c r="F356" s="474"/>
      <c r="G356" s="474"/>
      <c r="H356" s="474"/>
      <c r="I356" s="474"/>
      <c r="J356" s="474"/>
      <c r="K356" s="474"/>
      <c r="L356" s="474"/>
      <c r="M356" s="474"/>
      <c r="N356" s="474"/>
      <c r="O356" s="475"/>
      <c r="DI356" s="303"/>
      <c r="DJ356" s="309"/>
      <c r="DK356" s="309"/>
      <c r="DL356" s="309"/>
      <c r="DP356" s="309"/>
      <c r="DS356" s="294" t="s">
        <v>102</v>
      </c>
      <c r="DT356" s="303"/>
      <c r="DU356" s="309"/>
    </row>
    <row r="357" spans="1:125" s="293" customFormat="1" ht="15" x14ac:dyDescent="0.25">
      <c r="A357" s="310"/>
      <c r="B357" s="332"/>
      <c r="C357" s="333"/>
      <c r="D357" s="468" t="s">
        <v>54</v>
      </c>
      <c r="E357" s="468"/>
      <c r="F357" s="468"/>
      <c r="G357" s="305"/>
      <c r="H357" s="334"/>
      <c r="I357" s="334"/>
      <c r="J357" s="334"/>
      <c r="K357" s="335"/>
      <c r="L357" s="334"/>
      <c r="M357" s="340">
        <v>10216.66</v>
      </c>
      <c r="N357" s="327"/>
      <c r="O357" s="337">
        <v>97058.27</v>
      </c>
      <c r="DI357" s="303"/>
      <c r="DJ357" s="309"/>
      <c r="DK357" s="309"/>
      <c r="DL357" s="309"/>
      <c r="DP357" s="309" t="s">
        <v>54</v>
      </c>
      <c r="DT357" s="303"/>
      <c r="DU357" s="309"/>
    </row>
    <row r="358" spans="1:125" s="293" customFormat="1" ht="56.25" x14ac:dyDescent="0.25">
      <c r="A358" s="304" t="s">
        <v>322</v>
      </c>
      <c r="B358" s="305" t="s">
        <v>372</v>
      </c>
      <c r="C358" s="306" t="s">
        <v>256</v>
      </c>
      <c r="D358" s="469" t="s">
        <v>257</v>
      </c>
      <c r="E358" s="469"/>
      <c r="F358" s="469"/>
      <c r="G358" s="305" t="s">
        <v>239</v>
      </c>
      <c r="H358" s="305">
        <v>1</v>
      </c>
      <c r="I358" s="305" t="s">
        <v>23</v>
      </c>
      <c r="J358" s="305" t="s">
        <v>23</v>
      </c>
      <c r="K358" s="307"/>
      <c r="L358" s="305"/>
      <c r="M358" s="307"/>
      <c r="N358" s="305"/>
      <c r="O358" s="308"/>
      <c r="DI358" s="303"/>
      <c r="DJ358" s="309" t="s">
        <v>257</v>
      </c>
      <c r="DK358" s="309" t="s">
        <v>5</v>
      </c>
      <c r="DL358" s="309" t="s">
        <v>5</v>
      </c>
      <c r="DP358" s="309"/>
      <c r="DT358" s="303"/>
      <c r="DU358" s="309"/>
    </row>
    <row r="359" spans="1:125" s="293" customFormat="1" ht="15" x14ac:dyDescent="0.25">
      <c r="A359" s="310"/>
      <c r="B359" s="311"/>
      <c r="C359" s="312" t="s">
        <v>23</v>
      </c>
      <c r="D359" s="465" t="s">
        <v>44</v>
      </c>
      <c r="E359" s="465"/>
      <c r="F359" s="465"/>
      <c r="G359" s="313"/>
      <c r="H359" s="314"/>
      <c r="I359" s="314"/>
      <c r="J359" s="314"/>
      <c r="K359" s="315">
        <v>316.8</v>
      </c>
      <c r="L359" s="314"/>
      <c r="M359" s="315">
        <v>316.8</v>
      </c>
      <c r="N359" s="316">
        <v>52.21</v>
      </c>
      <c r="O359" s="317">
        <v>16540.13</v>
      </c>
      <c r="DI359" s="303"/>
      <c r="DJ359" s="309"/>
      <c r="DK359" s="309"/>
      <c r="DL359" s="309"/>
      <c r="DM359" s="294" t="s">
        <v>44</v>
      </c>
      <c r="DP359" s="309"/>
      <c r="DT359" s="303"/>
      <c r="DU359" s="309"/>
    </row>
    <row r="360" spans="1:125" s="293" customFormat="1" ht="15" x14ac:dyDescent="0.25">
      <c r="A360" s="310"/>
      <c r="B360" s="311"/>
      <c r="C360" s="312" t="s">
        <v>55</v>
      </c>
      <c r="D360" s="465" t="s">
        <v>60</v>
      </c>
      <c r="E360" s="465"/>
      <c r="F360" s="465"/>
      <c r="G360" s="313"/>
      <c r="H360" s="314"/>
      <c r="I360" s="314"/>
      <c r="J360" s="314"/>
      <c r="K360" s="318">
        <v>8602.08</v>
      </c>
      <c r="L360" s="314"/>
      <c r="M360" s="318">
        <v>8602.08</v>
      </c>
      <c r="N360" s="316">
        <v>15.71</v>
      </c>
      <c r="O360" s="317">
        <v>135138.68</v>
      </c>
      <c r="DI360" s="303"/>
      <c r="DJ360" s="309"/>
      <c r="DK360" s="309"/>
      <c r="DL360" s="309"/>
      <c r="DM360" s="294" t="s">
        <v>60</v>
      </c>
      <c r="DP360" s="309"/>
      <c r="DT360" s="303"/>
      <c r="DU360" s="309"/>
    </row>
    <row r="361" spans="1:125" s="293" customFormat="1" ht="15" x14ac:dyDescent="0.25">
      <c r="A361" s="310"/>
      <c r="B361" s="311"/>
      <c r="C361" s="312" t="s">
        <v>61</v>
      </c>
      <c r="D361" s="465" t="s">
        <v>62</v>
      </c>
      <c r="E361" s="465"/>
      <c r="F361" s="465"/>
      <c r="G361" s="313"/>
      <c r="H361" s="314"/>
      <c r="I361" s="314"/>
      <c r="J361" s="314"/>
      <c r="K361" s="315">
        <v>328.35</v>
      </c>
      <c r="L361" s="314"/>
      <c r="M361" s="315">
        <v>328.35</v>
      </c>
      <c r="N361" s="316">
        <v>52.21</v>
      </c>
      <c r="O361" s="317">
        <v>17143.150000000001</v>
      </c>
      <c r="DI361" s="303"/>
      <c r="DJ361" s="309"/>
      <c r="DK361" s="309"/>
      <c r="DL361" s="309"/>
      <c r="DM361" s="294" t="s">
        <v>62</v>
      </c>
      <c r="DP361" s="309"/>
      <c r="DT361" s="303"/>
      <c r="DU361" s="309"/>
    </row>
    <row r="362" spans="1:125" s="293" customFormat="1" ht="15" x14ac:dyDescent="0.25">
      <c r="A362" s="319"/>
      <c r="B362" s="311"/>
      <c r="C362" s="312"/>
      <c r="D362" s="465" t="s">
        <v>45</v>
      </c>
      <c r="E362" s="465"/>
      <c r="F362" s="465"/>
      <c r="G362" s="313" t="s">
        <v>46</v>
      </c>
      <c r="H362" s="316">
        <v>34.51</v>
      </c>
      <c r="I362" s="314"/>
      <c r="J362" s="316">
        <v>34.51</v>
      </c>
      <c r="K362" s="322"/>
      <c r="L362" s="314"/>
      <c r="M362" s="322"/>
      <c r="N362" s="314"/>
      <c r="O362" s="323"/>
      <c r="DI362" s="303"/>
      <c r="DJ362" s="309"/>
      <c r="DK362" s="309"/>
      <c r="DL362" s="309"/>
      <c r="DN362" s="294" t="s">
        <v>45</v>
      </c>
      <c r="DP362" s="309"/>
      <c r="DT362" s="303"/>
      <c r="DU362" s="309"/>
    </row>
    <row r="363" spans="1:125" s="293" customFormat="1" ht="15" x14ac:dyDescent="0.25">
      <c r="A363" s="319"/>
      <c r="B363" s="311"/>
      <c r="C363" s="312"/>
      <c r="D363" s="465" t="s">
        <v>63</v>
      </c>
      <c r="E363" s="465"/>
      <c r="F363" s="465"/>
      <c r="G363" s="313" t="s">
        <v>46</v>
      </c>
      <c r="H363" s="316">
        <v>25.66</v>
      </c>
      <c r="I363" s="314"/>
      <c r="J363" s="316">
        <v>25.66</v>
      </c>
      <c r="K363" s="322"/>
      <c r="L363" s="314"/>
      <c r="M363" s="322"/>
      <c r="N363" s="314"/>
      <c r="O363" s="323"/>
      <c r="DI363" s="303"/>
      <c r="DJ363" s="309"/>
      <c r="DK363" s="309"/>
      <c r="DL363" s="309"/>
      <c r="DN363" s="294" t="s">
        <v>63</v>
      </c>
      <c r="DP363" s="309"/>
      <c r="DT363" s="303"/>
      <c r="DU363" s="309"/>
    </row>
    <row r="364" spans="1:125" s="293" customFormat="1" ht="15" x14ac:dyDescent="0.25">
      <c r="A364" s="325"/>
      <c r="B364" s="313"/>
      <c r="C364" s="312"/>
      <c r="D364" s="473" t="s">
        <v>47</v>
      </c>
      <c r="E364" s="473"/>
      <c r="F364" s="473"/>
      <c r="G364" s="326"/>
      <c r="H364" s="327"/>
      <c r="I364" s="327"/>
      <c r="J364" s="327"/>
      <c r="K364" s="328">
        <v>8918.8799999999992</v>
      </c>
      <c r="L364" s="327"/>
      <c r="M364" s="328">
        <v>8918.8799999999992</v>
      </c>
      <c r="N364" s="327"/>
      <c r="O364" s="330">
        <v>151678.81</v>
      </c>
      <c r="DI364" s="303"/>
      <c r="DJ364" s="309"/>
      <c r="DK364" s="309"/>
      <c r="DL364" s="309"/>
      <c r="DO364" s="294" t="s">
        <v>47</v>
      </c>
      <c r="DP364" s="309"/>
      <c r="DT364" s="303"/>
      <c r="DU364" s="309"/>
    </row>
    <row r="365" spans="1:125" s="293" customFormat="1" ht="15" x14ac:dyDescent="0.25">
      <c r="A365" s="319"/>
      <c r="B365" s="311"/>
      <c r="C365" s="312"/>
      <c r="D365" s="465" t="s">
        <v>48</v>
      </c>
      <c r="E365" s="465"/>
      <c r="F365" s="465"/>
      <c r="G365" s="313"/>
      <c r="H365" s="314"/>
      <c r="I365" s="314"/>
      <c r="J365" s="314"/>
      <c r="K365" s="322"/>
      <c r="L365" s="314"/>
      <c r="M365" s="315">
        <v>645.15</v>
      </c>
      <c r="N365" s="314"/>
      <c r="O365" s="317">
        <v>33683.279999999999</v>
      </c>
      <c r="DI365" s="303"/>
      <c r="DJ365" s="309"/>
      <c r="DK365" s="309"/>
      <c r="DL365" s="309"/>
      <c r="DN365" s="294" t="s">
        <v>48</v>
      </c>
      <c r="DP365" s="309"/>
      <c r="DT365" s="303"/>
      <c r="DU365" s="309"/>
    </row>
    <row r="366" spans="1:125" s="293" customFormat="1" ht="22.5" x14ac:dyDescent="0.25">
      <c r="A366" s="319"/>
      <c r="B366" s="311"/>
      <c r="C366" s="312" t="s">
        <v>64</v>
      </c>
      <c r="D366" s="465" t="s">
        <v>65</v>
      </c>
      <c r="E366" s="465"/>
      <c r="F366" s="465"/>
      <c r="G366" s="313" t="s">
        <v>51</v>
      </c>
      <c r="H366" s="331">
        <v>109</v>
      </c>
      <c r="I366" s="314"/>
      <c r="J366" s="331">
        <v>109</v>
      </c>
      <c r="K366" s="322"/>
      <c r="L366" s="314"/>
      <c r="M366" s="315">
        <v>703.21</v>
      </c>
      <c r="N366" s="314"/>
      <c r="O366" s="317">
        <v>36714.78</v>
      </c>
      <c r="DI366" s="303"/>
      <c r="DJ366" s="309"/>
      <c r="DK366" s="309"/>
      <c r="DL366" s="309"/>
      <c r="DN366" s="294" t="s">
        <v>65</v>
      </c>
      <c r="DP366" s="309"/>
      <c r="DT366" s="303"/>
      <c r="DU366" s="309"/>
    </row>
    <row r="367" spans="1:125" s="293" customFormat="1" ht="33.75" x14ac:dyDescent="0.25">
      <c r="A367" s="319"/>
      <c r="B367" s="311"/>
      <c r="C367" s="312" t="s">
        <v>66</v>
      </c>
      <c r="D367" s="465" t="s">
        <v>67</v>
      </c>
      <c r="E367" s="465"/>
      <c r="F367" s="465"/>
      <c r="G367" s="313" t="s">
        <v>51</v>
      </c>
      <c r="H367" s="331">
        <v>65</v>
      </c>
      <c r="I367" s="316">
        <v>0.85</v>
      </c>
      <c r="J367" s="316">
        <v>55.25</v>
      </c>
      <c r="K367" s="322"/>
      <c r="L367" s="314"/>
      <c r="M367" s="315">
        <v>356.45</v>
      </c>
      <c r="N367" s="314"/>
      <c r="O367" s="317">
        <v>18610.009999999998</v>
      </c>
      <c r="DI367" s="303"/>
      <c r="DJ367" s="309"/>
      <c r="DK367" s="309"/>
      <c r="DL367" s="309"/>
      <c r="DN367" s="294" t="s">
        <v>67</v>
      </c>
      <c r="DP367" s="309"/>
      <c r="DT367" s="303"/>
      <c r="DU367" s="309"/>
    </row>
    <row r="368" spans="1:125" s="293" customFormat="1" ht="15" x14ac:dyDescent="0.25">
      <c r="A368" s="310"/>
      <c r="B368" s="332"/>
      <c r="C368" s="333"/>
      <c r="D368" s="468" t="s">
        <v>54</v>
      </c>
      <c r="E368" s="468"/>
      <c r="F368" s="468"/>
      <c r="G368" s="305"/>
      <c r="H368" s="334"/>
      <c r="I368" s="334"/>
      <c r="J368" s="334"/>
      <c r="K368" s="335"/>
      <c r="L368" s="334"/>
      <c r="M368" s="340">
        <v>9978.5400000000009</v>
      </c>
      <c r="N368" s="327"/>
      <c r="O368" s="337">
        <v>207003.6</v>
      </c>
      <c r="DI368" s="303"/>
      <c r="DJ368" s="309"/>
      <c r="DK368" s="309"/>
      <c r="DL368" s="309"/>
      <c r="DP368" s="309" t="s">
        <v>54</v>
      </c>
      <c r="DT368" s="303"/>
      <c r="DU368" s="309"/>
    </row>
    <row r="369" spans="1:125" s="293" customFormat="1" ht="22.5" x14ac:dyDescent="0.25">
      <c r="A369" s="304" t="s">
        <v>329</v>
      </c>
      <c r="B369" s="305" t="s">
        <v>373</v>
      </c>
      <c r="C369" s="306" t="s">
        <v>260</v>
      </c>
      <c r="D369" s="469" t="s">
        <v>261</v>
      </c>
      <c r="E369" s="469"/>
      <c r="F369" s="469"/>
      <c r="G369" s="305" t="s">
        <v>262</v>
      </c>
      <c r="H369" s="305">
        <v>1</v>
      </c>
      <c r="I369" s="305" t="s">
        <v>23</v>
      </c>
      <c r="J369" s="305" t="s">
        <v>23</v>
      </c>
      <c r="K369" s="307" t="s">
        <v>263</v>
      </c>
      <c r="L369" s="305" t="s">
        <v>127</v>
      </c>
      <c r="M369" s="307" t="s">
        <v>264</v>
      </c>
      <c r="N369" s="305" t="s">
        <v>99</v>
      </c>
      <c r="O369" s="308" t="s">
        <v>265</v>
      </c>
      <c r="DI369" s="303"/>
      <c r="DJ369" s="309" t="s">
        <v>261</v>
      </c>
      <c r="DK369" s="309" t="s">
        <v>5</v>
      </c>
      <c r="DL369" s="309" t="s">
        <v>5</v>
      </c>
      <c r="DP369" s="309"/>
      <c r="DT369" s="303"/>
      <c r="DU369" s="309"/>
    </row>
    <row r="370" spans="1:125" s="293" customFormat="1" ht="15" x14ac:dyDescent="0.25">
      <c r="A370" s="341"/>
      <c r="B370" s="332"/>
      <c r="C370" s="333"/>
      <c r="D370" s="465" t="s">
        <v>266</v>
      </c>
      <c r="E370" s="465"/>
      <c r="F370" s="465"/>
      <c r="G370" s="465"/>
      <c r="H370" s="465"/>
      <c r="I370" s="465"/>
      <c r="J370" s="465"/>
      <c r="K370" s="465"/>
      <c r="L370" s="465"/>
      <c r="M370" s="465"/>
      <c r="N370" s="465"/>
      <c r="O370" s="467"/>
      <c r="DI370" s="303"/>
      <c r="DJ370" s="309"/>
      <c r="DK370" s="309"/>
      <c r="DL370" s="309"/>
      <c r="DP370" s="309"/>
      <c r="DR370" s="294" t="s">
        <v>266</v>
      </c>
      <c r="DT370" s="303"/>
      <c r="DU370" s="309"/>
    </row>
    <row r="371" spans="1:125" s="293" customFormat="1" ht="15" x14ac:dyDescent="0.25">
      <c r="A371" s="310"/>
      <c r="B371" s="342"/>
      <c r="C371" s="312"/>
      <c r="D371" s="474" t="s">
        <v>131</v>
      </c>
      <c r="E371" s="474"/>
      <c r="F371" s="474"/>
      <c r="G371" s="474"/>
      <c r="H371" s="474"/>
      <c r="I371" s="474"/>
      <c r="J371" s="474"/>
      <c r="K371" s="474"/>
      <c r="L371" s="474"/>
      <c r="M371" s="474"/>
      <c r="N371" s="474"/>
      <c r="O371" s="475"/>
      <c r="DI371" s="303"/>
      <c r="DJ371" s="309"/>
      <c r="DK371" s="309"/>
      <c r="DL371" s="309"/>
      <c r="DP371" s="309"/>
      <c r="DS371" s="294" t="s">
        <v>131</v>
      </c>
      <c r="DT371" s="303"/>
      <c r="DU371" s="309"/>
    </row>
    <row r="372" spans="1:125" s="293" customFormat="1" ht="15" x14ac:dyDescent="0.25">
      <c r="A372" s="310"/>
      <c r="B372" s="342"/>
      <c r="C372" s="312"/>
      <c r="D372" s="474" t="s">
        <v>102</v>
      </c>
      <c r="E372" s="474"/>
      <c r="F372" s="474"/>
      <c r="G372" s="474"/>
      <c r="H372" s="474"/>
      <c r="I372" s="474"/>
      <c r="J372" s="474"/>
      <c r="K372" s="474"/>
      <c r="L372" s="474"/>
      <c r="M372" s="474"/>
      <c r="N372" s="474"/>
      <c r="O372" s="475"/>
      <c r="DI372" s="303"/>
      <c r="DJ372" s="309"/>
      <c r="DK372" s="309"/>
      <c r="DL372" s="309"/>
      <c r="DP372" s="309"/>
      <c r="DS372" s="294" t="s">
        <v>102</v>
      </c>
      <c r="DT372" s="303"/>
      <c r="DU372" s="309"/>
    </row>
    <row r="373" spans="1:125" s="293" customFormat="1" ht="15" x14ac:dyDescent="0.25">
      <c r="A373" s="310"/>
      <c r="B373" s="332"/>
      <c r="C373" s="333"/>
      <c r="D373" s="468" t="s">
        <v>54</v>
      </c>
      <c r="E373" s="468"/>
      <c r="F373" s="468"/>
      <c r="G373" s="305"/>
      <c r="H373" s="334"/>
      <c r="I373" s="334"/>
      <c r="J373" s="334"/>
      <c r="K373" s="335"/>
      <c r="L373" s="334"/>
      <c r="M373" s="340">
        <v>175555.37</v>
      </c>
      <c r="N373" s="327"/>
      <c r="O373" s="337">
        <v>1667776.02</v>
      </c>
      <c r="DI373" s="303"/>
      <c r="DJ373" s="309"/>
      <c r="DK373" s="309"/>
      <c r="DL373" s="309"/>
      <c r="DP373" s="309" t="s">
        <v>54</v>
      </c>
      <c r="DT373" s="303"/>
      <c r="DU373" s="309"/>
    </row>
    <row r="374" spans="1:125" s="293" customFormat="1" ht="22.5" x14ac:dyDescent="0.25">
      <c r="A374" s="304" t="s">
        <v>334</v>
      </c>
      <c r="B374" s="305" t="s">
        <v>374</v>
      </c>
      <c r="C374" s="306" t="s">
        <v>269</v>
      </c>
      <c r="D374" s="469" t="s">
        <v>270</v>
      </c>
      <c r="E374" s="469"/>
      <c r="F374" s="469"/>
      <c r="G374" s="305" t="s">
        <v>262</v>
      </c>
      <c r="H374" s="305">
        <v>1</v>
      </c>
      <c r="I374" s="305" t="s">
        <v>23</v>
      </c>
      <c r="J374" s="305" t="s">
        <v>23</v>
      </c>
      <c r="K374" s="307" t="s">
        <v>271</v>
      </c>
      <c r="L374" s="305" t="s">
        <v>127</v>
      </c>
      <c r="M374" s="307" t="s">
        <v>272</v>
      </c>
      <c r="N374" s="305" t="s">
        <v>99</v>
      </c>
      <c r="O374" s="308" t="s">
        <v>273</v>
      </c>
      <c r="DI374" s="303"/>
      <c r="DJ374" s="309" t="s">
        <v>270</v>
      </c>
      <c r="DK374" s="309" t="s">
        <v>5</v>
      </c>
      <c r="DL374" s="309" t="s">
        <v>5</v>
      </c>
      <c r="DP374" s="309"/>
      <c r="DT374" s="303"/>
      <c r="DU374" s="309"/>
    </row>
    <row r="375" spans="1:125" s="293" customFormat="1" ht="15" x14ac:dyDescent="0.25">
      <c r="A375" s="341"/>
      <c r="B375" s="332"/>
      <c r="C375" s="333"/>
      <c r="D375" s="465" t="s">
        <v>274</v>
      </c>
      <c r="E375" s="465"/>
      <c r="F375" s="465"/>
      <c r="G375" s="465"/>
      <c r="H375" s="465"/>
      <c r="I375" s="465"/>
      <c r="J375" s="465"/>
      <c r="K375" s="465"/>
      <c r="L375" s="465"/>
      <c r="M375" s="465"/>
      <c r="N375" s="465"/>
      <c r="O375" s="467"/>
      <c r="DI375" s="303"/>
      <c r="DJ375" s="309"/>
      <c r="DK375" s="309"/>
      <c r="DL375" s="309"/>
      <c r="DP375" s="309"/>
      <c r="DR375" s="294" t="s">
        <v>274</v>
      </c>
      <c r="DT375" s="303"/>
      <c r="DU375" s="309"/>
    </row>
    <row r="376" spans="1:125" s="293" customFormat="1" ht="15" x14ac:dyDescent="0.25">
      <c r="A376" s="310"/>
      <c r="B376" s="342"/>
      <c r="C376" s="312"/>
      <c r="D376" s="474" t="s">
        <v>131</v>
      </c>
      <c r="E376" s="474"/>
      <c r="F376" s="474"/>
      <c r="G376" s="474"/>
      <c r="H376" s="474"/>
      <c r="I376" s="474"/>
      <c r="J376" s="474"/>
      <c r="K376" s="474"/>
      <c r="L376" s="474"/>
      <c r="M376" s="474"/>
      <c r="N376" s="474"/>
      <c r="O376" s="475"/>
      <c r="DI376" s="303"/>
      <c r="DJ376" s="309"/>
      <c r="DK376" s="309"/>
      <c r="DL376" s="309"/>
      <c r="DP376" s="309"/>
      <c r="DS376" s="294" t="s">
        <v>131</v>
      </c>
      <c r="DT376" s="303"/>
      <c r="DU376" s="309"/>
    </row>
    <row r="377" spans="1:125" s="293" customFormat="1" ht="15" x14ac:dyDescent="0.25">
      <c r="A377" s="310"/>
      <c r="B377" s="342"/>
      <c r="C377" s="312"/>
      <c r="D377" s="474" t="s">
        <v>102</v>
      </c>
      <c r="E377" s="474"/>
      <c r="F377" s="474"/>
      <c r="G377" s="474"/>
      <c r="H377" s="474"/>
      <c r="I377" s="474"/>
      <c r="J377" s="474"/>
      <c r="K377" s="474"/>
      <c r="L377" s="474"/>
      <c r="M377" s="474"/>
      <c r="N377" s="474"/>
      <c r="O377" s="475"/>
      <c r="DI377" s="303"/>
      <c r="DJ377" s="309"/>
      <c r="DK377" s="309"/>
      <c r="DL377" s="309"/>
      <c r="DP377" s="309"/>
      <c r="DS377" s="294" t="s">
        <v>102</v>
      </c>
      <c r="DT377" s="303"/>
      <c r="DU377" s="309"/>
    </row>
    <row r="378" spans="1:125" s="293" customFormat="1" ht="15" x14ac:dyDescent="0.25">
      <c r="A378" s="310"/>
      <c r="B378" s="332"/>
      <c r="C378" s="333"/>
      <c r="D378" s="468" t="s">
        <v>54</v>
      </c>
      <c r="E378" s="468"/>
      <c r="F378" s="468"/>
      <c r="G378" s="305"/>
      <c r="H378" s="334"/>
      <c r="I378" s="334"/>
      <c r="J378" s="334"/>
      <c r="K378" s="335"/>
      <c r="L378" s="334"/>
      <c r="M378" s="340">
        <v>378541.26</v>
      </c>
      <c r="N378" s="327"/>
      <c r="O378" s="337">
        <v>3596141.97</v>
      </c>
      <c r="DI378" s="303"/>
      <c r="DJ378" s="309"/>
      <c r="DK378" s="309"/>
      <c r="DL378" s="309"/>
      <c r="DP378" s="309" t="s">
        <v>54</v>
      </c>
      <c r="DT378" s="303"/>
      <c r="DU378" s="309"/>
    </row>
    <row r="379" spans="1:125" s="293" customFormat="1" ht="45" x14ac:dyDescent="0.25">
      <c r="A379" s="304" t="s">
        <v>338</v>
      </c>
      <c r="B379" s="305" t="s">
        <v>375</v>
      </c>
      <c r="C379" s="306" t="s">
        <v>277</v>
      </c>
      <c r="D379" s="469" t="s">
        <v>278</v>
      </c>
      <c r="E379" s="469"/>
      <c r="F379" s="469"/>
      <c r="G379" s="305" t="s">
        <v>110</v>
      </c>
      <c r="H379" s="305">
        <v>1</v>
      </c>
      <c r="I379" s="305" t="s">
        <v>23</v>
      </c>
      <c r="J379" s="305" t="s">
        <v>23</v>
      </c>
      <c r="K379" s="307"/>
      <c r="L379" s="305"/>
      <c r="M379" s="307"/>
      <c r="N379" s="305"/>
      <c r="O379" s="308"/>
      <c r="DI379" s="303"/>
      <c r="DJ379" s="309" t="s">
        <v>278</v>
      </c>
      <c r="DK379" s="309" t="s">
        <v>5</v>
      </c>
      <c r="DL379" s="309" t="s">
        <v>5</v>
      </c>
      <c r="DP379" s="309"/>
      <c r="DT379" s="303"/>
      <c r="DU379" s="309"/>
    </row>
    <row r="380" spans="1:125" s="293" customFormat="1" ht="15" x14ac:dyDescent="0.25">
      <c r="A380" s="310"/>
      <c r="B380" s="311"/>
      <c r="C380" s="312" t="s">
        <v>23</v>
      </c>
      <c r="D380" s="465" t="s">
        <v>44</v>
      </c>
      <c r="E380" s="465"/>
      <c r="F380" s="465"/>
      <c r="G380" s="313"/>
      <c r="H380" s="314"/>
      <c r="I380" s="314"/>
      <c r="J380" s="314"/>
      <c r="K380" s="315">
        <v>251.92</v>
      </c>
      <c r="L380" s="314"/>
      <c r="M380" s="315">
        <v>251.92</v>
      </c>
      <c r="N380" s="316">
        <v>52.21</v>
      </c>
      <c r="O380" s="317">
        <v>13152.74</v>
      </c>
      <c r="DI380" s="303"/>
      <c r="DJ380" s="309"/>
      <c r="DK380" s="309"/>
      <c r="DL380" s="309"/>
      <c r="DM380" s="294" t="s">
        <v>44</v>
      </c>
      <c r="DP380" s="309"/>
      <c r="DT380" s="303"/>
      <c r="DU380" s="309"/>
    </row>
    <row r="381" spans="1:125" s="293" customFormat="1" ht="15" x14ac:dyDescent="0.25">
      <c r="A381" s="310"/>
      <c r="B381" s="311"/>
      <c r="C381" s="312" t="s">
        <v>55</v>
      </c>
      <c r="D381" s="465" t="s">
        <v>60</v>
      </c>
      <c r="E381" s="465"/>
      <c r="F381" s="465"/>
      <c r="G381" s="313"/>
      <c r="H381" s="314"/>
      <c r="I381" s="314"/>
      <c r="J381" s="314"/>
      <c r="K381" s="315">
        <v>120.78</v>
      </c>
      <c r="L381" s="314"/>
      <c r="M381" s="315">
        <v>120.78</v>
      </c>
      <c r="N381" s="316">
        <v>15.71</v>
      </c>
      <c r="O381" s="317">
        <v>1897.45</v>
      </c>
      <c r="DI381" s="303"/>
      <c r="DJ381" s="309"/>
      <c r="DK381" s="309"/>
      <c r="DL381" s="309"/>
      <c r="DM381" s="294" t="s">
        <v>60</v>
      </c>
      <c r="DP381" s="309"/>
      <c r="DT381" s="303"/>
      <c r="DU381" s="309"/>
    </row>
    <row r="382" spans="1:125" s="293" customFormat="1" ht="15" x14ac:dyDescent="0.25">
      <c r="A382" s="310"/>
      <c r="B382" s="311"/>
      <c r="C382" s="312" t="s">
        <v>61</v>
      </c>
      <c r="D382" s="465" t="s">
        <v>62</v>
      </c>
      <c r="E382" s="465"/>
      <c r="F382" s="465"/>
      <c r="G382" s="313"/>
      <c r="H382" s="314"/>
      <c r="I382" s="314"/>
      <c r="J382" s="314"/>
      <c r="K382" s="315">
        <v>11.98</v>
      </c>
      <c r="L382" s="314"/>
      <c r="M382" s="315">
        <v>11.98</v>
      </c>
      <c r="N382" s="316">
        <v>52.21</v>
      </c>
      <c r="O382" s="338">
        <v>625.48</v>
      </c>
      <c r="DI382" s="303"/>
      <c r="DJ382" s="309"/>
      <c r="DK382" s="309"/>
      <c r="DL382" s="309"/>
      <c r="DM382" s="294" t="s">
        <v>62</v>
      </c>
      <c r="DP382" s="309"/>
      <c r="DT382" s="303"/>
      <c r="DU382" s="309"/>
    </row>
    <row r="383" spans="1:125" s="293" customFormat="1" ht="15" x14ac:dyDescent="0.25">
      <c r="A383" s="310"/>
      <c r="B383" s="311"/>
      <c r="C383" s="312" t="s">
        <v>75</v>
      </c>
      <c r="D383" s="465" t="s">
        <v>86</v>
      </c>
      <c r="E383" s="465"/>
      <c r="F383" s="465"/>
      <c r="G383" s="313"/>
      <c r="H383" s="314"/>
      <c r="I383" s="314"/>
      <c r="J383" s="314"/>
      <c r="K383" s="315">
        <v>812.09</v>
      </c>
      <c r="L383" s="314"/>
      <c r="M383" s="315">
        <v>812.09</v>
      </c>
      <c r="N383" s="320">
        <v>9.5</v>
      </c>
      <c r="O383" s="317">
        <v>7714.86</v>
      </c>
      <c r="DI383" s="303"/>
      <c r="DJ383" s="309"/>
      <c r="DK383" s="309"/>
      <c r="DL383" s="309"/>
      <c r="DM383" s="294" t="s">
        <v>86</v>
      </c>
      <c r="DP383" s="309"/>
      <c r="DT383" s="303"/>
      <c r="DU383" s="309"/>
    </row>
    <row r="384" spans="1:125" s="293" customFormat="1" ht="15" x14ac:dyDescent="0.25">
      <c r="A384" s="319"/>
      <c r="B384" s="311"/>
      <c r="C384" s="312"/>
      <c r="D384" s="465" t="s">
        <v>45</v>
      </c>
      <c r="E384" s="465"/>
      <c r="F384" s="465"/>
      <c r="G384" s="313" t="s">
        <v>46</v>
      </c>
      <c r="H384" s="320">
        <v>26.8</v>
      </c>
      <c r="I384" s="314"/>
      <c r="J384" s="320">
        <v>26.8</v>
      </c>
      <c r="K384" s="322"/>
      <c r="L384" s="314"/>
      <c r="M384" s="322"/>
      <c r="N384" s="314"/>
      <c r="O384" s="323"/>
      <c r="DI384" s="303"/>
      <c r="DJ384" s="309"/>
      <c r="DK384" s="309"/>
      <c r="DL384" s="309"/>
      <c r="DN384" s="294" t="s">
        <v>45</v>
      </c>
      <c r="DP384" s="309"/>
      <c r="DT384" s="303"/>
      <c r="DU384" s="309"/>
    </row>
    <row r="385" spans="1:125" s="293" customFormat="1" ht="15" x14ac:dyDescent="0.25">
      <c r="A385" s="319"/>
      <c r="B385" s="311"/>
      <c r="C385" s="312"/>
      <c r="D385" s="465" t="s">
        <v>63</v>
      </c>
      <c r="E385" s="465"/>
      <c r="F385" s="465"/>
      <c r="G385" s="313" t="s">
        <v>46</v>
      </c>
      <c r="H385" s="316">
        <v>0.92</v>
      </c>
      <c r="I385" s="314"/>
      <c r="J385" s="316">
        <v>0.92</v>
      </c>
      <c r="K385" s="322"/>
      <c r="L385" s="314"/>
      <c r="M385" s="322"/>
      <c r="N385" s="314"/>
      <c r="O385" s="323"/>
      <c r="DI385" s="303"/>
      <c r="DJ385" s="309"/>
      <c r="DK385" s="309"/>
      <c r="DL385" s="309"/>
      <c r="DN385" s="294" t="s">
        <v>63</v>
      </c>
      <c r="DP385" s="309"/>
      <c r="DT385" s="303"/>
      <c r="DU385" s="309"/>
    </row>
    <row r="386" spans="1:125" s="293" customFormat="1" ht="15" x14ac:dyDescent="0.25">
      <c r="A386" s="325"/>
      <c r="B386" s="313"/>
      <c r="C386" s="312"/>
      <c r="D386" s="473" t="s">
        <v>47</v>
      </c>
      <c r="E386" s="473"/>
      <c r="F386" s="473"/>
      <c r="G386" s="326"/>
      <c r="H386" s="327"/>
      <c r="I386" s="327"/>
      <c r="J386" s="327"/>
      <c r="K386" s="328">
        <v>1184.79</v>
      </c>
      <c r="L386" s="327"/>
      <c r="M386" s="328">
        <v>1184.79</v>
      </c>
      <c r="N386" s="327"/>
      <c r="O386" s="330">
        <v>22765.05</v>
      </c>
      <c r="DI386" s="303"/>
      <c r="DJ386" s="309"/>
      <c r="DK386" s="309"/>
      <c r="DL386" s="309"/>
      <c r="DO386" s="294" t="s">
        <v>47</v>
      </c>
      <c r="DP386" s="309"/>
      <c r="DT386" s="303"/>
      <c r="DU386" s="309"/>
    </row>
    <row r="387" spans="1:125" s="293" customFormat="1" ht="15" x14ac:dyDescent="0.25">
      <c r="A387" s="319"/>
      <c r="B387" s="311"/>
      <c r="C387" s="312"/>
      <c r="D387" s="465" t="s">
        <v>48</v>
      </c>
      <c r="E387" s="465"/>
      <c r="F387" s="465"/>
      <c r="G387" s="313"/>
      <c r="H387" s="314"/>
      <c r="I387" s="314"/>
      <c r="J387" s="314"/>
      <c r="K387" s="322"/>
      <c r="L387" s="314"/>
      <c r="M387" s="315">
        <v>263.89999999999998</v>
      </c>
      <c r="N387" s="314"/>
      <c r="O387" s="317">
        <v>13778.22</v>
      </c>
      <c r="DI387" s="303"/>
      <c r="DJ387" s="309"/>
      <c r="DK387" s="309"/>
      <c r="DL387" s="309"/>
      <c r="DN387" s="294" t="s">
        <v>48</v>
      </c>
      <c r="DP387" s="309"/>
      <c r="DT387" s="303"/>
      <c r="DU387" s="309"/>
    </row>
    <row r="388" spans="1:125" s="293" customFormat="1" ht="15" x14ac:dyDescent="0.25">
      <c r="A388" s="319"/>
      <c r="B388" s="311"/>
      <c r="C388" s="312" t="s">
        <v>279</v>
      </c>
      <c r="D388" s="465" t="s">
        <v>280</v>
      </c>
      <c r="E388" s="465"/>
      <c r="F388" s="465"/>
      <c r="G388" s="313" t="s">
        <v>51</v>
      </c>
      <c r="H388" s="331">
        <v>92</v>
      </c>
      <c r="I388" s="314"/>
      <c r="J388" s="331">
        <v>92</v>
      </c>
      <c r="K388" s="322"/>
      <c r="L388" s="314"/>
      <c r="M388" s="315">
        <v>242.79</v>
      </c>
      <c r="N388" s="314"/>
      <c r="O388" s="317">
        <v>12675.96</v>
      </c>
      <c r="DI388" s="303"/>
      <c r="DJ388" s="309"/>
      <c r="DK388" s="309"/>
      <c r="DL388" s="309"/>
      <c r="DN388" s="294" t="s">
        <v>280</v>
      </c>
      <c r="DP388" s="309"/>
      <c r="DT388" s="303"/>
      <c r="DU388" s="309"/>
    </row>
    <row r="389" spans="1:125" s="293" customFormat="1" ht="15" x14ac:dyDescent="0.25">
      <c r="A389" s="319"/>
      <c r="B389" s="311"/>
      <c r="C389" s="312" t="s">
        <v>281</v>
      </c>
      <c r="D389" s="465" t="s">
        <v>282</v>
      </c>
      <c r="E389" s="465"/>
      <c r="F389" s="465"/>
      <c r="G389" s="313" t="s">
        <v>51</v>
      </c>
      <c r="H389" s="331">
        <v>49</v>
      </c>
      <c r="I389" s="314"/>
      <c r="J389" s="331">
        <v>49</v>
      </c>
      <c r="K389" s="322"/>
      <c r="L389" s="314"/>
      <c r="M389" s="315">
        <v>129.31</v>
      </c>
      <c r="N389" s="314"/>
      <c r="O389" s="317">
        <v>6751.33</v>
      </c>
      <c r="DI389" s="303"/>
      <c r="DJ389" s="309"/>
      <c r="DK389" s="309"/>
      <c r="DL389" s="309"/>
      <c r="DN389" s="294" t="s">
        <v>282</v>
      </c>
      <c r="DP389" s="309"/>
      <c r="DT389" s="303"/>
      <c r="DU389" s="309"/>
    </row>
    <row r="390" spans="1:125" s="293" customFormat="1" ht="15" x14ac:dyDescent="0.25">
      <c r="A390" s="310"/>
      <c r="B390" s="332"/>
      <c r="C390" s="333"/>
      <c r="D390" s="468" t="s">
        <v>54</v>
      </c>
      <c r="E390" s="468"/>
      <c r="F390" s="468"/>
      <c r="G390" s="305"/>
      <c r="H390" s="334"/>
      <c r="I390" s="334"/>
      <c r="J390" s="334"/>
      <c r="K390" s="335"/>
      <c r="L390" s="334"/>
      <c r="M390" s="340">
        <v>1556.89</v>
      </c>
      <c r="N390" s="327"/>
      <c r="O390" s="337">
        <v>42192.34</v>
      </c>
      <c r="DI390" s="303"/>
      <c r="DJ390" s="309"/>
      <c r="DK390" s="309"/>
      <c r="DL390" s="309"/>
      <c r="DP390" s="309" t="s">
        <v>54</v>
      </c>
      <c r="DT390" s="303"/>
      <c r="DU390" s="309"/>
    </row>
    <row r="391" spans="1:125" s="293" customFormat="1" ht="22.5" x14ac:dyDescent="0.25">
      <c r="A391" s="304" t="s">
        <v>342</v>
      </c>
      <c r="B391" s="305" t="s">
        <v>376</v>
      </c>
      <c r="C391" s="306" t="s">
        <v>285</v>
      </c>
      <c r="D391" s="469" t="s">
        <v>286</v>
      </c>
      <c r="E391" s="469"/>
      <c r="F391" s="469"/>
      <c r="G391" s="305" t="s">
        <v>110</v>
      </c>
      <c r="H391" s="305">
        <v>-2</v>
      </c>
      <c r="I391" s="305" t="s">
        <v>23</v>
      </c>
      <c r="J391" s="305" t="s">
        <v>287</v>
      </c>
      <c r="K391" s="307" t="s">
        <v>288</v>
      </c>
      <c r="L391" s="305"/>
      <c r="M391" s="307" t="s">
        <v>289</v>
      </c>
      <c r="N391" s="305" t="s">
        <v>99</v>
      </c>
      <c r="O391" s="308" t="s">
        <v>290</v>
      </c>
      <c r="DI391" s="303"/>
      <c r="DJ391" s="309" t="s">
        <v>286</v>
      </c>
      <c r="DK391" s="309" t="s">
        <v>5</v>
      </c>
      <c r="DL391" s="309" t="s">
        <v>5</v>
      </c>
      <c r="DP391" s="309"/>
      <c r="DT391" s="303"/>
      <c r="DU391" s="309"/>
    </row>
    <row r="392" spans="1:125" s="293" customFormat="1" ht="15" x14ac:dyDescent="0.25">
      <c r="A392" s="310"/>
      <c r="B392" s="332"/>
      <c r="C392" s="333"/>
      <c r="D392" s="468" t="s">
        <v>54</v>
      </c>
      <c r="E392" s="468"/>
      <c r="F392" s="468"/>
      <c r="G392" s="305"/>
      <c r="H392" s="334"/>
      <c r="I392" s="334"/>
      <c r="J392" s="334"/>
      <c r="K392" s="335"/>
      <c r="L392" s="334"/>
      <c r="M392" s="336">
        <v>-533.34</v>
      </c>
      <c r="N392" s="327"/>
      <c r="O392" s="337">
        <v>-5066.7299999999996</v>
      </c>
      <c r="DI392" s="303"/>
      <c r="DJ392" s="309"/>
      <c r="DK392" s="309"/>
      <c r="DL392" s="309"/>
      <c r="DP392" s="309" t="s">
        <v>54</v>
      </c>
      <c r="DT392" s="303"/>
      <c r="DU392" s="309"/>
    </row>
    <row r="393" spans="1:125" s="293" customFormat="1" ht="22.5" x14ac:dyDescent="0.25">
      <c r="A393" s="304" t="s">
        <v>346</v>
      </c>
      <c r="B393" s="305" t="s">
        <v>377</v>
      </c>
      <c r="C393" s="306" t="s">
        <v>293</v>
      </c>
      <c r="D393" s="469" t="s">
        <v>294</v>
      </c>
      <c r="E393" s="469"/>
      <c r="F393" s="469"/>
      <c r="G393" s="305" t="s">
        <v>110</v>
      </c>
      <c r="H393" s="305">
        <v>2</v>
      </c>
      <c r="I393" s="305" t="s">
        <v>23</v>
      </c>
      <c r="J393" s="305" t="s">
        <v>55</v>
      </c>
      <c r="K393" s="307" t="s">
        <v>295</v>
      </c>
      <c r="L393" s="305" t="s">
        <v>127</v>
      </c>
      <c r="M393" s="307" t="s">
        <v>296</v>
      </c>
      <c r="N393" s="305" t="s">
        <v>99</v>
      </c>
      <c r="O393" s="308" t="s">
        <v>297</v>
      </c>
      <c r="DI393" s="303"/>
      <c r="DJ393" s="309" t="s">
        <v>294</v>
      </c>
      <c r="DK393" s="309" t="s">
        <v>5</v>
      </c>
      <c r="DL393" s="309" t="s">
        <v>5</v>
      </c>
      <c r="DP393" s="309"/>
      <c r="DT393" s="303"/>
      <c r="DU393" s="309"/>
    </row>
    <row r="394" spans="1:125" s="293" customFormat="1" ht="15" x14ac:dyDescent="0.25">
      <c r="A394" s="341"/>
      <c r="B394" s="332"/>
      <c r="C394" s="333"/>
      <c r="D394" s="465" t="s">
        <v>298</v>
      </c>
      <c r="E394" s="465"/>
      <c r="F394" s="465"/>
      <c r="G394" s="465"/>
      <c r="H394" s="465"/>
      <c r="I394" s="465"/>
      <c r="J394" s="465"/>
      <c r="K394" s="465"/>
      <c r="L394" s="465"/>
      <c r="M394" s="465"/>
      <c r="N394" s="465"/>
      <c r="O394" s="467"/>
      <c r="DI394" s="303"/>
      <c r="DJ394" s="309"/>
      <c r="DK394" s="309"/>
      <c r="DL394" s="309"/>
      <c r="DP394" s="309"/>
      <c r="DR394" s="294" t="s">
        <v>298</v>
      </c>
      <c r="DT394" s="303"/>
      <c r="DU394" s="309"/>
    </row>
    <row r="395" spans="1:125" s="293" customFormat="1" ht="15" x14ac:dyDescent="0.25">
      <c r="A395" s="310"/>
      <c r="B395" s="342"/>
      <c r="C395" s="312"/>
      <c r="D395" s="474" t="s">
        <v>131</v>
      </c>
      <c r="E395" s="474"/>
      <c r="F395" s="474"/>
      <c r="G395" s="474"/>
      <c r="H395" s="474"/>
      <c r="I395" s="474"/>
      <c r="J395" s="474"/>
      <c r="K395" s="474"/>
      <c r="L395" s="474"/>
      <c r="M395" s="474"/>
      <c r="N395" s="474"/>
      <c r="O395" s="475"/>
      <c r="DI395" s="303"/>
      <c r="DJ395" s="309"/>
      <c r="DK395" s="309"/>
      <c r="DL395" s="309"/>
      <c r="DP395" s="309"/>
      <c r="DS395" s="294" t="s">
        <v>131</v>
      </c>
      <c r="DT395" s="303"/>
      <c r="DU395" s="309"/>
    </row>
    <row r="396" spans="1:125" s="293" customFormat="1" ht="15" x14ac:dyDescent="0.25">
      <c r="A396" s="310"/>
      <c r="B396" s="342"/>
      <c r="C396" s="312"/>
      <c r="D396" s="474" t="s">
        <v>102</v>
      </c>
      <c r="E396" s="474"/>
      <c r="F396" s="474"/>
      <c r="G396" s="474"/>
      <c r="H396" s="474"/>
      <c r="I396" s="474"/>
      <c r="J396" s="474"/>
      <c r="K396" s="474"/>
      <c r="L396" s="474"/>
      <c r="M396" s="474"/>
      <c r="N396" s="474"/>
      <c r="O396" s="475"/>
      <c r="DI396" s="303"/>
      <c r="DJ396" s="309"/>
      <c r="DK396" s="309"/>
      <c r="DL396" s="309"/>
      <c r="DP396" s="309"/>
      <c r="DS396" s="294" t="s">
        <v>102</v>
      </c>
      <c r="DT396" s="303"/>
      <c r="DU396" s="309"/>
    </row>
    <row r="397" spans="1:125" s="293" customFormat="1" ht="15" x14ac:dyDescent="0.25">
      <c r="A397" s="310"/>
      <c r="B397" s="332"/>
      <c r="C397" s="333"/>
      <c r="D397" s="468" t="s">
        <v>54</v>
      </c>
      <c r="E397" s="468"/>
      <c r="F397" s="468"/>
      <c r="G397" s="305"/>
      <c r="H397" s="334"/>
      <c r="I397" s="334"/>
      <c r="J397" s="334"/>
      <c r="K397" s="335"/>
      <c r="L397" s="334"/>
      <c r="M397" s="340">
        <v>9234.43</v>
      </c>
      <c r="N397" s="327"/>
      <c r="O397" s="337">
        <v>87727.09</v>
      </c>
      <c r="DI397" s="303"/>
      <c r="DJ397" s="309"/>
      <c r="DK397" s="309"/>
      <c r="DL397" s="309"/>
      <c r="DP397" s="309" t="s">
        <v>54</v>
      </c>
      <c r="DT397" s="303"/>
      <c r="DU397" s="309"/>
    </row>
    <row r="398" spans="1:125" s="293" customFormat="1" ht="33.75" x14ac:dyDescent="0.25">
      <c r="A398" s="304" t="s">
        <v>351</v>
      </c>
      <c r="B398" s="305" t="s">
        <v>378</v>
      </c>
      <c r="C398" s="306" t="s">
        <v>301</v>
      </c>
      <c r="D398" s="469" t="s">
        <v>302</v>
      </c>
      <c r="E398" s="469"/>
      <c r="F398" s="469"/>
      <c r="G398" s="305" t="s">
        <v>110</v>
      </c>
      <c r="H398" s="305">
        <v>1</v>
      </c>
      <c r="I398" s="305" t="s">
        <v>23</v>
      </c>
      <c r="J398" s="305" t="s">
        <v>23</v>
      </c>
      <c r="K398" s="307" t="s">
        <v>303</v>
      </c>
      <c r="L398" s="305" t="s">
        <v>127</v>
      </c>
      <c r="M398" s="307" t="s">
        <v>304</v>
      </c>
      <c r="N398" s="305" t="s">
        <v>99</v>
      </c>
      <c r="O398" s="308" t="s">
        <v>305</v>
      </c>
      <c r="DI398" s="303"/>
      <c r="DJ398" s="309" t="s">
        <v>302</v>
      </c>
      <c r="DK398" s="309" t="s">
        <v>5</v>
      </c>
      <c r="DL398" s="309" t="s">
        <v>5</v>
      </c>
      <c r="DP398" s="309"/>
      <c r="DT398" s="303"/>
      <c r="DU398" s="309"/>
    </row>
    <row r="399" spans="1:125" s="293" customFormat="1" ht="15" x14ac:dyDescent="0.25">
      <c r="A399" s="341"/>
      <c r="B399" s="332"/>
      <c r="C399" s="333"/>
      <c r="D399" s="465" t="s">
        <v>306</v>
      </c>
      <c r="E399" s="465"/>
      <c r="F399" s="465"/>
      <c r="G399" s="465"/>
      <c r="H399" s="465"/>
      <c r="I399" s="465"/>
      <c r="J399" s="465"/>
      <c r="K399" s="465"/>
      <c r="L399" s="465"/>
      <c r="M399" s="465"/>
      <c r="N399" s="465"/>
      <c r="O399" s="467"/>
      <c r="DI399" s="303"/>
      <c r="DJ399" s="309"/>
      <c r="DK399" s="309"/>
      <c r="DL399" s="309"/>
      <c r="DP399" s="309"/>
      <c r="DR399" s="294" t="s">
        <v>306</v>
      </c>
      <c r="DT399" s="303"/>
      <c r="DU399" s="309"/>
    </row>
    <row r="400" spans="1:125" s="293" customFormat="1" ht="15" x14ac:dyDescent="0.25">
      <c r="A400" s="310"/>
      <c r="B400" s="342"/>
      <c r="C400" s="312"/>
      <c r="D400" s="474" t="s">
        <v>131</v>
      </c>
      <c r="E400" s="474"/>
      <c r="F400" s="474"/>
      <c r="G400" s="474"/>
      <c r="H400" s="474"/>
      <c r="I400" s="474"/>
      <c r="J400" s="474"/>
      <c r="K400" s="474"/>
      <c r="L400" s="474"/>
      <c r="M400" s="474"/>
      <c r="N400" s="474"/>
      <c r="O400" s="475"/>
      <c r="DI400" s="303"/>
      <c r="DJ400" s="309"/>
      <c r="DK400" s="309"/>
      <c r="DL400" s="309"/>
      <c r="DP400" s="309"/>
      <c r="DS400" s="294" t="s">
        <v>131</v>
      </c>
      <c r="DT400" s="303"/>
      <c r="DU400" s="309"/>
    </row>
    <row r="401" spans="1:125" s="293" customFormat="1" ht="15" x14ac:dyDescent="0.25">
      <c r="A401" s="310"/>
      <c r="B401" s="342"/>
      <c r="C401" s="312"/>
      <c r="D401" s="474" t="s">
        <v>102</v>
      </c>
      <c r="E401" s="474"/>
      <c r="F401" s="474"/>
      <c r="G401" s="474"/>
      <c r="H401" s="474"/>
      <c r="I401" s="474"/>
      <c r="J401" s="474"/>
      <c r="K401" s="474"/>
      <c r="L401" s="474"/>
      <c r="M401" s="474"/>
      <c r="N401" s="474"/>
      <c r="O401" s="475"/>
      <c r="DI401" s="303"/>
      <c r="DJ401" s="309"/>
      <c r="DK401" s="309"/>
      <c r="DL401" s="309"/>
      <c r="DP401" s="309"/>
      <c r="DS401" s="294" t="s">
        <v>102</v>
      </c>
      <c r="DT401" s="303"/>
      <c r="DU401" s="309"/>
    </row>
    <row r="402" spans="1:125" s="293" customFormat="1" ht="15" x14ac:dyDescent="0.25">
      <c r="A402" s="310"/>
      <c r="B402" s="332"/>
      <c r="C402" s="333"/>
      <c r="D402" s="468" t="s">
        <v>54</v>
      </c>
      <c r="E402" s="468"/>
      <c r="F402" s="468"/>
      <c r="G402" s="305"/>
      <c r="H402" s="334"/>
      <c r="I402" s="334"/>
      <c r="J402" s="334"/>
      <c r="K402" s="335"/>
      <c r="L402" s="334"/>
      <c r="M402" s="340">
        <v>16503.3</v>
      </c>
      <c r="N402" s="327"/>
      <c r="O402" s="337">
        <v>156781.35</v>
      </c>
      <c r="DI402" s="303"/>
      <c r="DJ402" s="309"/>
      <c r="DK402" s="309"/>
      <c r="DL402" s="309"/>
      <c r="DP402" s="309" t="s">
        <v>54</v>
      </c>
      <c r="DT402" s="303"/>
      <c r="DU402" s="309"/>
    </row>
    <row r="403" spans="1:125" s="293" customFormat="1" ht="22.5" x14ac:dyDescent="0.25">
      <c r="A403" s="304" t="s">
        <v>355</v>
      </c>
      <c r="B403" s="305" t="s">
        <v>380</v>
      </c>
      <c r="C403" s="306" t="s">
        <v>123</v>
      </c>
      <c r="D403" s="469" t="s">
        <v>308</v>
      </c>
      <c r="E403" s="469"/>
      <c r="F403" s="469"/>
      <c r="G403" s="305" t="s">
        <v>110</v>
      </c>
      <c r="H403" s="305">
        <v>1</v>
      </c>
      <c r="I403" s="305" t="s">
        <v>23</v>
      </c>
      <c r="J403" s="305" t="s">
        <v>23</v>
      </c>
      <c r="K403" s="307" t="s">
        <v>309</v>
      </c>
      <c r="L403" s="305" t="s">
        <v>127</v>
      </c>
      <c r="M403" s="307" t="s">
        <v>310</v>
      </c>
      <c r="N403" s="305" t="s">
        <v>99</v>
      </c>
      <c r="O403" s="308" t="s">
        <v>311</v>
      </c>
      <c r="DI403" s="303"/>
      <c r="DJ403" s="309" t="s">
        <v>308</v>
      </c>
      <c r="DK403" s="309" t="s">
        <v>5</v>
      </c>
      <c r="DL403" s="309" t="s">
        <v>5</v>
      </c>
      <c r="DP403" s="309"/>
      <c r="DT403" s="303"/>
      <c r="DU403" s="309"/>
    </row>
    <row r="404" spans="1:125" s="293" customFormat="1" ht="15" x14ac:dyDescent="0.25">
      <c r="A404" s="341"/>
      <c r="B404" s="332"/>
      <c r="C404" s="333"/>
      <c r="D404" s="465" t="s">
        <v>312</v>
      </c>
      <c r="E404" s="465"/>
      <c r="F404" s="465"/>
      <c r="G404" s="465"/>
      <c r="H404" s="465"/>
      <c r="I404" s="465"/>
      <c r="J404" s="465"/>
      <c r="K404" s="465"/>
      <c r="L404" s="465"/>
      <c r="M404" s="465"/>
      <c r="N404" s="465"/>
      <c r="O404" s="467"/>
      <c r="DI404" s="303"/>
      <c r="DJ404" s="309"/>
      <c r="DK404" s="309"/>
      <c r="DL404" s="309"/>
      <c r="DP404" s="309"/>
      <c r="DR404" s="294" t="s">
        <v>312</v>
      </c>
      <c r="DT404" s="303"/>
      <c r="DU404" s="309"/>
    </row>
    <row r="405" spans="1:125" s="293" customFormat="1" ht="15" x14ac:dyDescent="0.25">
      <c r="A405" s="310"/>
      <c r="B405" s="342"/>
      <c r="C405" s="312"/>
      <c r="D405" s="474" t="s">
        <v>131</v>
      </c>
      <c r="E405" s="474"/>
      <c r="F405" s="474"/>
      <c r="G405" s="474"/>
      <c r="H405" s="474"/>
      <c r="I405" s="474"/>
      <c r="J405" s="474"/>
      <c r="K405" s="474"/>
      <c r="L405" s="474"/>
      <c r="M405" s="474"/>
      <c r="N405" s="474"/>
      <c r="O405" s="475"/>
      <c r="DI405" s="303"/>
      <c r="DJ405" s="309"/>
      <c r="DK405" s="309"/>
      <c r="DL405" s="309"/>
      <c r="DP405" s="309"/>
      <c r="DS405" s="294" t="s">
        <v>131</v>
      </c>
      <c r="DT405" s="303"/>
      <c r="DU405" s="309"/>
    </row>
    <row r="406" spans="1:125" s="293" customFormat="1" ht="15" x14ac:dyDescent="0.25">
      <c r="A406" s="310"/>
      <c r="B406" s="342"/>
      <c r="C406" s="312"/>
      <c r="D406" s="474" t="s">
        <v>102</v>
      </c>
      <c r="E406" s="474"/>
      <c r="F406" s="474"/>
      <c r="G406" s="474"/>
      <c r="H406" s="474"/>
      <c r="I406" s="474"/>
      <c r="J406" s="474"/>
      <c r="K406" s="474"/>
      <c r="L406" s="474"/>
      <c r="M406" s="474"/>
      <c r="N406" s="474"/>
      <c r="O406" s="475"/>
      <c r="DI406" s="303"/>
      <c r="DJ406" s="309"/>
      <c r="DK406" s="309"/>
      <c r="DL406" s="309"/>
      <c r="DP406" s="309"/>
      <c r="DS406" s="294" t="s">
        <v>102</v>
      </c>
      <c r="DT406" s="303"/>
      <c r="DU406" s="309"/>
    </row>
    <row r="407" spans="1:125" s="293" customFormat="1" ht="15" x14ac:dyDescent="0.25">
      <c r="A407" s="310"/>
      <c r="B407" s="332"/>
      <c r="C407" s="333"/>
      <c r="D407" s="468" t="s">
        <v>54</v>
      </c>
      <c r="E407" s="468"/>
      <c r="F407" s="468"/>
      <c r="G407" s="305"/>
      <c r="H407" s="334"/>
      <c r="I407" s="334"/>
      <c r="J407" s="334"/>
      <c r="K407" s="335"/>
      <c r="L407" s="334"/>
      <c r="M407" s="336">
        <v>439.8</v>
      </c>
      <c r="N407" s="327"/>
      <c r="O407" s="337">
        <v>4178.1000000000004</v>
      </c>
      <c r="DI407" s="303"/>
      <c r="DJ407" s="309"/>
      <c r="DK407" s="309"/>
      <c r="DL407" s="309"/>
      <c r="DP407" s="309" t="s">
        <v>54</v>
      </c>
      <c r="DT407" s="303"/>
      <c r="DU407" s="309"/>
    </row>
    <row r="408" spans="1:125" s="293" customFormat="1" ht="33.75" x14ac:dyDescent="0.25">
      <c r="A408" s="304" t="s">
        <v>379</v>
      </c>
      <c r="B408" s="305" t="s">
        <v>382</v>
      </c>
      <c r="C408" s="306" t="s">
        <v>314</v>
      </c>
      <c r="D408" s="469" t="s">
        <v>315</v>
      </c>
      <c r="E408" s="469"/>
      <c r="F408" s="469"/>
      <c r="G408" s="305" t="s">
        <v>316</v>
      </c>
      <c r="H408" s="305">
        <v>0.06</v>
      </c>
      <c r="I408" s="305" t="s">
        <v>23</v>
      </c>
      <c r="J408" s="305" t="s">
        <v>317</v>
      </c>
      <c r="K408" s="307"/>
      <c r="L408" s="305"/>
      <c r="M408" s="307"/>
      <c r="N408" s="305"/>
      <c r="O408" s="308"/>
      <c r="DI408" s="303"/>
      <c r="DJ408" s="309" t="s">
        <v>315</v>
      </c>
      <c r="DK408" s="309" t="s">
        <v>5</v>
      </c>
      <c r="DL408" s="309" t="s">
        <v>5</v>
      </c>
      <c r="DP408" s="309"/>
      <c r="DT408" s="303"/>
      <c r="DU408" s="309"/>
    </row>
    <row r="409" spans="1:125" s="293" customFormat="1" ht="15" x14ac:dyDescent="0.25">
      <c r="A409" s="310"/>
      <c r="B409" s="311"/>
      <c r="C409" s="312" t="s">
        <v>23</v>
      </c>
      <c r="D409" s="465" t="s">
        <v>44</v>
      </c>
      <c r="E409" s="465"/>
      <c r="F409" s="465"/>
      <c r="G409" s="313"/>
      <c r="H409" s="314"/>
      <c r="I409" s="314"/>
      <c r="J409" s="314"/>
      <c r="K409" s="318">
        <v>1183.68</v>
      </c>
      <c r="L409" s="314"/>
      <c r="M409" s="315">
        <v>71.02</v>
      </c>
      <c r="N409" s="316">
        <v>52.21</v>
      </c>
      <c r="O409" s="317">
        <v>3707.95</v>
      </c>
      <c r="DI409" s="303"/>
      <c r="DJ409" s="309"/>
      <c r="DK409" s="309"/>
      <c r="DL409" s="309"/>
      <c r="DM409" s="294" t="s">
        <v>44</v>
      </c>
      <c r="DP409" s="309"/>
      <c r="DT409" s="303"/>
      <c r="DU409" s="309"/>
    </row>
    <row r="410" spans="1:125" s="293" customFormat="1" ht="15" x14ac:dyDescent="0.25">
      <c r="A410" s="310"/>
      <c r="B410" s="311"/>
      <c r="C410" s="312" t="s">
        <v>55</v>
      </c>
      <c r="D410" s="465" t="s">
        <v>60</v>
      </c>
      <c r="E410" s="465"/>
      <c r="F410" s="465"/>
      <c r="G410" s="313"/>
      <c r="H410" s="314"/>
      <c r="I410" s="314"/>
      <c r="J410" s="314"/>
      <c r="K410" s="315">
        <v>946.33</v>
      </c>
      <c r="L410" s="314"/>
      <c r="M410" s="315">
        <v>56.78</v>
      </c>
      <c r="N410" s="316">
        <v>15.71</v>
      </c>
      <c r="O410" s="338">
        <v>892.01</v>
      </c>
      <c r="DI410" s="303"/>
      <c r="DJ410" s="309"/>
      <c r="DK410" s="309"/>
      <c r="DL410" s="309"/>
      <c r="DM410" s="294" t="s">
        <v>60</v>
      </c>
      <c r="DP410" s="309"/>
      <c r="DT410" s="303"/>
      <c r="DU410" s="309"/>
    </row>
    <row r="411" spans="1:125" s="293" customFormat="1" ht="15" x14ac:dyDescent="0.25">
      <c r="A411" s="310"/>
      <c r="B411" s="311"/>
      <c r="C411" s="312" t="s">
        <v>61</v>
      </c>
      <c r="D411" s="465" t="s">
        <v>62</v>
      </c>
      <c r="E411" s="465"/>
      <c r="F411" s="465"/>
      <c r="G411" s="313"/>
      <c r="H411" s="314"/>
      <c r="I411" s="314"/>
      <c r="J411" s="314"/>
      <c r="K411" s="315">
        <v>90.65</v>
      </c>
      <c r="L411" s="314"/>
      <c r="M411" s="315">
        <v>5.44</v>
      </c>
      <c r="N411" s="316">
        <v>52.21</v>
      </c>
      <c r="O411" s="338">
        <v>284.02</v>
      </c>
      <c r="DI411" s="303"/>
      <c r="DJ411" s="309"/>
      <c r="DK411" s="309"/>
      <c r="DL411" s="309"/>
      <c r="DM411" s="294" t="s">
        <v>62</v>
      </c>
      <c r="DP411" s="309"/>
      <c r="DT411" s="303"/>
      <c r="DU411" s="309"/>
    </row>
    <row r="412" spans="1:125" s="293" customFormat="1" ht="15" x14ac:dyDescent="0.25">
      <c r="A412" s="310"/>
      <c r="B412" s="311"/>
      <c r="C412" s="312" t="s">
        <v>75</v>
      </c>
      <c r="D412" s="465" t="s">
        <v>86</v>
      </c>
      <c r="E412" s="465"/>
      <c r="F412" s="465"/>
      <c r="G412" s="313"/>
      <c r="H412" s="314"/>
      <c r="I412" s="314"/>
      <c r="J412" s="314"/>
      <c r="K412" s="318">
        <v>8643.11</v>
      </c>
      <c r="L412" s="314"/>
      <c r="M412" s="315">
        <v>518.59</v>
      </c>
      <c r="N412" s="320">
        <v>9.5</v>
      </c>
      <c r="O412" s="317">
        <v>4926.6099999999997</v>
      </c>
      <c r="DI412" s="303"/>
      <c r="DJ412" s="309"/>
      <c r="DK412" s="309"/>
      <c r="DL412" s="309"/>
      <c r="DM412" s="294" t="s">
        <v>86</v>
      </c>
      <c r="DP412" s="309"/>
      <c r="DT412" s="303"/>
      <c r="DU412" s="309"/>
    </row>
    <row r="413" spans="1:125" s="293" customFormat="1" ht="15" x14ac:dyDescent="0.25">
      <c r="A413" s="319"/>
      <c r="B413" s="311"/>
      <c r="C413" s="312"/>
      <c r="D413" s="465" t="s">
        <v>45</v>
      </c>
      <c r="E413" s="465"/>
      <c r="F413" s="465"/>
      <c r="G413" s="313" t="s">
        <v>46</v>
      </c>
      <c r="H413" s="331">
        <v>137</v>
      </c>
      <c r="I413" s="314"/>
      <c r="J413" s="316">
        <v>8.2200000000000006</v>
      </c>
      <c r="K413" s="322"/>
      <c r="L413" s="314"/>
      <c r="M413" s="322"/>
      <c r="N413" s="314"/>
      <c r="O413" s="323"/>
      <c r="DI413" s="303"/>
      <c r="DJ413" s="309"/>
      <c r="DK413" s="309"/>
      <c r="DL413" s="309"/>
      <c r="DN413" s="294" t="s">
        <v>45</v>
      </c>
      <c r="DP413" s="309"/>
      <c r="DT413" s="303"/>
      <c r="DU413" s="309"/>
    </row>
    <row r="414" spans="1:125" s="293" customFormat="1" ht="15" x14ac:dyDescent="0.25">
      <c r="A414" s="319"/>
      <c r="B414" s="311"/>
      <c r="C414" s="312"/>
      <c r="D414" s="465" t="s">
        <v>63</v>
      </c>
      <c r="E414" s="465"/>
      <c r="F414" s="465"/>
      <c r="G414" s="313" t="s">
        <v>46</v>
      </c>
      <c r="H414" s="316">
        <v>8.01</v>
      </c>
      <c r="I414" s="314"/>
      <c r="J414" s="321">
        <v>0.48060000000000003</v>
      </c>
      <c r="K414" s="322"/>
      <c r="L414" s="314"/>
      <c r="M414" s="322"/>
      <c r="N414" s="314"/>
      <c r="O414" s="323"/>
      <c r="DI414" s="303"/>
      <c r="DJ414" s="309"/>
      <c r="DK414" s="309"/>
      <c r="DL414" s="309"/>
      <c r="DN414" s="294" t="s">
        <v>63</v>
      </c>
      <c r="DP414" s="309"/>
      <c r="DT414" s="303"/>
      <c r="DU414" s="309"/>
    </row>
    <row r="415" spans="1:125" s="293" customFormat="1" ht="15" x14ac:dyDescent="0.25">
      <c r="A415" s="325"/>
      <c r="B415" s="313"/>
      <c r="C415" s="312"/>
      <c r="D415" s="473" t="s">
        <v>47</v>
      </c>
      <c r="E415" s="473"/>
      <c r="F415" s="473"/>
      <c r="G415" s="326"/>
      <c r="H415" s="327"/>
      <c r="I415" s="327"/>
      <c r="J415" s="327"/>
      <c r="K415" s="328">
        <v>10773.12</v>
      </c>
      <c r="L415" s="327"/>
      <c r="M415" s="329">
        <v>646.39</v>
      </c>
      <c r="N415" s="327"/>
      <c r="O415" s="330">
        <v>9526.57</v>
      </c>
      <c r="DI415" s="303"/>
      <c r="DJ415" s="309"/>
      <c r="DK415" s="309"/>
      <c r="DL415" s="309"/>
      <c r="DO415" s="294" t="s">
        <v>47</v>
      </c>
      <c r="DP415" s="309"/>
      <c r="DT415" s="303"/>
      <c r="DU415" s="309"/>
    </row>
    <row r="416" spans="1:125" s="293" customFormat="1" ht="15" x14ac:dyDescent="0.25">
      <c r="A416" s="319"/>
      <c r="B416" s="311"/>
      <c r="C416" s="312"/>
      <c r="D416" s="465" t="s">
        <v>48</v>
      </c>
      <c r="E416" s="465"/>
      <c r="F416" s="465"/>
      <c r="G416" s="313"/>
      <c r="H416" s="314"/>
      <c r="I416" s="314"/>
      <c r="J416" s="314"/>
      <c r="K416" s="322"/>
      <c r="L416" s="314"/>
      <c r="M416" s="315">
        <v>76.459999999999994</v>
      </c>
      <c r="N416" s="314"/>
      <c r="O416" s="317">
        <v>3991.97</v>
      </c>
      <c r="DI416" s="303"/>
      <c r="DJ416" s="309"/>
      <c r="DK416" s="309"/>
      <c r="DL416" s="309"/>
      <c r="DN416" s="294" t="s">
        <v>48</v>
      </c>
      <c r="DP416" s="309"/>
      <c r="DT416" s="303"/>
      <c r="DU416" s="309"/>
    </row>
    <row r="417" spans="1:125" s="293" customFormat="1" ht="15" x14ac:dyDescent="0.25">
      <c r="A417" s="319"/>
      <c r="B417" s="311"/>
      <c r="C417" s="312" t="s">
        <v>318</v>
      </c>
      <c r="D417" s="465" t="s">
        <v>319</v>
      </c>
      <c r="E417" s="465"/>
      <c r="F417" s="465"/>
      <c r="G417" s="313" t="s">
        <v>51</v>
      </c>
      <c r="H417" s="331">
        <v>106</v>
      </c>
      <c r="I417" s="314"/>
      <c r="J417" s="331">
        <v>106</v>
      </c>
      <c r="K417" s="322"/>
      <c r="L417" s="314"/>
      <c r="M417" s="315">
        <v>81.05</v>
      </c>
      <c r="N417" s="314"/>
      <c r="O417" s="317">
        <v>4231.49</v>
      </c>
      <c r="DI417" s="303"/>
      <c r="DJ417" s="309"/>
      <c r="DK417" s="309"/>
      <c r="DL417" s="309"/>
      <c r="DN417" s="294" t="s">
        <v>319</v>
      </c>
      <c r="DP417" s="309"/>
      <c r="DT417" s="303"/>
      <c r="DU417" s="309"/>
    </row>
    <row r="418" spans="1:125" s="293" customFormat="1" ht="22.5" x14ac:dyDescent="0.25">
      <c r="A418" s="319"/>
      <c r="B418" s="311"/>
      <c r="C418" s="312" t="s">
        <v>320</v>
      </c>
      <c r="D418" s="465" t="s">
        <v>321</v>
      </c>
      <c r="E418" s="465"/>
      <c r="F418" s="465"/>
      <c r="G418" s="313" t="s">
        <v>51</v>
      </c>
      <c r="H418" s="331">
        <v>56</v>
      </c>
      <c r="I418" s="316">
        <v>0.85</v>
      </c>
      <c r="J418" s="320">
        <v>47.6</v>
      </c>
      <c r="K418" s="322"/>
      <c r="L418" s="314"/>
      <c r="M418" s="315">
        <v>36.39</v>
      </c>
      <c r="N418" s="314"/>
      <c r="O418" s="317">
        <v>1900.18</v>
      </c>
      <c r="DI418" s="303"/>
      <c r="DJ418" s="309"/>
      <c r="DK418" s="309"/>
      <c r="DL418" s="309"/>
      <c r="DN418" s="294" t="s">
        <v>321</v>
      </c>
      <c r="DP418" s="309"/>
      <c r="DT418" s="303"/>
      <c r="DU418" s="309"/>
    </row>
    <row r="419" spans="1:125" s="293" customFormat="1" ht="15" x14ac:dyDescent="0.25">
      <c r="A419" s="310"/>
      <c r="B419" s="332"/>
      <c r="C419" s="333"/>
      <c r="D419" s="468" t="s">
        <v>54</v>
      </c>
      <c r="E419" s="468"/>
      <c r="F419" s="468"/>
      <c r="G419" s="305"/>
      <c r="H419" s="334"/>
      <c r="I419" s="334"/>
      <c r="J419" s="334"/>
      <c r="K419" s="335"/>
      <c r="L419" s="334"/>
      <c r="M419" s="336">
        <v>763.83</v>
      </c>
      <c r="N419" s="327"/>
      <c r="O419" s="337">
        <v>15658.24</v>
      </c>
      <c r="DI419" s="303"/>
      <c r="DJ419" s="309"/>
      <c r="DK419" s="309"/>
      <c r="DL419" s="309"/>
      <c r="DP419" s="309" t="s">
        <v>54</v>
      </c>
      <c r="DT419" s="303"/>
      <c r="DU419" s="309"/>
    </row>
    <row r="420" spans="1:125" s="293" customFormat="1" ht="22.5" x14ac:dyDescent="0.25">
      <c r="A420" s="304" t="s">
        <v>381</v>
      </c>
      <c r="B420" s="305" t="s">
        <v>384</v>
      </c>
      <c r="C420" s="306" t="s">
        <v>323</v>
      </c>
      <c r="D420" s="469" t="s">
        <v>324</v>
      </c>
      <c r="E420" s="469"/>
      <c r="F420" s="469"/>
      <c r="G420" s="305" t="s">
        <v>135</v>
      </c>
      <c r="H420" s="305">
        <v>-2.9000000000000001E-2</v>
      </c>
      <c r="I420" s="305" t="s">
        <v>23</v>
      </c>
      <c r="J420" s="305" t="s">
        <v>325</v>
      </c>
      <c r="K420" s="307" t="s">
        <v>326</v>
      </c>
      <c r="L420" s="305"/>
      <c r="M420" s="307" t="s">
        <v>327</v>
      </c>
      <c r="N420" s="305" t="s">
        <v>99</v>
      </c>
      <c r="O420" s="308" t="s">
        <v>328</v>
      </c>
      <c r="DI420" s="303"/>
      <c r="DJ420" s="309" t="s">
        <v>324</v>
      </c>
      <c r="DK420" s="309" t="s">
        <v>5</v>
      </c>
      <c r="DL420" s="309" t="s">
        <v>5</v>
      </c>
      <c r="DP420" s="309"/>
      <c r="DT420" s="303"/>
      <c r="DU420" s="309"/>
    </row>
    <row r="421" spans="1:125" s="293" customFormat="1" ht="15" x14ac:dyDescent="0.25">
      <c r="A421" s="310"/>
      <c r="B421" s="332"/>
      <c r="C421" s="333"/>
      <c r="D421" s="468" t="s">
        <v>54</v>
      </c>
      <c r="E421" s="468"/>
      <c r="F421" s="468"/>
      <c r="G421" s="305"/>
      <c r="H421" s="334"/>
      <c r="I421" s="334"/>
      <c r="J421" s="334"/>
      <c r="K421" s="335"/>
      <c r="L421" s="334"/>
      <c r="M421" s="336">
        <v>-282.08999999999997</v>
      </c>
      <c r="N421" s="327"/>
      <c r="O421" s="337">
        <v>-2679.86</v>
      </c>
      <c r="DI421" s="303"/>
      <c r="DJ421" s="309"/>
      <c r="DK421" s="309"/>
      <c r="DL421" s="309"/>
      <c r="DP421" s="309" t="s">
        <v>54</v>
      </c>
      <c r="DT421" s="303"/>
      <c r="DU421" s="309"/>
    </row>
    <row r="422" spans="1:125" s="293" customFormat="1" ht="22.5" x14ac:dyDescent="0.25">
      <c r="A422" s="304" t="s">
        <v>383</v>
      </c>
      <c r="B422" s="305" t="s">
        <v>386</v>
      </c>
      <c r="C422" s="306" t="s">
        <v>123</v>
      </c>
      <c r="D422" s="469" t="s">
        <v>330</v>
      </c>
      <c r="E422" s="469"/>
      <c r="F422" s="469"/>
      <c r="G422" s="305" t="s">
        <v>143</v>
      </c>
      <c r="H422" s="305">
        <v>0.36</v>
      </c>
      <c r="I422" s="305" t="s">
        <v>23</v>
      </c>
      <c r="J422" s="305" t="s">
        <v>331</v>
      </c>
      <c r="K422" s="307" t="s">
        <v>159</v>
      </c>
      <c r="L422" s="305" t="s">
        <v>127</v>
      </c>
      <c r="M422" s="307" t="s">
        <v>332</v>
      </c>
      <c r="N422" s="305" t="s">
        <v>99</v>
      </c>
      <c r="O422" s="308" t="s">
        <v>333</v>
      </c>
      <c r="DI422" s="303"/>
      <c r="DJ422" s="309" t="s">
        <v>330</v>
      </c>
      <c r="DK422" s="309" t="s">
        <v>5</v>
      </c>
      <c r="DL422" s="309" t="s">
        <v>5</v>
      </c>
      <c r="DP422" s="309"/>
      <c r="DT422" s="303"/>
      <c r="DU422" s="309"/>
    </row>
    <row r="423" spans="1:125" s="293" customFormat="1" ht="15" x14ac:dyDescent="0.25">
      <c r="A423" s="341"/>
      <c r="B423" s="332"/>
      <c r="C423" s="333"/>
      <c r="D423" s="465" t="s">
        <v>162</v>
      </c>
      <c r="E423" s="465"/>
      <c r="F423" s="465"/>
      <c r="G423" s="465"/>
      <c r="H423" s="465"/>
      <c r="I423" s="465"/>
      <c r="J423" s="465"/>
      <c r="K423" s="465"/>
      <c r="L423" s="465"/>
      <c r="M423" s="465"/>
      <c r="N423" s="465"/>
      <c r="O423" s="467"/>
      <c r="DI423" s="303"/>
      <c r="DJ423" s="309"/>
      <c r="DK423" s="309"/>
      <c r="DL423" s="309"/>
      <c r="DP423" s="309"/>
      <c r="DR423" s="294" t="s">
        <v>162</v>
      </c>
      <c r="DT423" s="303"/>
      <c r="DU423" s="309"/>
    </row>
    <row r="424" spans="1:125" s="293" customFormat="1" ht="15" x14ac:dyDescent="0.25">
      <c r="A424" s="310"/>
      <c r="B424" s="342"/>
      <c r="C424" s="312"/>
      <c r="D424" s="474" t="s">
        <v>131</v>
      </c>
      <c r="E424" s="474"/>
      <c r="F424" s="474"/>
      <c r="G424" s="474"/>
      <c r="H424" s="474"/>
      <c r="I424" s="474"/>
      <c r="J424" s="474"/>
      <c r="K424" s="474"/>
      <c r="L424" s="474"/>
      <c r="M424" s="474"/>
      <c r="N424" s="474"/>
      <c r="O424" s="475"/>
      <c r="DI424" s="303"/>
      <c r="DJ424" s="309"/>
      <c r="DK424" s="309"/>
      <c r="DL424" s="309"/>
      <c r="DP424" s="309"/>
      <c r="DS424" s="294" t="s">
        <v>131</v>
      </c>
      <c r="DT424" s="303"/>
      <c r="DU424" s="309"/>
    </row>
    <row r="425" spans="1:125" s="293" customFormat="1" ht="15" x14ac:dyDescent="0.25">
      <c r="A425" s="310"/>
      <c r="B425" s="342"/>
      <c r="C425" s="312"/>
      <c r="D425" s="474" t="s">
        <v>102</v>
      </c>
      <c r="E425" s="474"/>
      <c r="F425" s="474"/>
      <c r="G425" s="474"/>
      <c r="H425" s="474"/>
      <c r="I425" s="474"/>
      <c r="J425" s="474"/>
      <c r="K425" s="474"/>
      <c r="L425" s="474"/>
      <c r="M425" s="474"/>
      <c r="N425" s="474"/>
      <c r="O425" s="475"/>
      <c r="DI425" s="303"/>
      <c r="DJ425" s="309"/>
      <c r="DK425" s="309"/>
      <c r="DL425" s="309"/>
      <c r="DP425" s="309"/>
      <c r="DS425" s="294" t="s">
        <v>102</v>
      </c>
      <c r="DT425" s="303"/>
      <c r="DU425" s="309"/>
    </row>
    <row r="426" spans="1:125" s="293" customFormat="1" ht="15" x14ac:dyDescent="0.25">
      <c r="A426" s="310"/>
      <c r="B426" s="332"/>
      <c r="C426" s="333"/>
      <c r="D426" s="468" t="s">
        <v>54</v>
      </c>
      <c r="E426" s="468"/>
      <c r="F426" s="468"/>
      <c r="G426" s="305"/>
      <c r="H426" s="334"/>
      <c r="I426" s="334"/>
      <c r="J426" s="334"/>
      <c r="K426" s="335"/>
      <c r="L426" s="334"/>
      <c r="M426" s="340">
        <v>14126.77</v>
      </c>
      <c r="N426" s="327"/>
      <c r="O426" s="337">
        <v>134204.32</v>
      </c>
      <c r="DI426" s="303"/>
      <c r="DJ426" s="309"/>
      <c r="DK426" s="309"/>
      <c r="DL426" s="309"/>
      <c r="DP426" s="309" t="s">
        <v>54</v>
      </c>
      <c r="DT426" s="303"/>
      <c r="DU426" s="309"/>
    </row>
    <row r="427" spans="1:125" s="293" customFormat="1" ht="22.5" x14ac:dyDescent="0.25">
      <c r="A427" s="304" t="s">
        <v>385</v>
      </c>
      <c r="B427" s="305" t="s">
        <v>388</v>
      </c>
      <c r="C427" s="306" t="s">
        <v>123</v>
      </c>
      <c r="D427" s="469" t="s">
        <v>142</v>
      </c>
      <c r="E427" s="469"/>
      <c r="F427" s="469"/>
      <c r="G427" s="305" t="s">
        <v>143</v>
      </c>
      <c r="H427" s="305">
        <v>2.9000000000000001E-2</v>
      </c>
      <c r="I427" s="305" t="s">
        <v>23</v>
      </c>
      <c r="J427" s="305" t="s">
        <v>335</v>
      </c>
      <c r="K427" s="307" t="s">
        <v>145</v>
      </c>
      <c r="L427" s="305" t="s">
        <v>127</v>
      </c>
      <c r="M427" s="307" t="s">
        <v>336</v>
      </c>
      <c r="N427" s="305" t="s">
        <v>99</v>
      </c>
      <c r="O427" s="308" t="s">
        <v>337</v>
      </c>
      <c r="DI427" s="303"/>
      <c r="DJ427" s="309" t="s">
        <v>142</v>
      </c>
      <c r="DK427" s="309" t="s">
        <v>5</v>
      </c>
      <c r="DL427" s="309" t="s">
        <v>5</v>
      </c>
      <c r="DP427" s="309"/>
      <c r="DT427" s="303"/>
      <c r="DU427" s="309"/>
    </row>
    <row r="428" spans="1:125" s="293" customFormat="1" ht="15" x14ac:dyDescent="0.25">
      <c r="A428" s="341"/>
      <c r="B428" s="332"/>
      <c r="C428" s="333"/>
      <c r="D428" s="465" t="s">
        <v>148</v>
      </c>
      <c r="E428" s="465"/>
      <c r="F428" s="465"/>
      <c r="G428" s="465"/>
      <c r="H428" s="465"/>
      <c r="I428" s="465"/>
      <c r="J428" s="465"/>
      <c r="K428" s="465"/>
      <c r="L428" s="465"/>
      <c r="M428" s="465"/>
      <c r="N428" s="465"/>
      <c r="O428" s="467"/>
      <c r="DI428" s="303"/>
      <c r="DJ428" s="309"/>
      <c r="DK428" s="309"/>
      <c r="DL428" s="309"/>
      <c r="DP428" s="309"/>
      <c r="DR428" s="294" t="s">
        <v>148</v>
      </c>
      <c r="DT428" s="303"/>
      <c r="DU428" s="309"/>
    </row>
    <row r="429" spans="1:125" s="293" customFormat="1" ht="15" x14ac:dyDescent="0.25">
      <c r="A429" s="310"/>
      <c r="B429" s="342"/>
      <c r="C429" s="312"/>
      <c r="D429" s="474" t="s">
        <v>131</v>
      </c>
      <c r="E429" s="474"/>
      <c r="F429" s="474"/>
      <c r="G429" s="474"/>
      <c r="H429" s="474"/>
      <c r="I429" s="474"/>
      <c r="J429" s="474"/>
      <c r="K429" s="474"/>
      <c r="L429" s="474"/>
      <c r="M429" s="474"/>
      <c r="N429" s="474"/>
      <c r="O429" s="475"/>
      <c r="DI429" s="303"/>
      <c r="DJ429" s="309"/>
      <c r="DK429" s="309"/>
      <c r="DL429" s="309"/>
      <c r="DP429" s="309"/>
      <c r="DS429" s="294" t="s">
        <v>131</v>
      </c>
      <c r="DT429" s="303"/>
      <c r="DU429" s="309"/>
    </row>
    <row r="430" spans="1:125" s="293" customFormat="1" ht="15" x14ac:dyDescent="0.25">
      <c r="A430" s="310"/>
      <c r="B430" s="342"/>
      <c r="C430" s="312"/>
      <c r="D430" s="474" t="s">
        <v>102</v>
      </c>
      <c r="E430" s="474"/>
      <c r="F430" s="474"/>
      <c r="G430" s="474"/>
      <c r="H430" s="474"/>
      <c r="I430" s="474"/>
      <c r="J430" s="474"/>
      <c r="K430" s="474"/>
      <c r="L430" s="474"/>
      <c r="M430" s="474"/>
      <c r="N430" s="474"/>
      <c r="O430" s="475"/>
      <c r="DI430" s="303"/>
      <c r="DJ430" s="309"/>
      <c r="DK430" s="309"/>
      <c r="DL430" s="309"/>
      <c r="DP430" s="309"/>
      <c r="DS430" s="294" t="s">
        <v>102</v>
      </c>
      <c r="DT430" s="303"/>
      <c r="DU430" s="309"/>
    </row>
    <row r="431" spans="1:125" s="293" customFormat="1" ht="15" x14ac:dyDescent="0.25">
      <c r="A431" s="310"/>
      <c r="B431" s="332"/>
      <c r="C431" s="333"/>
      <c r="D431" s="468" t="s">
        <v>54</v>
      </c>
      <c r="E431" s="468"/>
      <c r="F431" s="468"/>
      <c r="G431" s="305"/>
      <c r="H431" s="334"/>
      <c r="I431" s="334"/>
      <c r="J431" s="334"/>
      <c r="K431" s="335"/>
      <c r="L431" s="334"/>
      <c r="M431" s="336">
        <v>843.21</v>
      </c>
      <c r="N431" s="327"/>
      <c r="O431" s="337">
        <v>8010.5</v>
      </c>
      <c r="DI431" s="303"/>
      <c r="DJ431" s="309"/>
      <c r="DK431" s="309"/>
      <c r="DL431" s="309"/>
      <c r="DP431" s="309" t="s">
        <v>54</v>
      </c>
      <c r="DT431" s="303"/>
      <c r="DU431" s="309"/>
    </row>
    <row r="432" spans="1:125" s="293" customFormat="1" ht="33.75" x14ac:dyDescent="0.25">
      <c r="A432" s="304" t="s">
        <v>387</v>
      </c>
      <c r="B432" s="305" t="s">
        <v>390</v>
      </c>
      <c r="C432" s="306" t="s">
        <v>339</v>
      </c>
      <c r="D432" s="469" t="s">
        <v>340</v>
      </c>
      <c r="E432" s="469"/>
      <c r="F432" s="469"/>
      <c r="G432" s="305" t="s">
        <v>198</v>
      </c>
      <c r="H432" s="305">
        <v>1.3299999999999999E-2</v>
      </c>
      <c r="I432" s="305" t="s">
        <v>23</v>
      </c>
      <c r="J432" s="305" t="s">
        <v>391</v>
      </c>
      <c r="K432" s="307"/>
      <c r="L432" s="305"/>
      <c r="M432" s="307"/>
      <c r="N432" s="305"/>
      <c r="O432" s="308"/>
      <c r="DI432" s="303"/>
      <c r="DJ432" s="309" t="s">
        <v>340</v>
      </c>
      <c r="DK432" s="309" t="s">
        <v>5</v>
      </c>
      <c r="DL432" s="309" t="s">
        <v>5</v>
      </c>
      <c r="DP432" s="309"/>
      <c r="DT432" s="303"/>
      <c r="DU432" s="309"/>
    </row>
    <row r="433" spans="1:125" s="293" customFormat="1" ht="15" x14ac:dyDescent="0.25">
      <c r="A433" s="310"/>
      <c r="B433" s="311"/>
      <c r="C433" s="312" t="s">
        <v>23</v>
      </c>
      <c r="D433" s="465" t="s">
        <v>44</v>
      </c>
      <c r="E433" s="465"/>
      <c r="F433" s="465"/>
      <c r="G433" s="313"/>
      <c r="H433" s="314"/>
      <c r="I433" s="314"/>
      <c r="J433" s="314"/>
      <c r="K433" s="318">
        <v>1107.95</v>
      </c>
      <c r="L433" s="314"/>
      <c r="M433" s="315">
        <v>14.74</v>
      </c>
      <c r="N433" s="316">
        <v>52.21</v>
      </c>
      <c r="O433" s="338">
        <v>769.58</v>
      </c>
      <c r="DI433" s="303"/>
      <c r="DJ433" s="309"/>
      <c r="DK433" s="309"/>
      <c r="DL433" s="309"/>
      <c r="DM433" s="294" t="s">
        <v>44</v>
      </c>
      <c r="DP433" s="309"/>
      <c r="DT433" s="303"/>
      <c r="DU433" s="309"/>
    </row>
    <row r="434" spans="1:125" s="293" customFormat="1" ht="15" x14ac:dyDescent="0.25">
      <c r="A434" s="310"/>
      <c r="B434" s="311"/>
      <c r="C434" s="312" t="s">
        <v>55</v>
      </c>
      <c r="D434" s="465" t="s">
        <v>60</v>
      </c>
      <c r="E434" s="465"/>
      <c r="F434" s="465"/>
      <c r="G434" s="313"/>
      <c r="H434" s="314"/>
      <c r="I434" s="314"/>
      <c r="J434" s="314"/>
      <c r="K434" s="318">
        <v>12533.99</v>
      </c>
      <c r="L434" s="314"/>
      <c r="M434" s="315">
        <v>166.7</v>
      </c>
      <c r="N434" s="316">
        <v>15.71</v>
      </c>
      <c r="O434" s="317">
        <v>2618.86</v>
      </c>
      <c r="DI434" s="303"/>
      <c r="DJ434" s="309"/>
      <c r="DK434" s="309"/>
      <c r="DL434" s="309"/>
      <c r="DM434" s="294" t="s">
        <v>60</v>
      </c>
      <c r="DP434" s="309"/>
      <c r="DT434" s="303"/>
      <c r="DU434" s="309"/>
    </row>
    <row r="435" spans="1:125" s="293" customFormat="1" ht="15" x14ac:dyDescent="0.25">
      <c r="A435" s="310"/>
      <c r="B435" s="311"/>
      <c r="C435" s="312" t="s">
        <v>61</v>
      </c>
      <c r="D435" s="465" t="s">
        <v>62</v>
      </c>
      <c r="E435" s="465"/>
      <c r="F435" s="465"/>
      <c r="G435" s="313"/>
      <c r="H435" s="314"/>
      <c r="I435" s="314"/>
      <c r="J435" s="314"/>
      <c r="K435" s="315">
        <v>820.22</v>
      </c>
      <c r="L435" s="314"/>
      <c r="M435" s="315">
        <v>10.91</v>
      </c>
      <c r="N435" s="316">
        <v>52.21</v>
      </c>
      <c r="O435" s="338">
        <v>569.61</v>
      </c>
      <c r="DI435" s="303"/>
      <c r="DJ435" s="309"/>
      <c r="DK435" s="309"/>
      <c r="DL435" s="309"/>
      <c r="DM435" s="294" t="s">
        <v>62</v>
      </c>
      <c r="DP435" s="309"/>
      <c r="DT435" s="303"/>
      <c r="DU435" s="309"/>
    </row>
    <row r="436" spans="1:125" s="293" customFormat="1" ht="15" x14ac:dyDescent="0.25">
      <c r="A436" s="310"/>
      <c r="B436" s="311"/>
      <c r="C436" s="312" t="s">
        <v>75</v>
      </c>
      <c r="D436" s="465" t="s">
        <v>86</v>
      </c>
      <c r="E436" s="465"/>
      <c r="F436" s="465"/>
      <c r="G436" s="313"/>
      <c r="H436" s="314"/>
      <c r="I436" s="314"/>
      <c r="J436" s="314"/>
      <c r="K436" s="318">
        <v>230267.7</v>
      </c>
      <c r="L436" s="314"/>
      <c r="M436" s="318">
        <v>3062.56</v>
      </c>
      <c r="N436" s="320">
        <v>9.5</v>
      </c>
      <c r="O436" s="317">
        <v>29094.32</v>
      </c>
      <c r="DI436" s="303"/>
      <c r="DJ436" s="309"/>
      <c r="DK436" s="309"/>
      <c r="DL436" s="309"/>
      <c r="DM436" s="294" t="s">
        <v>86</v>
      </c>
      <c r="DP436" s="309"/>
      <c r="DT436" s="303"/>
      <c r="DU436" s="309"/>
    </row>
    <row r="437" spans="1:125" s="293" customFormat="1" ht="15" x14ac:dyDescent="0.25">
      <c r="A437" s="319"/>
      <c r="B437" s="311"/>
      <c r="C437" s="312"/>
      <c r="D437" s="465" t="s">
        <v>45</v>
      </c>
      <c r="E437" s="465"/>
      <c r="F437" s="465"/>
      <c r="G437" s="313" t="s">
        <v>46</v>
      </c>
      <c r="H437" s="316">
        <v>134.46</v>
      </c>
      <c r="I437" s="314"/>
      <c r="J437" s="343">
        <v>1.7883180000000001</v>
      </c>
      <c r="K437" s="322"/>
      <c r="L437" s="314"/>
      <c r="M437" s="322"/>
      <c r="N437" s="314"/>
      <c r="O437" s="323"/>
      <c r="DI437" s="303"/>
      <c r="DJ437" s="309"/>
      <c r="DK437" s="309"/>
      <c r="DL437" s="309"/>
      <c r="DN437" s="294" t="s">
        <v>45</v>
      </c>
      <c r="DP437" s="309"/>
      <c r="DT437" s="303"/>
      <c r="DU437" s="309"/>
    </row>
    <row r="438" spans="1:125" s="293" customFormat="1" ht="15" x14ac:dyDescent="0.25">
      <c r="A438" s="319"/>
      <c r="B438" s="311"/>
      <c r="C438" s="312"/>
      <c r="D438" s="465" t="s">
        <v>63</v>
      </c>
      <c r="E438" s="465"/>
      <c r="F438" s="465"/>
      <c r="G438" s="313" t="s">
        <v>46</v>
      </c>
      <c r="H438" s="316">
        <v>54.89</v>
      </c>
      <c r="I438" s="314"/>
      <c r="J438" s="343">
        <v>0.73003700000000005</v>
      </c>
      <c r="K438" s="322"/>
      <c r="L438" s="314"/>
      <c r="M438" s="322"/>
      <c r="N438" s="314"/>
      <c r="O438" s="323"/>
      <c r="DI438" s="303"/>
      <c r="DJ438" s="309"/>
      <c r="DK438" s="309"/>
      <c r="DL438" s="309"/>
      <c r="DN438" s="294" t="s">
        <v>63</v>
      </c>
      <c r="DP438" s="309"/>
      <c r="DT438" s="303"/>
      <c r="DU438" s="309"/>
    </row>
    <row r="439" spans="1:125" s="293" customFormat="1" ht="15" x14ac:dyDescent="0.25">
      <c r="A439" s="325"/>
      <c r="B439" s="313"/>
      <c r="C439" s="312"/>
      <c r="D439" s="473" t="s">
        <v>47</v>
      </c>
      <c r="E439" s="473"/>
      <c r="F439" s="473"/>
      <c r="G439" s="326"/>
      <c r="H439" s="327"/>
      <c r="I439" s="327"/>
      <c r="J439" s="327"/>
      <c r="K439" s="328">
        <v>243909.64</v>
      </c>
      <c r="L439" s="327"/>
      <c r="M439" s="328">
        <v>3244</v>
      </c>
      <c r="N439" s="327"/>
      <c r="O439" s="330">
        <v>32482.76</v>
      </c>
      <c r="DI439" s="303"/>
      <c r="DJ439" s="309"/>
      <c r="DK439" s="309"/>
      <c r="DL439" s="309"/>
      <c r="DO439" s="294" t="s">
        <v>47</v>
      </c>
      <c r="DP439" s="309"/>
      <c r="DT439" s="303"/>
      <c r="DU439" s="309"/>
    </row>
    <row r="440" spans="1:125" s="293" customFormat="1" ht="15" x14ac:dyDescent="0.25">
      <c r="A440" s="319"/>
      <c r="B440" s="311"/>
      <c r="C440" s="312"/>
      <c r="D440" s="465" t="s">
        <v>48</v>
      </c>
      <c r="E440" s="465"/>
      <c r="F440" s="465"/>
      <c r="G440" s="313"/>
      <c r="H440" s="314"/>
      <c r="I440" s="314"/>
      <c r="J440" s="314"/>
      <c r="K440" s="322"/>
      <c r="L440" s="314"/>
      <c r="M440" s="315">
        <v>25.65</v>
      </c>
      <c r="N440" s="314"/>
      <c r="O440" s="317">
        <v>1339.19</v>
      </c>
      <c r="DI440" s="303"/>
      <c r="DJ440" s="309"/>
      <c r="DK440" s="309"/>
      <c r="DL440" s="309"/>
      <c r="DN440" s="294" t="s">
        <v>48</v>
      </c>
      <c r="DP440" s="309"/>
      <c r="DT440" s="303"/>
      <c r="DU440" s="309"/>
    </row>
    <row r="441" spans="1:125" s="293" customFormat="1" ht="22.5" x14ac:dyDescent="0.25">
      <c r="A441" s="319"/>
      <c r="B441" s="311"/>
      <c r="C441" s="312" t="s">
        <v>64</v>
      </c>
      <c r="D441" s="465" t="s">
        <v>65</v>
      </c>
      <c r="E441" s="465"/>
      <c r="F441" s="465"/>
      <c r="G441" s="313" t="s">
        <v>51</v>
      </c>
      <c r="H441" s="331">
        <v>109</v>
      </c>
      <c r="I441" s="314"/>
      <c r="J441" s="331">
        <v>109</v>
      </c>
      <c r="K441" s="322"/>
      <c r="L441" s="314"/>
      <c r="M441" s="315">
        <v>27.96</v>
      </c>
      <c r="N441" s="314"/>
      <c r="O441" s="317">
        <v>1459.72</v>
      </c>
      <c r="DI441" s="303"/>
      <c r="DJ441" s="309"/>
      <c r="DK441" s="309"/>
      <c r="DL441" s="309"/>
      <c r="DN441" s="294" t="s">
        <v>65</v>
      </c>
      <c r="DP441" s="309"/>
      <c r="DT441" s="303"/>
      <c r="DU441" s="309"/>
    </row>
    <row r="442" spans="1:125" s="293" customFormat="1" ht="33.75" x14ac:dyDescent="0.25">
      <c r="A442" s="319"/>
      <c r="B442" s="311"/>
      <c r="C442" s="312" t="s">
        <v>66</v>
      </c>
      <c r="D442" s="465" t="s">
        <v>67</v>
      </c>
      <c r="E442" s="465"/>
      <c r="F442" s="465"/>
      <c r="G442" s="313" t="s">
        <v>51</v>
      </c>
      <c r="H442" s="331">
        <v>65</v>
      </c>
      <c r="I442" s="316">
        <v>0.85</v>
      </c>
      <c r="J442" s="316">
        <v>55.25</v>
      </c>
      <c r="K442" s="322"/>
      <c r="L442" s="314"/>
      <c r="M442" s="315">
        <v>14.17</v>
      </c>
      <c r="N442" s="314"/>
      <c r="O442" s="338">
        <v>739.9</v>
      </c>
      <c r="DI442" s="303"/>
      <c r="DJ442" s="309"/>
      <c r="DK442" s="309"/>
      <c r="DL442" s="309"/>
      <c r="DN442" s="294" t="s">
        <v>67</v>
      </c>
      <c r="DP442" s="309"/>
      <c r="DT442" s="303"/>
      <c r="DU442" s="309"/>
    </row>
    <row r="443" spans="1:125" s="293" customFormat="1" ht="15" x14ac:dyDescent="0.25">
      <c r="A443" s="310"/>
      <c r="B443" s="332"/>
      <c r="C443" s="333"/>
      <c r="D443" s="468" t="s">
        <v>54</v>
      </c>
      <c r="E443" s="468"/>
      <c r="F443" s="468"/>
      <c r="G443" s="305"/>
      <c r="H443" s="334"/>
      <c r="I443" s="334"/>
      <c r="J443" s="334"/>
      <c r="K443" s="335"/>
      <c r="L443" s="334"/>
      <c r="M443" s="340">
        <v>3286.13</v>
      </c>
      <c r="N443" s="327"/>
      <c r="O443" s="337">
        <v>34682.379999999997</v>
      </c>
      <c r="DI443" s="303"/>
      <c r="DJ443" s="309"/>
      <c r="DK443" s="309"/>
      <c r="DL443" s="309"/>
      <c r="DP443" s="309" t="s">
        <v>54</v>
      </c>
      <c r="DT443" s="303"/>
      <c r="DU443" s="309"/>
    </row>
    <row r="444" spans="1:125" s="293" customFormat="1" ht="15" x14ac:dyDescent="0.25">
      <c r="A444" s="470" t="s">
        <v>200</v>
      </c>
      <c r="B444" s="471"/>
      <c r="C444" s="471"/>
      <c r="D444" s="471"/>
      <c r="E444" s="471"/>
      <c r="F444" s="471"/>
      <c r="G444" s="471"/>
      <c r="H444" s="471"/>
      <c r="I444" s="471"/>
      <c r="J444" s="471"/>
      <c r="K444" s="471"/>
      <c r="L444" s="471"/>
      <c r="M444" s="471"/>
      <c r="N444" s="471"/>
      <c r="O444" s="472"/>
      <c r="DI444" s="303"/>
      <c r="DJ444" s="309"/>
      <c r="DK444" s="309"/>
      <c r="DL444" s="309"/>
      <c r="DP444" s="309"/>
      <c r="DT444" s="303" t="s">
        <v>200</v>
      </c>
      <c r="DU444" s="309"/>
    </row>
    <row r="445" spans="1:125" s="293" customFormat="1" ht="67.5" x14ac:dyDescent="0.25">
      <c r="A445" s="304" t="s">
        <v>389</v>
      </c>
      <c r="B445" s="305" t="s">
        <v>393</v>
      </c>
      <c r="C445" s="306" t="s">
        <v>202</v>
      </c>
      <c r="D445" s="469" t="s">
        <v>203</v>
      </c>
      <c r="E445" s="469"/>
      <c r="F445" s="469"/>
      <c r="G445" s="305" t="s">
        <v>204</v>
      </c>
      <c r="H445" s="305">
        <v>38.1</v>
      </c>
      <c r="I445" s="305" t="s">
        <v>23</v>
      </c>
      <c r="J445" s="305" t="s">
        <v>394</v>
      </c>
      <c r="K445" s="307" t="s">
        <v>206</v>
      </c>
      <c r="L445" s="305"/>
      <c r="M445" s="307" t="s">
        <v>395</v>
      </c>
      <c r="N445" s="305" t="s">
        <v>208</v>
      </c>
      <c r="O445" s="308" t="s">
        <v>396</v>
      </c>
      <c r="DI445" s="303"/>
      <c r="DJ445" s="309" t="s">
        <v>203</v>
      </c>
      <c r="DK445" s="309" t="s">
        <v>5</v>
      </c>
      <c r="DL445" s="309" t="s">
        <v>5</v>
      </c>
      <c r="DP445" s="309"/>
      <c r="DT445" s="303"/>
      <c r="DU445" s="309"/>
    </row>
    <row r="446" spans="1:125" s="293" customFormat="1" ht="15" x14ac:dyDescent="0.25">
      <c r="A446" s="310"/>
      <c r="B446" s="332"/>
      <c r="C446" s="333"/>
      <c r="D446" s="468" t="s">
        <v>54</v>
      </c>
      <c r="E446" s="468"/>
      <c r="F446" s="468"/>
      <c r="G446" s="305"/>
      <c r="H446" s="334"/>
      <c r="I446" s="334"/>
      <c r="J446" s="334"/>
      <c r="K446" s="335"/>
      <c r="L446" s="334"/>
      <c r="M446" s="336">
        <v>124.97</v>
      </c>
      <c r="N446" s="327"/>
      <c r="O446" s="337">
        <v>1963.28</v>
      </c>
      <c r="DI446" s="303"/>
      <c r="DJ446" s="309"/>
      <c r="DK446" s="309"/>
      <c r="DL446" s="309"/>
      <c r="DP446" s="309" t="s">
        <v>54</v>
      </c>
      <c r="DT446" s="303"/>
      <c r="DU446" s="309"/>
    </row>
    <row r="447" spans="1:125" s="293" customFormat="1" ht="67.5" x14ac:dyDescent="0.25">
      <c r="A447" s="304" t="s">
        <v>392</v>
      </c>
      <c r="B447" s="305" t="s">
        <v>398</v>
      </c>
      <c r="C447" s="306" t="s">
        <v>211</v>
      </c>
      <c r="D447" s="469" t="s">
        <v>347</v>
      </c>
      <c r="E447" s="469"/>
      <c r="F447" s="469"/>
      <c r="G447" s="305" t="s">
        <v>204</v>
      </c>
      <c r="H447" s="305">
        <v>9.9</v>
      </c>
      <c r="I447" s="305" t="s">
        <v>23</v>
      </c>
      <c r="J447" s="305" t="s">
        <v>348</v>
      </c>
      <c r="K447" s="307" t="s">
        <v>214</v>
      </c>
      <c r="L447" s="305"/>
      <c r="M447" s="307" t="s">
        <v>349</v>
      </c>
      <c r="N447" s="305" t="s">
        <v>208</v>
      </c>
      <c r="O447" s="308" t="s">
        <v>350</v>
      </c>
      <c r="DI447" s="303"/>
      <c r="DJ447" s="309" t="s">
        <v>347</v>
      </c>
      <c r="DK447" s="309" t="s">
        <v>5</v>
      </c>
      <c r="DL447" s="309" t="s">
        <v>5</v>
      </c>
      <c r="DP447" s="309"/>
      <c r="DT447" s="303"/>
      <c r="DU447" s="309"/>
    </row>
    <row r="448" spans="1:125" s="293" customFormat="1" ht="15" x14ac:dyDescent="0.25">
      <c r="A448" s="310"/>
      <c r="B448" s="332"/>
      <c r="C448" s="333"/>
      <c r="D448" s="468" t="s">
        <v>54</v>
      </c>
      <c r="E448" s="468"/>
      <c r="F448" s="468"/>
      <c r="G448" s="305"/>
      <c r="H448" s="334"/>
      <c r="I448" s="334"/>
      <c r="J448" s="334"/>
      <c r="K448" s="335"/>
      <c r="L448" s="334"/>
      <c r="M448" s="336">
        <v>83.06</v>
      </c>
      <c r="N448" s="327"/>
      <c r="O448" s="337">
        <v>1304.8699999999999</v>
      </c>
      <c r="DI448" s="303"/>
      <c r="DJ448" s="309"/>
      <c r="DK448" s="309"/>
      <c r="DL448" s="309"/>
      <c r="DP448" s="309" t="s">
        <v>54</v>
      </c>
      <c r="DT448" s="303"/>
      <c r="DU448" s="309"/>
    </row>
    <row r="449" spans="1:125" s="293" customFormat="1" ht="45" x14ac:dyDescent="0.25">
      <c r="A449" s="304" t="s">
        <v>397</v>
      </c>
      <c r="B449" s="305" t="s">
        <v>400</v>
      </c>
      <c r="C449" s="306" t="s">
        <v>218</v>
      </c>
      <c r="D449" s="469" t="s">
        <v>352</v>
      </c>
      <c r="E449" s="469"/>
      <c r="F449" s="469"/>
      <c r="G449" s="305" t="s">
        <v>204</v>
      </c>
      <c r="H449" s="305">
        <v>5</v>
      </c>
      <c r="I449" s="305" t="s">
        <v>23</v>
      </c>
      <c r="J449" s="305" t="s">
        <v>83</v>
      </c>
      <c r="K449" s="307" t="s">
        <v>221</v>
      </c>
      <c r="L449" s="305"/>
      <c r="M449" s="307" t="s">
        <v>353</v>
      </c>
      <c r="N449" s="305" t="s">
        <v>208</v>
      </c>
      <c r="O449" s="308" t="s">
        <v>354</v>
      </c>
      <c r="DI449" s="303"/>
      <c r="DJ449" s="309" t="s">
        <v>352</v>
      </c>
      <c r="DK449" s="309" t="s">
        <v>5</v>
      </c>
      <c r="DL449" s="309" t="s">
        <v>5</v>
      </c>
      <c r="DP449" s="309"/>
      <c r="DT449" s="303"/>
      <c r="DU449" s="309"/>
    </row>
    <row r="450" spans="1:125" s="293" customFormat="1" ht="15" x14ac:dyDescent="0.25">
      <c r="A450" s="310"/>
      <c r="B450" s="332"/>
      <c r="C450" s="333"/>
      <c r="D450" s="468" t="s">
        <v>54</v>
      </c>
      <c r="E450" s="468"/>
      <c r="F450" s="468"/>
      <c r="G450" s="305"/>
      <c r="H450" s="334"/>
      <c r="I450" s="334"/>
      <c r="J450" s="334"/>
      <c r="K450" s="335"/>
      <c r="L450" s="334"/>
      <c r="M450" s="336">
        <v>54.4</v>
      </c>
      <c r="N450" s="327"/>
      <c r="O450" s="345">
        <v>854.62</v>
      </c>
      <c r="DI450" s="303"/>
      <c r="DJ450" s="309"/>
      <c r="DK450" s="309"/>
      <c r="DL450" s="309"/>
      <c r="DP450" s="309" t="s">
        <v>54</v>
      </c>
      <c r="DT450" s="303"/>
      <c r="DU450" s="309"/>
    </row>
    <row r="451" spans="1:125" s="293" customFormat="1" ht="45" x14ac:dyDescent="0.25">
      <c r="A451" s="304" t="s">
        <v>399</v>
      </c>
      <c r="B451" s="305" t="s">
        <v>402</v>
      </c>
      <c r="C451" s="306" t="s">
        <v>226</v>
      </c>
      <c r="D451" s="469" t="s">
        <v>227</v>
      </c>
      <c r="E451" s="469"/>
      <c r="F451" s="469"/>
      <c r="G451" s="305" t="s">
        <v>204</v>
      </c>
      <c r="H451" s="305">
        <v>53</v>
      </c>
      <c r="I451" s="305" t="s">
        <v>23</v>
      </c>
      <c r="J451" s="305" t="s">
        <v>338</v>
      </c>
      <c r="K451" s="307" t="s">
        <v>229</v>
      </c>
      <c r="L451" s="305"/>
      <c r="M451" s="307" t="s">
        <v>403</v>
      </c>
      <c r="N451" s="305" t="s">
        <v>231</v>
      </c>
      <c r="O451" s="308" t="s">
        <v>404</v>
      </c>
      <c r="DI451" s="303"/>
      <c r="DJ451" s="309" t="s">
        <v>227</v>
      </c>
      <c r="DK451" s="309" t="s">
        <v>5</v>
      </c>
      <c r="DL451" s="309" t="s">
        <v>5</v>
      </c>
      <c r="DP451" s="309"/>
      <c r="DT451" s="303"/>
      <c r="DU451" s="309"/>
    </row>
    <row r="452" spans="1:125" s="293" customFormat="1" ht="15" x14ac:dyDescent="0.25">
      <c r="A452" s="341"/>
      <c r="B452" s="332"/>
      <c r="C452" s="333"/>
      <c r="D452" s="465" t="s">
        <v>679</v>
      </c>
      <c r="E452" s="465"/>
      <c r="F452" s="465"/>
      <c r="G452" s="465"/>
      <c r="H452" s="465"/>
      <c r="I452" s="465"/>
      <c r="J452" s="465"/>
      <c r="K452" s="465"/>
      <c r="L452" s="465"/>
      <c r="M452" s="465"/>
      <c r="N452" s="465"/>
      <c r="O452" s="467"/>
      <c r="DI452" s="303"/>
      <c r="DJ452" s="309"/>
      <c r="DK452" s="309"/>
      <c r="DL452" s="309"/>
      <c r="DP452" s="309"/>
      <c r="DQ452" s="294" t="s">
        <v>679</v>
      </c>
      <c r="DT452" s="303"/>
      <c r="DU452" s="309"/>
    </row>
    <row r="453" spans="1:125" s="293" customFormat="1" ht="15" x14ac:dyDescent="0.25">
      <c r="A453" s="310"/>
      <c r="B453" s="332"/>
      <c r="C453" s="333"/>
      <c r="D453" s="468" t="s">
        <v>54</v>
      </c>
      <c r="E453" s="468"/>
      <c r="F453" s="468"/>
      <c r="G453" s="305"/>
      <c r="H453" s="334"/>
      <c r="I453" s="334"/>
      <c r="J453" s="334"/>
      <c r="K453" s="335"/>
      <c r="L453" s="334"/>
      <c r="M453" s="336">
        <v>204.58</v>
      </c>
      <c r="N453" s="327"/>
      <c r="O453" s="337">
        <v>3318.29</v>
      </c>
      <c r="DI453" s="303"/>
      <c r="DJ453" s="309"/>
      <c r="DK453" s="309"/>
      <c r="DL453" s="309"/>
      <c r="DP453" s="309" t="s">
        <v>54</v>
      </c>
      <c r="DT453" s="303"/>
      <c r="DU453" s="309"/>
    </row>
    <row r="454" spans="1:125" s="293" customFormat="1" ht="15" x14ac:dyDescent="0.25">
      <c r="A454" s="346"/>
      <c r="B454" s="296"/>
      <c r="C454" s="307"/>
      <c r="D454" s="468" t="s">
        <v>405</v>
      </c>
      <c r="E454" s="468"/>
      <c r="F454" s="468"/>
      <c r="G454" s="468"/>
      <c r="H454" s="468"/>
      <c r="I454" s="468"/>
      <c r="J454" s="468"/>
      <c r="K454" s="468"/>
      <c r="L454" s="468"/>
      <c r="M454" s="347">
        <v>622544.80000000005</v>
      </c>
      <c r="N454" s="348"/>
      <c r="O454" s="349"/>
      <c r="DI454" s="303"/>
      <c r="DJ454" s="309"/>
      <c r="DK454" s="309"/>
      <c r="DL454" s="309"/>
      <c r="DP454" s="309"/>
      <c r="DT454" s="303"/>
      <c r="DU454" s="309" t="s">
        <v>405</v>
      </c>
    </row>
    <row r="455" spans="1:125" s="293" customFormat="1" ht="15" x14ac:dyDescent="0.25">
      <c r="A455" s="470" t="s">
        <v>406</v>
      </c>
      <c r="B455" s="471"/>
      <c r="C455" s="471"/>
      <c r="D455" s="471"/>
      <c r="E455" s="471"/>
      <c r="F455" s="471"/>
      <c r="G455" s="471"/>
      <c r="H455" s="471"/>
      <c r="I455" s="471"/>
      <c r="J455" s="471"/>
      <c r="K455" s="471"/>
      <c r="L455" s="471"/>
      <c r="M455" s="471"/>
      <c r="N455" s="471"/>
      <c r="O455" s="472"/>
      <c r="DI455" s="303" t="s">
        <v>406</v>
      </c>
      <c r="DJ455" s="309"/>
      <c r="DK455" s="309"/>
      <c r="DL455" s="309"/>
      <c r="DP455" s="309"/>
      <c r="DT455" s="303"/>
      <c r="DU455" s="309"/>
    </row>
    <row r="456" spans="1:125" s="293" customFormat="1" ht="33.75" x14ac:dyDescent="0.25">
      <c r="A456" s="304" t="s">
        <v>401</v>
      </c>
      <c r="B456" s="305" t="s">
        <v>408</v>
      </c>
      <c r="C456" s="306" t="s">
        <v>237</v>
      </c>
      <c r="D456" s="469" t="s">
        <v>238</v>
      </c>
      <c r="E456" s="469"/>
      <c r="F456" s="469"/>
      <c r="G456" s="305" t="s">
        <v>239</v>
      </c>
      <c r="H456" s="305">
        <v>1</v>
      </c>
      <c r="I456" s="305" t="s">
        <v>23</v>
      </c>
      <c r="J456" s="305" t="s">
        <v>23</v>
      </c>
      <c r="K456" s="307"/>
      <c r="L456" s="305"/>
      <c r="M456" s="307"/>
      <c r="N456" s="305"/>
      <c r="O456" s="308"/>
      <c r="DI456" s="303"/>
      <c r="DJ456" s="309" t="s">
        <v>238</v>
      </c>
      <c r="DK456" s="309" t="s">
        <v>5</v>
      </c>
      <c r="DL456" s="309" t="s">
        <v>5</v>
      </c>
      <c r="DP456" s="309"/>
      <c r="DT456" s="303"/>
      <c r="DU456" s="309"/>
    </row>
    <row r="457" spans="1:125" s="293" customFormat="1" ht="15" x14ac:dyDescent="0.25">
      <c r="A457" s="310"/>
      <c r="B457" s="311"/>
      <c r="C457" s="312" t="s">
        <v>23</v>
      </c>
      <c r="D457" s="465" t="s">
        <v>44</v>
      </c>
      <c r="E457" s="465"/>
      <c r="F457" s="465"/>
      <c r="G457" s="313"/>
      <c r="H457" s="314"/>
      <c r="I457" s="314"/>
      <c r="J457" s="314"/>
      <c r="K457" s="315">
        <v>298.64</v>
      </c>
      <c r="L457" s="314"/>
      <c r="M457" s="315">
        <v>298.64</v>
      </c>
      <c r="N457" s="316">
        <v>52.21</v>
      </c>
      <c r="O457" s="317">
        <v>15591.99</v>
      </c>
      <c r="DI457" s="303"/>
      <c r="DJ457" s="309"/>
      <c r="DK457" s="309"/>
      <c r="DL457" s="309"/>
      <c r="DM457" s="294" t="s">
        <v>44</v>
      </c>
      <c r="DP457" s="309"/>
      <c r="DT457" s="303"/>
      <c r="DU457" s="309"/>
    </row>
    <row r="458" spans="1:125" s="293" customFormat="1" ht="15" x14ac:dyDescent="0.25">
      <c r="A458" s="310"/>
      <c r="B458" s="311"/>
      <c r="C458" s="312" t="s">
        <v>55</v>
      </c>
      <c r="D458" s="465" t="s">
        <v>60</v>
      </c>
      <c r="E458" s="465"/>
      <c r="F458" s="465"/>
      <c r="G458" s="313"/>
      <c r="H458" s="314"/>
      <c r="I458" s="314"/>
      <c r="J458" s="314"/>
      <c r="K458" s="315">
        <v>128.02000000000001</v>
      </c>
      <c r="L458" s="314"/>
      <c r="M458" s="315">
        <v>128.02000000000001</v>
      </c>
      <c r="N458" s="316">
        <v>15.71</v>
      </c>
      <c r="O458" s="317">
        <v>2011.19</v>
      </c>
      <c r="DI458" s="303"/>
      <c r="DJ458" s="309"/>
      <c r="DK458" s="309"/>
      <c r="DL458" s="309"/>
      <c r="DM458" s="294" t="s">
        <v>60</v>
      </c>
      <c r="DP458" s="309"/>
      <c r="DT458" s="303"/>
      <c r="DU458" s="309"/>
    </row>
    <row r="459" spans="1:125" s="293" customFormat="1" ht="15" x14ac:dyDescent="0.25">
      <c r="A459" s="310"/>
      <c r="B459" s="311"/>
      <c r="C459" s="312" t="s">
        <v>61</v>
      </c>
      <c r="D459" s="465" t="s">
        <v>62</v>
      </c>
      <c r="E459" s="465"/>
      <c r="F459" s="465"/>
      <c r="G459" s="313"/>
      <c r="H459" s="314"/>
      <c r="I459" s="314"/>
      <c r="J459" s="314"/>
      <c r="K459" s="315">
        <v>19.84</v>
      </c>
      <c r="L459" s="314"/>
      <c r="M459" s="315">
        <v>19.84</v>
      </c>
      <c r="N459" s="316">
        <v>52.21</v>
      </c>
      <c r="O459" s="317">
        <v>1035.8499999999999</v>
      </c>
      <c r="DI459" s="303"/>
      <c r="DJ459" s="309"/>
      <c r="DK459" s="309"/>
      <c r="DL459" s="309"/>
      <c r="DM459" s="294" t="s">
        <v>62</v>
      </c>
      <c r="DP459" s="309"/>
      <c r="DT459" s="303"/>
      <c r="DU459" s="309"/>
    </row>
    <row r="460" spans="1:125" s="293" customFormat="1" ht="15" x14ac:dyDescent="0.25">
      <c r="A460" s="319"/>
      <c r="B460" s="311"/>
      <c r="C460" s="312"/>
      <c r="D460" s="465" t="s">
        <v>45</v>
      </c>
      <c r="E460" s="465"/>
      <c r="F460" s="465"/>
      <c r="G460" s="313" t="s">
        <v>46</v>
      </c>
      <c r="H460" s="316">
        <v>35.01</v>
      </c>
      <c r="I460" s="314"/>
      <c r="J460" s="316">
        <v>35.01</v>
      </c>
      <c r="K460" s="322"/>
      <c r="L460" s="314"/>
      <c r="M460" s="322"/>
      <c r="N460" s="314"/>
      <c r="O460" s="323"/>
      <c r="DI460" s="303"/>
      <c r="DJ460" s="309"/>
      <c r="DK460" s="309"/>
      <c r="DL460" s="309"/>
      <c r="DN460" s="294" t="s">
        <v>45</v>
      </c>
      <c r="DP460" s="309"/>
      <c r="DT460" s="303"/>
      <c r="DU460" s="309"/>
    </row>
    <row r="461" spans="1:125" s="293" customFormat="1" ht="15" x14ac:dyDescent="0.25">
      <c r="A461" s="319"/>
      <c r="B461" s="311"/>
      <c r="C461" s="312"/>
      <c r="D461" s="465" t="s">
        <v>63</v>
      </c>
      <c r="E461" s="465"/>
      <c r="F461" s="465"/>
      <c r="G461" s="313" t="s">
        <v>46</v>
      </c>
      <c r="H461" s="316">
        <v>1.71</v>
      </c>
      <c r="I461" s="314"/>
      <c r="J461" s="316">
        <v>1.71</v>
      </c>
      <c r="K461" s="322"/>
      <c r="L461" s="314"/>
      <c r="M461" s="322"/>
      <c r="N461" s="314"/>
      <c r="O461" s="323"/>
      <c r="DI461" s="303"/>
      <c r="DJ461" s="309"/>
      <c r="DK461" s="309"/>
      <c r="DL461" s="309"/>
      <c r="DN461" s="294" t="s">
        <v>63</v>
      </c>
      <c r="DP461" s="309"/>
      <c r="DT461" s="303"/>
      <c r="DU461" s="309"/>
    </row>
    <row r="462" spans="1:125" s="293" customFormat="1" ht="15" x14ac:dyDescent="0.25">
      <c r="A462" s="325"/>
      <c r="B462" s="313"/>
      <c r="C462" s="312"/>
      <c r="D462" s="473" t="s">
        <v>47</v>
      </c>
      <c r="E462" s="473"/>
      <c r="F462" s="473"/>
      <c r="G462" s="326"/>
      <c r="H462" s="327"/>
      <c r="I462" s="327"/>
      <c r="J462" s="327"/>
      <c r="K462" s="329">
        <v>426.66</v>
      </c>
      <c r="L462" s="327"/>
      <c r="M462" s="329">
        <v>426.66</v>
      </c>
      <c r="N462" s="327"/>
      <c r="O462" s="330">
        <v>17603.18</v>
      </c>
      <c r="DI462" s="303"/>
      <c r="DJ462" s="309"/>
      <c r="DK462" s="309"/>
      <c r="DL462" s="309"/>
      <c r="DO462" s="294" t="s">
        <v>47</v>
      </c>
      <c r="DP462" s="309"/>
      <c r="DT462" s="303"/>
      <c r="DU462" s="309"/>
    </row>
    <row r="463" spans="1:125" s="293" customFormat="1" ht="15" x14ac:dyDescent="0.25">
      <c r="A463" s="319"/>
      <c r="B463" s="311"/>
      <c r="C463" s="312"/>
      <c r="D463" s="465" t="s">
        <v>48</v>
      </c>
      <c r="E463" s="465"/>
      <c r="F463" s="465"/>
      <c r="G463" s="313"/>
      <c r="H463" s="314"/>
      <c r="I463" s="314"/>
      <c r="J463" s="314"/>
      <c r="K463" s="322"/>
      <c r="L463" s="314"/>
      <c r="M463" s="315">
        <v>318.48</v>
      </c>
      <c r="N463" s="314"/>
      <c r="O463" s="317">
        <v>16627.84</v>
      </c>
      <c r="DI463" s="303"/>
      <c r="DJ463" s="309"/>
      <c r="DK463" s="309"/>
      <c r="DL463" s="309"/>
      <c r="DN463" s="294" t="s">
        <v>48</v>
      </c>
      <c r="DP463" s="309"/>
      <c r="DT463" s="303"/>
      <c r="DU463" s="309"/>
    </row>
    <row r="464" spans="1:125" s="293" customFormat="1" ht="22.5" x14ac:dyDescent="0.25">
      <c r="A464" s="319"/>
      <c r="B464" s="311"/>
      <c r="C464" s="312" t="s">
        <v>64</v>
      </c>
      <c r="D464" s="465" t="s">
        <v>65</v>
      </c>
      <c r="E464" s="465"/>
      <c r="F464" s="465"/>
      <c r="G464" s="313" t="s">
        <v>51</v>
      </c>
      <c r="H464" s="331">
        <v>109</v>
      </c>
      <c r="I464" s="314"/>
      <c r="J464" s="331">
        <v>109</v>
      </c>
      <c r="K464" s="322"/>
      <c r="L464" s="314"/>
      <c r="M464" s="315">
        <v>347.14</v>
      </c>
      <c r="N464" s="314"/>
      <c r="O464" s="317">
        <v>18124.349999999999</v>
      </c>
      <c r="DI464" s="303"/>
      <c r="DJ464" s="309"/>
      <c r="DK464" s="309"/>
      <c r="DL464" s="309"/>
      <c r="DN464" s="294" t="s">
        <v>65</v>
      </c>
      <c r="DP464" s="309"/>
      <c r="DT464" s="303"/>
      <c r="DU464" s="309"/>
    </row>
    <row r="465" spans="1:125" s="293" customFormat="1" ht="33.75" x14ac:dyDescent="0.25">
      <c r="A465" s="319"/>
      <c r="B465" s="311"/>
      <c r="C465" s="312" t="s">
        <v>66</v>
      </c>
      <c r="D465" s="465" t="s">
        <v>67</v>
      </c>
      <c r="E465" s="465"/>
      <c r="F465" s="465"/>
      <c r="G465" s="313" t="s">
        <v>51</v>
      </c>
      <c r="H465" s="331">
        <v>65</v>
      </c>
      <c r="I465" s="316">
        <v>0.85</v>
      </c>
      <c r="J465" s="316">
        <v>55.25</v>
      </c>
      <c r="K465" s="322"/>
      <c r="L465" s="314"/>
      <c r="M465" s="315">
        <v>175.96</v>
      </c>
      <c r="N465" s="314"/>
      <c r="O465" s="317">
        <v>9186.8799999999992</v>
      </c>
      <c r="DI465" s="303"/>
      <c r="DJ465" s="309"/>
      <c r="DK465" s="309"/>
      <c r="DL465" s="309"/>
      <c r="DN465" s="294" t="s">
        <v>67</v>
      </c>
      <c r="DP465" s="309"/>
      <c r="DT465" s="303"/>
      <c r="DU465" s="309"/>
    </row>
    <row r="466" spans="1:125" s="293" customFormat="1" ht="15" x14ac:dyDescent="0.25">
      <c r="A466" s="310"/>
      <c r="B466" s="332"/>
      <c r="C466" s="333"/>
      <c r="D466" s="468" t="s">
        <v>54</v>
      </c>
      <c r="E466" s="468"/>
      <c r="F466" s="468"/>
      <c r="G466" s="305"/>
      <c r="H466" s="334"/>
      <c r="I466" s="334"/>
      <c r="J466" s="334"/>
      <c r="K466" s="335"/>
      <c r="L466" s="334"/>
      <c r="M466" s="336">
        <v>949.76</v>
      </c>
      <c r="N466" s="327"/>
      <c r="O466" s="337">
        <v>44914.41</v>
      </c>
      <c r="DI466" s="303"/>
      <c r="DJ466" s="309"/>
      <c r="DK466" s="309"/>
      <c r="DL466" s="309"/>
      <c r="DP466" s="309" t="s">
        <v>54</v>
      </c>
      <c r="DT466" s="303"/>
      <c r="DU466" s="309"/>
    </row>
    <row r="467" spans="1:125" s="293" customFormat="1" ht="45" x14ac:dyDescent="0.25">
      <c r="A467" s="304" t="s">
        <v>407</v>
      </c>
      <c r="B467" s="305" t="s">
        <v>410</v>
      </c>
      <c r="C467" s="306" t="s">
        <v>68</v>
      </c>
      <c r="D467" s="469" t="s">
        <v>69</v>
      </c>
      <c r="E467" s="469"/>
      <c r="F467" s="469"/>
      <c r="G467" s="305" t="s">
        <v>42</v>
      </c>
      <c r="H467" s="305">
        <v>0.22500000000000001</v>
      </c>
      <c r="I467" s="305" t="s">
        <v>23</v>
      </c>
      <c r="J467" s="305" t="s">
        <v>680</v>
      </c>
      <c r="K467" s="307"/>
      <c r="L467" s="305"/>
      <c r="M467" s="307"/>
      <c r="N467" s="305"/>
      <c r="O467" s="308"/>
      <c r="DI467" s="303"/>
      <c r="DJ467" s="309" t="s">
        <v>69</v>
      </c>
      <c r="DK467" s="309" t="s">
        <v>5</v>
      </c>
      <c r="DL467" s="309" t="s">
        <v>5</v>
      </c>
      <c r="DP467" s="309"/>
      <c r="DT467" s="303"/>
      <c r="DU467" s="309"/>
    </row>
    <row r="468" spans="1:125" s="293" customFormat="1" ht="15" x14ac:dyDescent="0.25">
      <c r="A468" s="310"/>
      <c r="B468" s="311"/>
      <c r="C468" s="312" t="s">
        <v>23</v>
      </c>
      <c r="D468" s="465" t="s">
        <v>44</v>
      </c>
      <c r="E468" s="465"/>
      <c r="F468" s="465"/>
      <c r="G468" s="313"/>
      <c r="H468" s="314"/>
      <c r="I468" s="314"/>
      <c r="J468" s="314"/>
      <c r="K468" s="315">
        <v>92.08</v>
      </c>
      <c r="L468" s="314"/>
      <c r="M468" s="315">
        <v>20.72</v>
      </c>
      <c r="N468" s="316">
        <v>52.21</v>
      </c>
      <c r="O468" s="317">
        <v>1081.79</v>
      </c>
      <c r="DI468" s="303"/>
      <c r="DJ468" s="309"/>
      <c r="DK468" s="309"/>
      <c r="DL468" s="309"/>
      <c r="DM468" s="294" t="s">
        <v>44</v>
      </c>
      <c r="DP468" s="309"/>
      <c r="DT468" s="303"/>
      <c r="DU468" s="309"/>
    </row>
    <row r="469" spans="1:125" s="293" customFormat="1" ht="15" x14ac:dyDescent="0.25">
      <c r="A469" s="310"/>
      <c r="B469" s="311"/>
      <c r="C469" s="312" t="s">
        <v>55</v>
      </c>
      <c r="D469" s="465" t="s">
        <v>60</v>
      </c>
      <c r="E469" s="465"/>
      <c r="F469" s="465"/>
      <c r="G469" s="313"/>
      <c r="H469" s="314"/>
      <c r="I469" s="314"/>
      <c r="J469" s="314"/>
      <c r="K469" s="315">
        <v>287.60000000000002</v>
      </c>
      <c r="L469" s="314"/>
      <c r="M469" s="315">
        <v>64.709999999999994</v>
      </c>
      <c r="N469" s="316">
        <v>15.71</v>
      </c>
      <c r="O469" s="317">
        <v>1016.59</v>
      </c>
      <c r="DI469" s="303"/>
      <c r="DJ469" s="309"/>
      <c r="DK469" s="309"/>
      <c r="DL469" s="309"/>
      <c r="DM469" s="294" t="s">
        <v>60</v>
      </c>
      <c r="DP469" s="309"/>
      <c r="DT469" s="303"/>
      <c r="DU469" s="309"/>
    </row>
    <row r="470" spans="1:125" s="293" customFormat="1" ht="15" x14ac:dyDescent="0.25">
      <c r="A470" s="310"/>
      <c r="B470" s="311"/>
      <c r="C470" s="312" t="s">
        <v>61</v>
      </c>
      <c r="D470" s="465" t="s">
        <v>62</v>
      </c>
      <c r="E470" s="465"/>
      <c r="F470" s="465"/>
      <c r="G470" s="313"/>
      <c r="H470" s="314"/>
      <c r="I470" s="314"/>
      <c r="J470" s="314"/>
      <c r="K470" s="315">
        <v>37.57</v>
      </c>
      <c r="L470" s="314"/>
      <c r="M470" s="315">
        <v>8.4499999999999993</v>
      </c>
      <c r="N470" s="316">
        <v>52.21</v>
      </c>
      <c r="O470" s="338">
        <v>441.17</v>
      </c>
      <c r="DI470" s="303"/>
      <c r="DJ470" s="309"/>
      <c r="DK470" s="309"/>
      <c r="DL470" s="309"/>
      <c r="DM470" s="294" t="s">
        <v>62</v>
      </c>
      <c r="DP470" s="309"/>
      <c r="DT470" s="303"/>
      <c r="DU470" s="309"/>
    </row>
    <row r="471" spans="1:125" s="293" customFormat="1" ht="15" x14ac:dyDescent="0.25">
      <c r="A471" s="319"/>
      <c r="B471" s="311"/>
      <c r="C471" s="312"/>
      <c r="D471" s="465" t="s">
        <v>45</v>
      </c>
      <c r="E471" s="465"/>
      <c r="F471" s="465"/>
      <c r="G471" s="313" t="s">
        <v>46</v>
      </c>
      <c r="H471" s="320">
        <v>11.7</v>
      </c>
      <c r="I471" s="314"/>
      <c r="J471" s="321">
        <v>2.6324999999999998</v>
      </c>
      <c r="K471" s="322"/>
      <c r="L471" s="314"/>
      <c r="M471" s="322"/>
      <c r="N471" s="314"/>
      <c r="O471" s="323"/>
      <c r="DI471" s="303"/>
      <c r="DJ471" s="309"/>
      <c r="DK471" s="309"/>
      <c r="DL471" s="309"/>
      <c r="DN471" s="294" t="s">
        <v>45</v>
      </c>
      <c r="DP471" s="309"/>
      <c r="DT471" s="303"/>
      <c r="DU471" s="309"/>
    </row>
    <row r="472" spans="1:125" s="293" customFormat="1" ht="15" x14ac:dyDescent="0.25">
      <c r="A472" s="319"/>
      <c r="B472" s="311"/>
      <c r="C472" s="312"/>
      <c r="D472" s="465" t="s">
        <v>63</v>
      </c>
      <c r="E472" s="465"/>
      <c r="F472" s="465"/>
      <c r="G472" s="313" t="s">
        <v>46</v>
      </c>
      <c r="H472" s="316">
        <v>2.96</v>
      </c>
      <c r="I472" s="314"/>
      <c r="J472" s="339">
        <v>0.66600000000000004</v>
      </c>
      <c r="K472" s="322"/>
      <c r="L472" s="314"/>
      <c r="M472" s="322"/>
      <c r="N472" s="314"/>
      <c r="O472" s="323"/>
      <c r="DI472" s="303"/>
      <c r="DJ472" s="309"/>
      <c r="DK472" s="309"/>
      <c r="DL472" s="309"/>
      <c r="DN472" s="294" t="s">
        <v>63</v>
      </c>
      <c r="DP472" s="309"/>
      <c r="DT472" s="303"/>
      <c r="DU472" s="309"/>
    </row>
    <row r="473" spans="1:125" s="293" customFormat="1" ht="15" x14ac:dyDescent="0.25">
      <c r="A473" s="325"/>
      <c r="B473" s="313"/>
      <c r="C473" s="312"/>
      <c r="D473" s="473" t="s">
        <v>47</v>
      </c>
      <c r="E473" s="473"/>
      <c r="F473" s="473"/>
      <c r="G473" s="326"/>
      <c r="H473" s="327"/>
      <c r="I473" s="327"/>
      <c r="J473" s="327"/>
      <c r="K473" s="329">
        <v>379.68</v>
      </c>
      <c r="L473" s="327"/>
      <c r="M473" s="329">
        <v>85.43</v>
      </c>
      <c r="N473" s="327"/>
      <c r="O473" s="330">
        <v>2098.38</v>
      </c>
      <c r="DI473" s="303"/>
      <c r="DJ473" s="309"/>
      <c r="DK473" s="309"/>
      <c r="DL473" s="309"/>
      <c r="DO473" s="294" t="s">
        <v>47</v>
      </c>
      <c r="DP473" s="309"/>
      <c r="DT473" s="303"/>
      <c r="DU473" s="309"/>
    </row>
    <row r="474" spans="1:125" s="293" customFormat="1" ht="15" x14ac:dyDescent="0.25">
      <c r="A474" s="319"/>
      <c r="B474" s="311"/>
      <c r="C474" s="312"/>
      <c r="D474" s="465" t="s">
        <v>48</v>
      </c>
      <c r="E474" s="465"/>
      <c r="F474" s="465"/>
      <c r="G474" s="313"/>
      <c r="H474" s="314"/>
      <c r="I474" s="314"/>
      <c r="J474" s="314"/>
      <c r="K474" s="322"/>
      <c r="L474" s="314"/>
      <c r="M474" s="315">
        <v>29.17</v>
      </c>
      <c r="N474" s="314"/>
      <c r="O474" s="317">
        <v>1522.96</v>
      </c>
      <c r="DI474" s="303"/>
      <c r="DJ474" s="309"/>
      <c r="DK474" s="309"/>
      <c r="DL474" s="309"/>
      <c r="DN474" s="294" t="s">
        <v>48</v>
      </c>
      <c r="DP474" s="309"/>
      <c r="DT474" s="303"/>
      <c r="DU474" s="309"/>
    </row>
    <row r="475" spans="1:125" s="293" customFormat="1" ht="22.5" x14ac:dyDescent="0.25">
      <c r="A475" s="319"/>
      <c r="B475" s="311"/>
      <c r="C475" s="312" t="s">
        <v>71</v>
      </c>
      <c r="D475" s="465" t="s">
        <v>72</v>
      </c>
      <c r="E475" s="465"/>
      <c r="F475" s="465"/>
      <c r="G475" s="313" t="s">
        <v>51</v>
      </c>
      <c r="H475" s="331">
        <v>102</v>
      </c>
      <c r="I475" s="314"/>
      <c r="J475" s="331">
        <v>102</v>
      </c>
      <c r="K475" s="322"/>
      <c r="L475" s="314"/>
      <c r="M475" s="315">
        <v>29.75</v>
      </c>
      <c r="N475" s="314"/>
      <c r="O475" s="317">
        <v>1553.42</v>
      </c>
      <c r="DI475" s="303"/>
      <c r="DJ475" s="309"/>
      <c r="DK475" s="309"/>
      <c r="DL475" s="309"/>
      <c r="DN475" s="294" t="s">
        <v>72</v>
      </c>
      <c r="DP475" s="309"/>
      <c r="DT475" s="303"/>
      <c r="DU475" s="309"/>
    </row>
    <row r="476" spans="1:125" s="293" customFormat="1" ht="22.5" x14ac:dyDescent="0.25">
      <c r="A476" s="319"/>
      <c r="B476" s="311"/>
      <c r="C476" s="312" t="s">
        <v>73</v>
      </c>
      <c r="D476" s="465" t="s">
        <v>74</v>
      </c>
      <c r="E476" s="465"/>
      <c r="F476" s="465"/>
      <c r="G476" s="313" t="s">
        <v>51</v>
      </c>
      <c r="H476" s="331">
        <v>54</v>
      </c>
      <c r="I476" s="314"/>
      <c r="J476" s="331">
        <v>54</v>
      </c>
      <c r="K476" s="322"/>
      <c r="L476" s="314"/>
      <c r="M476" s="315">
        <v>15.75</v>
      </c>
      <c r="N476" s="314"/>
      <c r="O476" s="338">
        <v>822.4</v>
      </c>
      <c r="DI476" s="303"/>
      <c r="DJ476" s="309"/>
      <c r="DK476" s="309"/>
      <c r="DL476" s="309"/>
      <c r="DN476" s="294" t="s">
        <v>74</v>
      </c>
      <c r="DP476" s="309"/>
      <c r="DT476" s="303"/>
      <c r="DU476" s="309"/>
    </row>
    <row r="477" spans="1:125" s="293" customFormat="1" ht="15" x14ac:dyDescent="0.25">
      <c r="A477" s="310"/>
      <c r="B477" s="332"/>
      <c r="C477" s="333"/>
      <c r="D477" s="468" t="s">
        <v>54</v>
      </c>
      <c r="E477" s="468"/>
      <c r="F477" s="468"/>
      <c r="G477" s="305"/>
      <c r="H477" s="334"/>
      <c r="I477" s="334"/>
      <c r="J477" s="334"/>
      <c r="K477" s="335"/>
      <c r="L477" s="334"/>
      <c r="M477" s="336">
        <v>130.93</v>
      </c>
      <c r="N477" s="327"/>
      <c r="O477" s="337">
        <v>4474.2</v>
      </c>
      <c r="DI477" s="303"/>
      <c r="DJ477" s="309"/>
      <c r="DK477" s="309"/>
      <c r="DL477" s="309"/>
      <c r="DP477" s="309" t="s">
        <v>54</v>
      </c>
      <c r="DT477" s="303"/>
      <c r="DU477" s="309"/>
    </row>
    <row r="478" spans="1:125" s="293" customFormat="1" ht="22.5" x14ac:dyDescent="0.25">
      <c r="A478" s="304" t="s">
        <v>409</v>
      </c>
      <c r="B478" s="305" t="s">
        <v>413</v>
      </c>
      <c r="C478" s="306" t="s">
        <v>76</v>
      </c>
      <c r="D478" s="469" t="s">
        <v>77</v>
      </c>
      <c r="E478" s="469"/>
      <c r="F478" s="469"/>
      <c r="G478" s="305" t="s">
        <v>42</v>
      </c>
      <c r="H478" s="305">
        <v>0.104</v>
      </c>
      <c r="I478" s="305" t="s">
        <v>23</v>
      </c>
      <c r="J478" s="305" t="s">
        <v>681</v>
      </c>
      <c r="K478" s="307"/>
      <c r="L478" s="305"/>
      <c r="M478" s="307"/>
      <c r="N478" s="305"/>
      <c r="O478" s="308"/>
      <c r="DI478" s="303"/>
      <c r="DJ478" s="309" t="s">
        <v>77</v>
      </c>
      <c r="DK478" s="309" t="s">
        <v>5</v>
      </c>
      <c r="DL478" s="309" t="s">
        <v>5</v>
      </c>
      <c r="DP478" s="309"/>
      <c r="DT478" s="303"/>
      <c r="DU478" s="309"/>
    </row>
    <row r="479" spans="1:125" s="293" customFormat="1" ht="15" x14ac:dyDescent="0.25">
      <c r="A479" s="310"/>
      <c r="B479" s="311"/>
      <c r="C479" s="312" t="s">
        <v>23</v>
      </c>
      <c r="D479" s="465" t="s">
        <v>44</v>
      </c>
      <c r="E479" s="465"/>
      <c r="F479" s="465"/>
      <c r="G479" s="313"/>
      <c r="H479" s="314"/>
      <c r="I479" s="314"/>
      <c r="J479" s="314"/>
      <c r="K479" s="315">
        <v>106.88</v>
      </c>
      <c r="L479" s="314"/>
      <c r="M479" s="315">
        <v>11.12</v>
      </c>
      <c r="N479" s="316">
        <v>52.21</v>
      </c>
      <c r="O479" s="338">
        <v>580.58000000000004</v>
      </c>
      <c r="DI479" s="303"/>
      <c r="DJ479" s="309"/>
      <c r="DK479" s="309"/>
      <c r="DL479" s="309"/>
      <c r="DM479" s="294" t="s">
        <v>44</v>
      </c>
      <c r="DP479" s="309"/>
      <c r="DT479" s="303"/>
      <c r="DU479" s="309"/>
    </row>
    <row r="480" spans="1:125" s="293" customFormat="1" ht="15" x14ac:dyDescent="0.25">
      <c r="A480" s="310"/>
      <c r="B480" s="311"/>
      <c r="C480" s="312" t="s">
        <v>55</v>
      </c>
      <c r="D480" s="465" t="s">
        <v>60</v>
      </c>
      <c r="E480" s="465"/>
      <c r="F480" s="465"/>
      <c r="G480" s="313"/>
      <c r="H480" s="314"/>
      <c r="I480" s="314"/>
      <c r="J480" s="314"/>
      <c r="K480" s="315">
        <v>241.58</v>
      </c>
      <c r="L480" s="314"/>
      <c r="M480" s="315">
        <v>25.12</v>
      </c>
      <c r="N480" s="316">
        <v>15.71</v>
      </c>
      <c r="O480" s="338">
        <v>394.64</v>
      </c>
      <c r="DI480" s="303"/>
      <c r="DJ480" s="309"/>
      <c r="DK480" s="309"/>
      <c r="DL480" s="309"/>
      <c r="DM480" s="294" t="s">
        <v>60</v>
      </c>
      <c r="DP480" s="309"/>
      <c r="DT480" s="303"/>
      <c r="DU480" s="309"/>
    </row>
    <row r="481" spans="1:125" s="293" customFormat="1" ht="15" x14ac:dyDescent="0.25">
      <c r="A481" s="310"/>
      <c r="B481" s="311"/>
      <c r="C481" s="312" t="s">
        <v>61</v>
      </c>
      <c r="D481" s="465" t="s">
        <v>62</v>
      </c>
      <c r="E481" s="465"/>
      <c r="F481" s="465"/>
      <c r="G481" s="313"/>
      <c r="H481" s="314"/>
      <c r="I481" s="314"/>
      <c r="J481" s="314"/>
      <c r="K481" s="315">
        <v>26.36</v>
      </c>
      <c r="L481" s="314"/>
      <c r="M481" s="315">
        <v>2.74</v>
      </c>
      <c r="N481" s="316">
        <v>52.21</v>
      </c>
      <c r="O481" s="338">
        <v>143.06</v>
      </c>
      <c r="DI481" s="303"/>
      <c r="DJ481" s="309"/>
      <c r="DK481" s="309"/>
      <c r="DL481" s="309"/>
      <c r="DM481" s="294" t="s">
        <v>62</v>
      </c>
      <c r="DP481" s="309"/>
      <c r="DT481" s="303"/>
      <c r="DU481" s="309"/>
    </row>
    <row r="482" spans="1:125" s="293" customFormat="1" ht="15" x14ac:dyDescent="0.25">
      <c r="A482" s="319"/>
      <c r="B482" s="311"/>
      <c r="C482" s="312"/>
      <c r="D482" s="465" t="s">
        <v>45</v>
      </c>
      <c r="E482" s="465"/>
      <c r="F482" s="465"/>
      <c r="G482" s="313" t="s">
        <v>46</v>
      </c>
      <c r="H482" s="316">
        <v>12.53</v>
      </c>
      <c r="I482" s="314"/>
      <c r="J482" s="324">
        <v>1.3031200000000001</v>
      </c>
      <c r="K482" s="322"/>
      <c r="L482" s="314"/>
      <c r="M482" s="322"/>
      <c r="N482" s="314"/>
      <c r="O482" s="323"/>
      <c r="DI482" s="303"/>
      <c r="DJ482" s="309"/>
      <c r="DK482" s="309"/>
      <c r="DL482" s="309"/>
      <c r="DN482" s="294" t="s">
        <v>45</v>
      </c>
      <c r="DP482" s="309"/>
      <c r="DT482" s="303"/>
      <c r="DU482" s="309"/>
    </row>
    <row r="483" spans="1:125" s="293" customFormat="1" ht="15" x14ac:dyDescent="0.25">
      <c r="A483" s="319"/>
      <c r="B483" s="311"/>
      <c r="C483" s="312"/>
      <c r="D483" s="465" t="s">
        <v>63</v>
      </c>
      <c r="E483" s="465"/>
      <c r="F483" s="465"/>
      <c r="G483" s="313" t="s">
        <v>46</v>
      </c>
      <c r="H483" s="316">
        <v>2.62</v>
      </c>
      <c r="I483" s="314"/>
      <c r="J483" s="324">
        <v>0.27248</v>
      </c>
      <c r="K483" s="322"/>
      <c r="L483" s="314"/>
      <c r="M483" s="322"/>
      <c r="N483" s="314"/>
      <c r="O483" s="323"/>
      <c r="DI483" s="303"/>
      <c r="DJ483" s="309"/>
      <c r="DK483" s="309"/>
      <c r="DL483" s="309"/>
      <c r="DN483" s="294" t="s">
        <v>63</v>
      </c>
      <c r="DP483" s="309"/>
      <c r="DT483" s="303"/>
      <c r="DU483" s="309"/>
    </row>
    <row r="484" spans="1:125" s="293" customFormat="1" ht="15" x14ac:dyDescent="0.25">
      <c r="A484" s="325"/>
      <c r="B484" s="313"/>
      <c r="C484" s="312"/>
      <c r="D484" s="473" t="s">
        <v>47</v>
      </c>
      <c r="E484" s="473"/>
      <c r="F484" s="473"/>
      <c r="G484" s="326"/>
      <c r="H484" s="327"/>
      <c r="I484" s="327"/>
      <c r="J484" s="327"/>
      <c r="K484" s="329">
        <v>348.46</v>
      </c>
      <c r="L484" s="327"/>
      <c r="M484" s="329">
        <v>36.24</v>
      </c>
      <c r="N484" s="327"/>
      <c r="O484" s="344">
        <v>975.22</v>
      </c>
      <c r="DI484" s="303"/>
      <c r="DJ484" s="309"/>
      <c r="DK484" s="309"/>
      <c r="DL484" s="309"/>
      <c r="DO484" s="294" t="s">
        <v>47</v>
      </c>
      <c r="DP484" s="309"/>
      <c r="DT484" s="303"/>
      <c r="DU484" s="309"/>
    </row>
    <row r="485" spans="1:125" s="293" customFormat="1" ht="15" x14ac:dyDescent="0.25">
      <c r="A485" s="319"/>
      <c r="B485" s="311"/>
      <c r="C485" s="312"/>
      <c r="D485" s="465" t="s">
        <v>48</v>
      </c>
      <c r="E485" s="465"/>
      <c r="F485" s="465"/>
      <c r="G485" s="313"/>
      <c r="H485" s="314"/>
      <c r="I485" s="314"/>
      <c r="J485" s="314"/>
      <c r="K485" s="322"/>
      <c r="L485" s="314"/>
      <c r="M485" s="315">
        <v>13.86</v>
      </c>
      <c r="N485" s="314"/>
      <c r="O485" s="338">
        <v>723.64</v>
      </c>
      <c r="DI485" s="303"/>
      <c r="DJ485" s="309"/>
      <c r="DK485" s="309"/>
      <c r="DL485" s="309"/>
      <c r="DN485" s="294" t="s">
        <v>48</v>
      </c>
      <c r="DP485" s="309"/>
      <c r="DT485" s="303"/>
      <c r="DU485" s="309"/>
    </row>
    <row r="486" spans="1:125" s="293" customFormat="1" ht="22.5" x14ac:dyDescent="0.25">
      <c r="A486" s="319"/>
      <c r="B486" s="311"/>
      <c r="C486" s="312" t="s">
        <v>79</v>
      </c>
      <c r="D486" s="465" t="s">
        <v>80</v>
      </c>
      <c r="E486" s="465"/>
      <c r="F486" s="465"/>
      <c r="G486" s="313" t="s">
        <v>51</v>
      </c>
      <c r="H486" s="331">
        <v>92</v>
      </c>
      <c r="I486" s="314"/>
      <c r="J486" s="331">
        <v>92</v>
      </c>
      <c r="K486" s="322"/>
      <c r="L486" s="314"/>
      <c r="M486" s="315">
        <v>12.75</v>
      </c>
      <c r="N486" s="314"/>
      <c r="O486" s="338">
        <v>665.75</v>
      </c>
      <c r="DI486" s="303"/>
      <c r="DJ486" s="309"/>
      <c r="DK486" s="309"/>
      <c r="DL486" s="309"/>
      <c r="DN486" s="294" t="s">
        <v>80</v>
      </c>
      <c r="DP486" s="309"/>
      <c r="DT486" s="303"/>
      <c r="DU486" s="309"/>
    </row>
    <row r="487" spans="1:125" s="293" customFormat="1" ht="33.75" x14ac:dyDescent="0.25">
      <c r="A487" s="319"/>
      <c r="B487" s="311"/>
      <c r="C487" s="312" t="s">
        <v>81</v>
      </c>
      <c r="D487" s="465" t="s">
        <v>82</v>
      </c>
      <c r="E487" s="465"/>
      <c r="F487" s="465"/>
      <c r="G487" s="313" t="s">
        <v>51</v>
      </c>
      <c r="H487" s="331">
        <v>46</v>
      </c>
      <c r="I487" s="316">
        <v>0.85</v>
      </c>
      <c r="J487" s="320">
        <v>39.1</v>
      </c>
      <c r="K487" s="322"/>
      <c r="L487" s="314"/>
      <c r="M487" s="315">
        <v>5.42</v>
      </c>
      <c r="N487" s="314"/>
      <c r="O487" s="338">
        <v>282.94</v>
      </c>
      <c r="DI487" s="303"/>
      <c r="DJ487" s="309"/>
      <c r="DK487" s="309"/>
      <c r="DL487" s="309"/>
      <c r="DN487" s="294" t="s">
        <v>82</v>
      </c>
      <c r="DP487" s="309"/>
      <c r="DT487" s="303"/>
      <c r="DU487" s="309"/>
    </row>
    <row r="488" spans="1:125" s="293" customFormat="1" ht="15" x14ac:dyDescent="0.25">
      <c r="A488" s="310"/>
      <c r="B488" s="332"/>
      <c r="C488" s="333"/>
      <c r="D488" s="468" t="s">
        <v>54</v>
      </c>
      <c r="E488" s="468"/>
      <c r="F488" s="468"/>
      <c r="G488" s="305"/>
      <c r="H488" s="334"/>
      <c r="I488" s="334"/>
      <c r="J488" s="334"/>
      <c r="K488" s="335"/>
      <c r="L488" s="334"/>
      <c r="M488" s="336">
        <v>54.41</v>
      </c>
      <c r="N488" s="327"/>
      <c r="O488" s="337">
        <v>1923.91</v>
      </c>
      <c r="DI488" s="303"/>
      <c r="DJ488" s="309"/>
      <c r="DK488" s="309"/>
      <c r="DL488" s="309"/>
      <c r="DP488" s="309" t="s">
        <v>54</v>
      </c>
      <c r="DT488" s="303"/>
      <c r="DU488" s="309"/>
    </row>
    <row r="489" spans="1:125" s="293" customFormat="1" ht="33.75" x14ac:dyDescent="0.25">
      <c r="A489" s="304" t="s">
        <v>412</v>
      </c>
      <c r="B489" s="305" t="s">
        <v>416</v>
      </c>
      <c r="C489" s="306" t="s">
        <v>84</v>
      </c>
      <c r="D489" s="469" t="s">
        <v>85</v>
      </c>
      <c r="E489" s="469"/>
      <c r="F489" s="469"/>
      <c r="G489" s="305" t="s">
        <v>42</v>
      </c>
      <c r="H489" s="305">
        <v>0.104</v>
      </c>
      <c r="I489" s="305" t="s">
        <v>23</v>
      </c>
      <c r="J489" s="305" t="s">
        <v>681</v>
      </c>
      <c r="K489" s="307"/>
      <c r="L489" s="305"/>
      <c r="M489" s="307"/>
      <c r="N489" s="305"/>
      <c r="O489" s="308"/>
      <c r="DI489" s="303"/>
      <c r="DJ489" s="309" t="s">
        <v>85</v>
      </c>
      <c r="DK489" s="309" t="s">
        <v>5</v>
      </c>
      <c r="DL489" s="309" t="s">
        <v>5</v>
      </c>
      <c r="DP489" s="309"/>
      <c r="DT489" s="303"/>
      <c r="DU489" s="309"/>
    </row>
    <row r="490" spans="1:125" s="293" customFormat="1" ht="15" x14ac:dyDescent="0.25">
      <c r="A490" s="310"/>
      <c r="B490" s="311"/>
      <c r="C490" s="312" t="s">
        <v>23</v>
      </c>
      <c r="D490" s="465" t="s">
        <v>44</v>
      </c>
      <c r="E490" s="465"/>
      <c r="F490" s="465"/>
      <c r="G490" s="313"/>
      <c r="H490" s="314"/>
      <c r="I490" s="314"/>
      <c r="J490" s="314"/>
      <c r="K490" s="315">
        <v>173.23</v>
      </c>
      <c r="L490" s="314"/>
      <c r="M490" s="315">
        <v>18.02</v>
      </c>
      <c r="N490" s="316">
        <v>52.21</v>
      </c>
      <c r="O490" s="338">
        <v>940.82</v>
      </c>
      <c r="DI490" s="303"/>
      <c r="DJ490" s="309"/>
      <c r="DK490" s="309"/>
      <c r="DL490" s="309"/>
      <c r="DM490" s="294" t="s">
        <v>44</v>
      </c>
      <c r="DP490" s="309"/>
      <c r="DT490" s="303"/>
      <c r="DU490" s="309"/>
    </row>
    <row r="491" spans="1:125" s="293" customFormat="1" ht="15" x14ac:dyDescent="0.25">
      <c r="A491" s="310"/>
      <c r="B491" s="311"/>
      <c r="C491" s="312" t="s">
        <v>55</v>
      </c>
      <c r="D491" s="465" t="s">
        <v>60</v>
      </c>
      <c r="E491" s="465"/>
      <c r="F491" s="465"/>
      <c r="G491" s="313"/>
      <c r="H491" s="314"/>
      <c r="I491" s="314"/>
      <c r="J491" s="314"/>
      <c r="K491" s="318">
        <v>5268.76</v>
      </c>
      <c r="L491" s="314"/>
      <c r="M491" s="315">
        <v>547.95000000000005</v>
      </c>
      <c r="N491" s="316">
        <v>15.71</v>
      </c>
      <c r="O491" s="317">
        <v>8608.2900000000009</v>
      </c>
      <c r="DI491" s="303"/>
      <c r="DJ491" s="309"/>
      <c r="DK491" s="309"/>
      <c r="DL491" s="309"/>
      <c r="DM491" s="294" t="s">
        <v>60</v>
      </c>
      <c r="DP491" s="309"/>
      <c r="DT491" s="303"/>
      <c r="DU491" s="309"/>
    </row>
    <row r="492" spans="1:125" s="293" customFormat="1" ht="15" x14ac:dyDescent="0.25">
      <c r="A492" s="310"/>
      <c r="B492" s="311"/>
      <c r="C492" s="312" t="s">
        <v>61</v>
      </c>
      <c r="D492" s="465" t="s">
        <v>62</v>
      </c>
      <c r="E492" s="465"/>
      <c r="F492" s="465"/>
      <c r="G492" s="313"/>
      <c r="H492" s="314"/>
      <c r="I492" s="314"/>
      <c r="J492" s="314"/>
      <c r="K492" s="315">
        <v>267.67</v>
      </c>
      <c r="L492" s="314"/>
      <c r="M492" s="315">
        <v>27.84</v>
      </c>
      <c r="N492" s="316">
        <v>52.21</v>
      </c>
      <c r="O492" s="317">
        <v>1453.53</v>
      </c>
      <c r="DI492" s="303"/>
      <c r="DJ492" s="309"/>
      <c r="DK492" s="309"/>
      <c r="DL492" s="309"/>
      <c r="DM492" s="294" t="s">
        <v>62</v>
      </c>
      <c r="DP492" s="309"/>
      <c r="DT492" s="303"/>
      <c r="DU492" s="309"/>
    </row>
    <row r="493" spans="1:125" s="293" customFormat="1" ht="15" x14ac:dyDescent="0.25">
      <c r="A493" s="310"/>
      <c r="B493" s="311"/>
      <c r="C493" s="312" t="s">
        <v>75</v>
      </c>
      <c r="D493" s="465" t="s">
        <v>86</v>
      </c>
      <c r="E493" s="465"/>
      <c r="F493" s="465"/>
      <c r="G493" s="313"/>
      <c r="H493" s="314"/>
      <c r="I493" s="314"/>
      <c r="J493" s="314"/>
      <c r="K493" s="315">
        <v>17.079999999999998</v>
      </c>
      <c r="L493" s="314"/>
      <c r="M493" s="315">
        <v>1.78</v>
      </c>
      <c r="N493" s="320">
        <v>9.5</v>
      </c>
      <c r="O493" s="338">
        <v>16.91</v>
      </c>
      <c r="DI493" s="303"/>
      <c r="DJ493" s="309"/>
      <c r="DK493" s="309"/>
      <c r="DL493" s="309"/>
      <c r="DM493" s="294" t="s">
        <v>86</v>
      </c>
      <c r="DP493" s="309"/>
      <c r="DT493" s="303"/>
      <c r="DU493" s="309"/>
    </row>
    <row r="494" spans="1:125" s="293" customFormat="1" ht="15" x14ac:dyDescent="0.25">
      <c r="A494" s="319"/>
      <c r="B494" s="311"/>
      <c r="C494" s="312"/>
      <c r="D494" s="465" t="s">
        <v>45</v>
      </c>
      <c r="E494" s="465"/>
      <c r="F494" s="465"/>
      <c r="G494" s="313" t="s">
        <v>46</v>
      </c>
      <c r="H494" s="320">
        <v>21.6</v>
      </c>
      <c r="I494" s="314"/>
      <c r="J494" s="321">
        <v>2.2464</v>
      </c>
      <c r="K494" s="322"/>
      <c r="L494" s="314"/>
      <c r="M494" s="322"/>
      <c r="N494" s="314"/>
      <c r="O494" s="323"/>
      <c r="DI494" s="303"/>
      <c r="DJ494" s="309"/>
      <c r="DK494" s="309"/>
      <c r="DL494" s="309"/>
      <c r="DN494" s="294" t="s">
        <v>45</v>
      </c>
      <c r="DP494" s="309"/>
      <c r="DT494" s="303"/>
      <c r="DU494" s="309"/>
    </row>
    <row r="495" spans="1:125" s="293" customFormat="1" ht="15" x14ac:dyDescent="0.25">
      <c r="A495" s="319"/>
      <c r="B495" s="311"/>
      <c r="C495" s="312"/>
      <c r="D495" s="465" t="s">
        <v>63</v>
      </c>
      <c r="E495" s="465"/>
      <c r="F495" s="465"/>
      <c r="G495" s="313" t="s">
        <v>46</v>
      </c>
      <c r="H495" s="320">
        <v>20.6</v>
      </c>
      <c r="I495" s="314"/>
      <c r="J495" s="321">
        <v>2.1423999999999999</v>
      </c>
      <c r="K495" s="322"/>
      <c r="L495" s="314"/>
      <c r="M495" s="322"/>
      <c r="N495" s="314"/>
      <c r="O495" s="323"/>
      <c r="DI495" s="303"/>
      <c r="DJ495" s="309"/>
      <c r="DK495" s="309"/>
      <c r="DL495" s="309"/>
      <c r="DN495" s="294" t="s">
        <v>63</v>
      </c>
      <c r="DP495" s="309"/>
      <c r="DT495" s="303"/>
      <c r="DU495" s="309"/>
    </row>
    <row r="496" spans="1:125" s="293" customFormat="1" ht="15" x14ac:dyDescent="0.25">
      <c r="A496" s="325"/>
      <c r="B496" s="313"/>
      <c r="C496" s="312"/>
      <c r="D496" s="473" t="s">
        <v>47</v>
      </c>
      <c r="E496" s="473"/>
      <c r="F496" s="473"/>
      <c r="G496" s="326"/>
      <c r="H496" s="327"/>
      <c r="I496" s="327"/>
      <c r="J496" s="327"/>
      <c r="K496" s="328">
        <v>5459.07</v>
      </c>
      <c r="L496" s="327"/>
      <c r="M496" s="329">
        <v>567.75</v>
      </c>
      <c r="N496" s="327"/>
      <c r="O496" s="330">
        <v>9566.02</v>
      </c>
      <c r="DI496" s="303"/>
      <c r="DJ496" s="309"/>
      <c r="DK496" s="309"/>
      <c r="DL496" s="309"/>
      <c r="DO496" s="294" t="s">
        <v>47</v>
      </c>
      <c r="DP496" s="309"/>
      <c r="DT496" s="303"/>
      <c r="DU496" s="309"/>
    </row>
    <row r="497" spans="1:125" s="293" customFormat="1" ht="15" x14ac:dyDescent="0.25">
      <c r="A497" s="319"/>
      <c r="B497" s="311"/>
      <c r="C497" s="312"/>
      <c r="D497" s="465" t="s">
        <v>48</v>
      </c>
      <c r="E497" s="465"/>
      <c r="F497" s="465"/>
      <c r="G497" s="313"/>
      <c r="H497" s="314"/>
      <c r="I497" s="314"/>
      <c r="J497" s="314"/>
      <c r="K497" s="322"/>
      <c r="L497" s="314"/>
      <c r="M497" s="315">
        <v>45.86</v>
      </c>
      <c r="N497" s="314"/>
      <c r="O497" s="317">
        <v>2394.35</v>
      </c>
      <c r="DI497" s="303"/>
      <c r="DJ497" s="309"/>
      <c r="DK497" s="309"/>
      <c r="DL497" s="309"/>
      <c r="DN497" s="294" t="s">
        <v>48</v>
      </c>
      <c r="DP497" s="309"/>
      <c r="DT497" s="303"/>
      <c r="DU497" s="309"/>
    </row>
    <row r="498" spans="1:125" s="293" customFormat="1" ht="33.75" x14ac:dyDescent="0.25">
      <c r="A498" s="319"/>
      <c r="B498" s="311"/>
      <c r="C498" s="312" t="s">
        <v>87</v>
      </c>
      <c r="D498" s="465" t="s">
        <v>88</v>
      </c>
      <c r="E498" s="465"/>
      <c r="F498" s="465"/>
      <c r="G498" s="313" t="s">
        <v>51</v>
      </c>
      <c r="H498" s="331">
        <v>147</v>
      </c>
      <c r="I498" s="314"/>
      <c r="J498" s="331">
        <v>147</v>
      </c>
      <c r="K498" s="322"/>
      <c r="L498" s="314"/>
      <c r="M498" s="315">
        <v>67.41</v>
      </c>
      <c r="N498" s="314"/>
      <c r="O498" s="317">
        <v>3519.69</v>
      </c>
      <c r="DI498" s="303"/>
      <c r="DJ498" s="309"/>
      <c r="DK498" s="309"/>
      <c r="DL498" s="309"/>
      <c r="DN498" s="294" t="s">
        <v>88</v>
      </c>
      <c r="DP498" s="309"/>
      <c r="DT498" s="303"/>
      <c r="DU498" s="309"/>
    </row>
    <row r="499" spans="1:125" s="293" customFormat="1" ht="45" x14ac:dyDescent="0.25">
      <c r="A499" s="319"/>
      <c r="B499" s="311"/>
      <c r="C499" s="312" t="s">
        <v>89</v>
      </c>
      <c r="D499" s="465" t="s">
        <v>90</v>
      </c>
      <c r="E499" s="465"/>
      <c r="F499" s="465"/>
      <c r="G499" s="313" t="s">
        <v>51</v>
      </c>
      <c r="H499" s="331">
        <v>134</v>
      </c>
      <c r="I499" s="316">
        <v>0.85</v>
      </c>
      <c r="J499" s="320">
        <v>113.9</v>
      </c>
      <c r="K499" s="322"/>
      <c r="L499" s="314"/>
      <c r="M499" s="315">
        <v>52.23</v>
      </c>
      <c r="N499" s="314"/>
      <c r="O499" s="317">
        <v>2727.16</v>
      </c>
      <c r="DI499" s="303"/>
      <c r="DJ499" s="309"/>
      <c r="DK499" s="309"/>
      <c r="DL499" s="309"/>
      <c r="DN499" s="294" t="s">
        <v>90</v>
      </c>
      <c r="DP499" s="309"/>
      <c r="DT499" s="303"/>
      <c r="DU499" s="309"/>
    </row>
    <row r="500" spans="1:125" s="293" customFormat="1" ht="15" x14ac:dyDescent="0.25">
      <c r="A500" s="310"/>
      <c r="B500" s="332"/>
      <c r="C500" s="333"/>
      <c r="D500" s="468" t="s">
        <v>54</v>
      </c>
      <c r="E500" s="468"/>
      <c r="F500" s="468"/>
      <c r="G500" s="305"/>
      <c r="H500" s="334"/>
      <c r="I500" s="334"/>
      <c r="J500" s="334"/>
      <c r="K500" s="335"/>
      <c r="L500" s="334"/>
      <c r="M500" s="336">
        <v>687.39</v>
      </c>
      <c r="N500" s="327"/>
      <c r="O500" s="337">
        <v>15812.87</v>
      </c>
      <c r="DI500" s="303"/>
      <c r="DJ500" s="309"/>
      <c r="DK500" s="309"/>
      <c r="DL500" s="309"/>
      <c r="DP500" s="309" t="s">
        <v>54</v>
      </c>
      <c r="DT500" s="303"/>
      <c r="DU500" s="309"/>
    </row>
    <row r="501" spans="1:125" s="293" customFormat="1" ht="22.5" x14ac:dyDescent="0.25">
      <c r="A501" s="304" t="s">
        <v>415</v>
      </c>
      <c r="B501" s="305" t="s">
        <v>419</v>
      </c>
      <c r="C501" s="306" t="s">
        <v>92</v>
      </c>
      <c r="D501" s="469" t="s">
        <v>93</v>
      </c>
      <c r="E501" s="469"/>
      <c r="F501" s="469"/>
      <c r="G501" s="305" t="s">
        <v>94</v>
      </c>
      <c r="H501" s="305">
        <v>13.103999999999999</v>
      </c>
      <c r="I501" s="305" t="s">
        <v>23</v>
      </c>
      <c r="J501" s="305" t="s">
        <v>682</v>
      </c>
      <c r="K501" s="307" t="s">
        <v>96</v>
      </c>
      <c r="L501" s="305" t="s">
        <v>97</v>
      </c>
      <c r="M501" s="307" t="s">
        <v>683</v>
      </c>
      <c r="N501" s="305" t="s">
        <v>99</v>
      </c>
      <c r="O501" s="308" t="s">
        <v>684</v>
      </c>
      <c r="DI501" s="303"/>
      <c r="DJ501" s="309" t="s">
        <v>93</v>
      </c>
      <c r="DK501" s="309" t="s">
        <v>5</v>
      </c>
      <c r="DL501" s="309" t="s">
        <v>5</v>
      </c>
      <c r="DP501" s="309"/>
      <c r="DT501" s="303"/>
      <c r="DU501" s="309"/>
    </row>
    <row r="502" spans="1:125" s="293" customFormat="1" ht="15" x14ac:dyDescent="0.25">
      <c r="A502" s="341"/>
      <c r="B502" s="332"/>
      <c r="C502" s="333"/>
      <c r="D502" s="465" t="s">
        <v>685</v>
      </c>
      <c r="E502" s="465"/>
      <c r="F502" s="465"/>
      <c r="G502" s="465"/>
      <c r="H502" s="465"/>
      <c r="I502" s="465"/>
      <c r="J502" s="465"/>
      <c r="K502" s="465"/>
      <c r="L502" s="465"/>
      <c r="M502" s="465"/>
      <c r="N502" s="465"/>
      <c r="O502" s="467"/>
      <c r="DI502" s="303"/>
      <c r="DJ502" s="309"/>
      <c r="DK502" s="309"/>
      <c r="DL502" s="309"/>
      <c r="DP502" s="309"/>
      <c r="DQ502" s="294" t="s">
        <v>685</v>
      </c>
      <c r="DT502" s="303"/>
      <c r="DU502" s="309"/>
    </row>
    <row r="503" spans="1:125" s="293" customFormat="1" ht="15" x14ac:dyDescent="0.25">
      <c r="A503" s="341"/>
      <c r="B503" s="332"/>
      <c r="C503" s="333"/>
      <c r="D503" s="465" t="s">
        <v>101</v>
      </c>
      <c r="E503" s="465"/>
      <c r="F503" s="465"/>
      <c r="G503" s="465"/>
      <c r="H503" s="465"/>
      <c r="I503" s="465"/>
      <c r="J503" s="465"/>
      <c r="K503" s="465"/>
      <c r="L503" s="465"/>
      <c r="M503" s="465"/>
      <c r="N503" s="465"/>
      <c r="O503" s="467"/>
      <c r="DI503" s="303"/>
      <c r="DJ503" s="309"/>
      <c r="DK503" s="309"/>
      <c r="DL503" s="309"/>
      <c r="DP503" s="309"/>
      <c r="DR503" s="294" t="s">
        <v>101</v>
      </c>
      <c r="DT503" s="303"/>
      <c r="DU503" s="309"/>
    </row>
    <row r="504" spans="1:125" s="293" customFormat="1" ht="15" x14ac:dyDescent="0.25">
      <c r="A504" s="310"/>
      <c r="B504" s="342"/>
      <c r="C504" s="312"/>
      <c r="D504" s="474" t="s">
        <v>102</v>
      </c>
      <c r="E504" s="474"/>
      <c r="F504" s="474"/>
      <c r="G504" s="474"/>
      <c r="H504" s="474"/>
      <c r="I504" s="474"/>
      <c r="J504" s="474"/>
      <c r="K504" s="474"/>
      <c r="L504" s="474"/>
      <c r="M504" s="474"/>
      <c r="N504" s="474"/>
      <c r="O504" s="475"/>
      <c r="DI504" s="303"/>
      <c r="DJ504" s="309"/>
      <c r="DK504" s="309"/>
      <c r="DL504" s="309"/>
      <c r="DP504" s="309"/>
      <c r="DS504" s="294" t="s">
        <v>102</v>
      </c>
      <c r="DT504" s="303"/>
      <c r="DU504" s="309"/>
    </row>
    <row r="505" spans="1:125" s="293" customFormat="1" ht="15" x14ac:dyDescent="0.25">
      <c r="A505" s="310"/>
      <c r="B505" s="332"/>
      <c r="C505" s="333"/>
      <c r="D505" s="468" t="s">
        <v>54</v>
      </c>
      <c r="E505" s="468"/>
      <c r="F505" s="468"/>
      <c r="G505" s="305"/>
      <c r="H505" s="334"/>
      <c r="I505" s="334"/>
      <c r="J505" s="334"/>
      <c r="K505" s="335"/>
      <c r="L505" s="334"/>
      <c r="M505" s="340">
        <v>8571.01</v>
      </c>
      <c r="N505" s="327"/>
      <c r="O505" s="337">
        <v>81424.600000000006</v>
      </c>
      <c r="DI505" s="303"/>
      <c r="DJ505" s="309"/>
      <c r="DK505" s="309"/>
      <c r="DL505" s="309"/>
      <c r="DP505" s="309" t="s">
        <v>54</v>
      </c>
      <c r="DT505" s="303"/>
      <c r="DU505" s="309"/>
    </row>
    <row r="506" spans="1:125" s="293" customFormat="1" ht="56.25" x14ac:dyDescent="0.25">
      <c r="A506" s="304" t="s">
        <v>418</v>
      </c>
      <c r="B506" s="305" t="s">
        <v>424</v>
      </c>
      <c r="C506" s="306" t="s">
        <v>256</v>
      </c>
      <c r="D506" s="469" t="s">
        <v>257</v>
      </c>
      <c r="E506" s="469"/>
      <c r="F506" s="469"/>
      <c r="G506" s="305" t="s">
        <v>239</v>
      </c>
      <c r="H506" s="305">
        <v>1</v>
      </c>
      <c r="I506" s="305" t="s">
        <v>23</v>
      </c>
      <c r="J506" s="305" t="s">
        <v>23</v>
      </c>
      <c r="K506" s="307"/>
      <c r="L506" s="305"/>
      <c r="M506" s="307"/>
      <c r="N506" s="305"/>
      <c r="O506" s="308"/>
      <c r="DI506" s="303"/>
      <c r="DJ506" s="309" t="s">
        <v>257</v>
      </c>
      <c r="DK506" s="309" t="s">
        <v>5</v>
      </c>
      <c r="DL506" s="309" t="s">
        <v>5</v>
      </c>
      <c r="DP506" s="309"/>
      <c r="DT506" s="303"/>
      <c r="DU506" s="309"/>
    </row>
    <row r="507" spans="1:125" s="293" customFormat="1" ht="15" x14ac:dyDescent="0.25">
      <c r="A507" s="310"/>
      <c r="B507" s="311"/>
      <c r="C507" s="312" t="s">
        <v>23</v>
      </c>
      <c r="D507" s="465" t="s">
        <v>44</v>
      </c>
      <c r="E507" s="465"/>
      <c r="F507" s="465"/>
      <c r="G507" s="313"/>
      <c r="H507" s="314"/>
      <c r="I507" s="314"/>
      <c r="J507" s="314"/>
      <c r="K507" s="315">
        <v>316.8</v>
      </c>
      <c r="L507" s="314"/>
      <c r="M507" s="315">
        <v>316.8</v>
      </c>
      <c r="N507" s="316">
        <v>52.21</v>
      </c>
      <c r="O507" s="317">
        <v>16540.13</v>
      </c>
      <c r="DI507" s="303"/>
      <c r="DJ507" s="309"/>
      <c r="DK507" s="309"/>
      <c r="DL507" s="309"/>
      <c r="DM507" s="294" t="s">
        <v>44</v>
      </c>
      <c r="DP507" s="309"/>
      <c r="DT507" s="303"/>
      <c r="DU507" s="309"/>
    </row>
    <row r="508" spans="1:125" s="293" customFormat="1" ht="15" x14ac:dyDescent="0.25">
      <c r="A508" s="310"/>
      <c r="B508" s="311"/>
      <c r="C508" s="312" t="s">
        <v>55</v>
      </c>
      <c r="D508" s="465" t="s">
        <v>60</v>
      </c>
      <c r="E508" s="465"/>
      <c r="F508" s="465"/>
      <c r="G508" s="313"/>
      <c r="H508" s="314"/>
      <c r="I508" s="314"/>
      <c r="J508" s="314"/>
      <c r="K508" s="318">
        <v>8602.08</v>
      </c>
      <c r="L508" s="314"/>
      <c r="M508" s="318">
        <v>8602.08</v>
      </c>
      <c r="N508" s="316">
        <v>15.71</v>
      </c>
      <c r="O508" s="317">
        <v>135138.68</v>
      </c>
      <c r="DI508" s="303"/>
      <c r="DJ508" s="309"/>
      <c r="DK508" s="309"/>
      <c r="DL508" s="309"/>
      <c r="DM508" s="294" t="s">
        <v>60</v>
      </c>
      <c r="DP508" s="309"/>
      <c r="DT508" s="303"/>
      <c r="DU508" s="309"/>
    </row>
    <row r="509" spans="1:125" s="293" customFormat="1" ht="15" x14ac:dyDescent="0.25">
      <c r="A509" s="310"/>
      <c r="B509" s="311"/>
      <c r="C509" s="312" t="s">
        <v>61</v>
      </c>
      <c r="D509" s="465" t="s">
        <v>62</v>
      </c>
      <c r="E509" s="465"/>
      <c r="F509" s="465"/>
      <c r="G509" s="313"/>
      <c r="H509" s="314"/>
      <c r="I509" s="314"/>
      <c r="J509" s="314"/>
      <c r="K509" s="315">
        <v>328.35</v>
      </c>
      <c r="L509" s="314"/>
      <c r="M509" s="315">
        <v>328.35</v>
      </c>
      <c r="N509" s="316">
        <v>52.21</v>
      </c>
      <c r="O509" s="317">
        <v>17143.150000000001</v>
      </c>
      <c r="DI509" s="303"/>
      <c r="DJ509" s="309"/>
      <c r="DK509" s="309"/>
      <c r="DL509" s="309"/>
      <c r="DM509" s="294" t="s">
        <v>62</v>
      </c>
      <c r="DP509" s="309"/>
      <c r="DT509" s="303"/>
      <c r="DU509" s="309"/>
    </row>
    <row r="510" spans="1:125" s="293" customFormat="1" ht="15" x14ac:dyDescent="0.25">
      <c r="A510" s="319"/>
      <c r="B510" s="311"/>
      <c r="C510" s="312"/>
      <c r="D510" s="465" t="s">
        <v>45</v>
      </c>
      <c r="E510" s="465"/>
      <c r="F510" s="465"/>
      <c r="G510" s="313" t="s">
        <v>46</v>
      </c>
      <c r="H510" s="316">
        <v>34.51</v>
      </c>
      <c r="I510" s="314"/>
      <c r="J510" s="316">
        <v>34.51</v>
      </c>
      <c r="K510" s="322"/>
      <c r="L510" s="314"/>
      <c r="M510" s="322"/>
      <c r="N510" s="314"/>
      <c r="O510" s="323"/>
      <c r="DI510" s="303"/>
      <c r="DJ510" s="309"/>
      <c r="DK510" s="309"/>
      <c r="DL510" s="309"/>
      <c r="DN510" s="294" t="s">
        <v>45</v>
      </c>
      <c r="DP510" s="309"/>
      <c r="DT510" s="303"/>
      <c r="DU510" s="309"/>
    </row>
    <row r="511" spans="1:125" s="293" customFormat="1" ht="15" x14ac:dyDescent="0.25">
      <c r="A511" s="319"/>
      <c r="B511" s="311"/>
      <c r="C511" s="312"/>
      <c r="D511" s="465" t="s">
        <v>63</v>
      </c>
      <c r="E511" s="465"/>
      <c r="F511" s="465"/>
      <c r="G511" s="313" t="s">
        <v>46</v>
      </c>
      <c r="H511" s="316">
        <v>25.66</v>
      </c>
      <c r="I511" s="314"/>
      <c r="J511" s="316">
        <v>25.66</v>
      </c>
      <c r="K511" s="322"/>
      <c r="L511" s="314"/>
      <c r="M511" s="322"/>
      <c r="N511" s="314"/>
      <c r="O511" s="323"/>
      <c r="DI511" s="303"/>
      <c r="DJ511" s="309"/>
      <c r="DK511" s="309"/>
      <c r="DL511" s="309"/>
      <c r="DN511" s="294" t="s">
        <v>63</v>
      </c>
      <c r="DP511" s="309"/>
      <c r="DT511" s="303"/>
      <c r="DU511" s="309"/>
    </row>
    <row r="512" spans="1:125" s="293" customFormat="1" ht="15" x14ac:dyDescent="0.25">
      <c r="A512" s="325"/>
      <c r="B512" s="313"/>
      <c r="C512" s="312"/>
      <c r="D512" s="473" t="s">
        <v>47</v>
      </c>
      <c r="E512" s="473"/>
      <c r="F512" s="473"/>
      <c r="G512" s="326"/>
      <c r="H512" s="327"/>
      <c r="I512" s="327"/>
      <c r="J512" s="327"/>
      <c r="K512" s="328">
        <v>8918.8799999999992</v>
      </c>
      <c r="L512" s="327"/>
      <c r="M512" s="328">
        <v>8918.8799999999992</v>
      </c>
      <c r="N512" s="327"/>
      <c r="O512" s="330">
        <v>151678.81</v>
      </c>
      <c r="DI512" s="303"/>
      <c r="DJ512" s="309"/>
      <c r="DK512" s="309"/>
      <c r="DL512" s="309"/>
      <c r="DO512" s="294" t="s">
        <v>47</v>
      </c>
      <c r="DP512" s="309"/>
      <c r="DT512" s="303"/>
      <c r="DU512" s="309"/>
    </row>
    <row r="513" spans="1:125" s="293" customFormat="1" ht="15" x14ac:dyDescent="0.25">
      <c r="A513" s="319"/>
      <c r="B513" s="311"/>
      <c r="C513" s="312"/>
      <c r="D513" s="465" t="s">
        <v>48</v>
      </c>
      <c r="E513" s="465"/>
      <c r="F513" s="465"/>
      <c r="G513" s="313"/>
      <c r="H513" s="314"/>
      <c r="I513" s="314"/>
      <c r="J513" s="314"/>
      <c r="K513" s="322"/>
      <c r="L513" s="314"/>
      <c r="M513" s="315">
        <v>645.15</v>
      </c>
      <c r="N513" s="314"/>
      <c r="O513" s="317">
        <v>33683.279999999999</v>
      </c>
      <c r="DI513" s="303"/>
      <c r="DJ513" s="309"/>
      <c r="DK513" s="309"/>
      <c r="DL513" s="309"/>
      <c r="DN513" s="294" t="s">
        <v>48</v>
      </c>
      <c r="DP513" s="309"/>
      <c r="DT513" s="303"/>
      <c r="DU513" s="309"/>
    </row>
    <row r="514" spans="1:125" s="293" customFormat="1" ht="22.5" x14ac:dyDescent="0.25">
      <c r="A514" s="319"/>
      <c r="B514" s="311"/>
      <c r="C514" s="312" t="s">
        <v>64</v>
      </c>
      <c r="D514" s="465" t="s">
        <v>65</v>
      </c>
      <c r="E514" s="465"/>
      <c r="F514" s="465"/>
      <c r="G514" s="313" t="s">
        <v>51</v>
      </c>
      <c r="H514" s="331">
        <v>109</v>
      </c>
      <c r="I514" s="314"/>
      <c r="J514" s="331">
        <v>109</v>
      </c>
      <c r="K514" s="322"/>
      <c r="L514" s="314"/>
      <c r="M514" s="315">
        <v>703.21</v>
      </c>
      <c r="N514" s="314"/>
      <c r="O514" s="317">
        <v>36714.78</v>
      </c>
      <c r="DI514" s="303"/>
      <c r="DJ514" s="309"/>
      <c r="DK514" s="309"/>
      <c r="DL514" s="309"/>
      <c r="DN514" s="294" t="s">
        <v>65</v>
      </c>
      <c r="DP514" s="309"/>
      <c r="DT514" s="303"/>
      <c r="DU514" s="309"/>
    </row>
    <row r="515" spans="1:125" s="293" customFormat="1" ht="33.75" x14ac:dyDescent="0.25">
      <c r="A515" s="319"/>
      <c r="B515" s="311"/>
      <c r="C515" s="312" t="s">
        <v>66</v>
      </c>
      <c r="D515" s="465" t="s">
        <v>67</v>
      </c>
      <c r="E515" s="465"/>
      <c r="F515" s="465"/>
      <c r="G515" s="313" t="s">
        <v>51</v>
      </c>
      <c r="H515" s="331">
        <v>65</v>
      </c>
      <c r="I515" s="316">
        <v>0.85</v>
      </c>
      <c r="J515" s="316">
        <v>55.25</v>
      </c>
      <c r="K515" s="322"/>
      <c r="L515" s="314"/>
      <c r="M515" s="315">
        <v>356.45</v>
      </c>
      <c r="N515" s="314"/>
      <c r="O515" s="317">
        <v>18610.009999999998</v>
      </c>
      <c r="DI515" s="303"/>
      <c r="DJ515" s="309"/>
      <c r="DK515" s="309"/>
      <c r="DL515" s="309"/>
      <c r="DN515" s="294" t="s">
        <v>67</v>
      </c>
      <c r="DP515" s="309"/>
      <c r="DT515" s="303"/>
      <c r="DU515" s="309"/>
    </row>
    <row r="516" spans="1:125" s="293" customFormat="1" ht="15" x14ac:dyDescent="0.25">
      <c r="A516" s="310"/>
      <c r="B516" s="332"/>
      <c r="C516" s="333"/>
      <c r="D516" s="468" t="s">
        <v>54</v>
      </c>
      <c r="E516" s="468"/>
      <c r="F516" s="468"/>
      <c r="G516" s="305"/>
      <c r="H516" s="334"/>
      <c r="I516" s="334"/>
      <c r="J516" s="334"/>
      <c r="K516" s="335"/>
      <c r="L516" s="334"/>
      <c r="M516" s="340">
        <v>9978.5400000000009</v>
      </c>
      <c r="N516" s="327"/>
      <c r="O516" s="337">
        <v>207003.6</v>
      </c>
      <c r="DI516" s="303"/>
      <c r="DJ516" s="309"/>
      <c r="DK516" s="309"/>
      <c r="DL516" s="309"/>
      <c r="DP516" s="309" t="s">
        <v>54</v>
      </c>
      <c r="DT516" s="303"/>
      <c r="DU516" s="309"/>
    </row>
    <row r="517" spans="1:125" s="293" customFormat="1" ht="22.5" x14ac:dyDescent="0.25">
      <c r="A517" s="304" t="s">
        <v>423</v>
      </c>
      <c r="B517" s="305" t="s">
        <v>426</v>
      </c>
      <c r="C517" s="306" t="s">
        <v>260</v>
      </c>
      <c r="D517" s="469" t="s">
        <v>261</v>
      </c>
      <c r="E517" s="469"/>
      <c r="F517" s="469"/>
      <c r="G517" s="305" t="s">
        <v>262</v>
      </c>
      <c r="H517" s="305">
        <v>1</v>
      </c>
      <c r="I517" s="305" t="s">
        <v>23</v>
      </c>
      <c r="J517" s="305" t="s">
        <v>23</v>
      </c>
      <c r="K517" s="307" t="s">
        <v>263</v>
      </c>
      <c r="L517" s="305" t="s">
        <v>127</v>
      </c>
      <c r="M517" s="307" t="s">
        <v>264</v>
      </c>
      <c r="N517" s="305" t="s">
        <v>99</v>
      </c>
      <c r="O517" s="308" t="s">
        <v>265</v>
      </c>
      <c r="DI517" s="303"/>
      <c r="DJ517" s="309" t="s">
        <v>261</v>
      </c>
      <c r="DK517" s="309" t="s">
        <v>5</v>
      </c>
      <c r="DL517" s="309" t="s">
        <v>5</v>
      </c>
      <c r="DP517" s="309"/>
      <c r="DT517" s="303"/>
      <c r="DU517" s="309"/>
    </row>
    <row r="518" spans="1:125" s="293" customFormat="1" ht="15" x14ac:dyDescent="0.25">
      <c r="A518" s="341"/>
      <c r="B518" s="332"/>
      <c r="C518" s="333"/>
      <c r="D518" s="465" t="s">
        <v>266</v>
      </c>
      <c r="E518" s="465"/>
      <c r="F518" s="465"/>
      <c r="G518" s="465"/>
      <c r="H518" s="465"/>
      <c r="I518" s="465"/>
      <c r="J518" s="465"/>
      <c r="K518" s="465"/>
      <c r="L518" s="465"/>
      <c r="M518" s="465"/>
      <c r="N518" s="465"/>
      <c r="O518" s="467"/>
      <c r="DI518" s="303"/>
      <c r="DJ518" s="309"/>
      <c r="DK518" s="309"/>
      <c r="DL518" s="309"/>
      <c r="DP518" s="309"/>
      <c r="DR518" s="294" t="s">
        <v>266</v>
      </c>
      <c r="DT518" s="303"/>
      <c r="DU518" s="309"/>
    </row>
    <row r="519" spans="1:125" s="293" customFormat="1" ht="15" x14ac:dyDescent="0.25">
      <c r="A519" s="310"/>
      <c r="B519" s="342"/>
      <c r="C519" s="312"/>
      <c r="D519" s="474" t="s">
        <v>131</v>
      </c>
      <c r="E519" s="474"/>
      <c r="F519" s="474"/>
      <c r="G519" s="474"/>
      <c r="H519" s="474"/>
      <c r="I519" s="474"/>
      <c r="J519" s="474"/>
      <c r="K519" s="474"/>
      <c r="L519" s="474"/>
      <c r="M519" s="474"/>
      <c r="N519" s="474"/>
      <c r="O519" s="475"/>
      <c r="DI519" s="303"/>
      <c r="DJ519" s="309"/>
      <c r="DK519" s="309"/>
      <c r="DL519" s="309"/>
      <c r="DP519" s="309"/>
      <c r="DS519" s="294" t="s">
        <v>131</v>
      </c>
      <c r="DT519" s="303"/>
      <c r="DU519" s="309"/>
    </row>
    <row r="520" spans="1:125" s="293" customFormat="1" ht="15" x14ac:dyDescent="0.25">
      <c r="A520" s="310"/>
      <c r="B520" s="342"/>
      <c r="C520" s="312"/>
      <c r="D520" s="474" t="s">
        <v>102</v>
      </c>
      <c r="E520" s="474"/>
      <c r="F520" s="474"/>
      <c r="G520" s="474"/>
      <c r="H520" s="474"/>
      <c r="I520" s="474"/>
      <c r="J520" s="474"/>
      <c r="K520" s="474"/>
      <c r="L520" s="474"/>
      <c r="M520" s="474"/>
      <c r="N520" s="474"/>
      <c r="O520" s="475"/>
      <c r="DI520" s="303"/>
      <c r="DJ520" s="309"/>
      <c r="DK520" s="309"/>
      <c r="DL520" s="309"/>
      <c r="DP520" s="309"/>
      <c r="DS520" s="294" t="s">
        <v>102</v>
      </c>
      <c r="DT520" s="303"/>
      <c r="DU520" s="309"/>
    </row>
    <row r="521" spans="1:125" s="293" customFormat="1" ht="15" x14ac:dyDescent="0.25">
      <c r="A521" s="310"/>
      <c r="B521" s="332"/>
      <c r="C521" s="333"/>
      <c r="D521" s="468" t="s">
        <v>54</v>
      </c>
      <c r="E521" s="468"/>
      <c r="F521" s="468"/>
      <c r="G521" s="305"/>
      <c r="H521" s="334"/>
      <c r="I521" s="334"/>
      <c r="J521" s="334"/>
      <c r="K521" s="335"/>
      <c r="L521" s="334"/>
      <c r="M521" s="340">
        <v>175555.37</v>
      </c>
      <c r="N521" s="327"/>
      <c r="O521" s="337">
        <v>1667776.02</v>
      </c>
      <c r="DI521" s="303"/>
      <c r="DJ521" s="309"/>
      <c r="DK521" s="309"/>
      <c r="DL521" s="309"/>
      <c r="DP521" s="309" t="s">
        <v>54</v>
      </c>
      <c r="DT521" s="303"/>
      <c r="DU521" s="309"/>
    </row>
    <row r="522" spans="1:125" s="293" customFormat="1" ht="22.5" x14ac:dyDescent="0.25">
      <c r="A522" s="304" t="s">
        <v>425</v>
      </c>
      <c r="B522" s="305" t="s">
        <v>428</v>
      </c>
      <c r="C522" s="306" t="s">
        <v>269</v>
      </c>
      <c r="D522" s="469" t="s">
        <v>270</v>
      </c>
      <c r="E522" s="469"/>
      <c r="F522" s="469"/>
      <c r="G522" s="305" t="s">
        <v>262</v>
      </c>
      <c r="H522" s="305">
        <v>1</v>
      </c>
      <c r="I522" s="305" t="s">
        <v>23</v>
      </c>
      <c r="J522" s="305" t="s">
        <v>23</v>
      </c>
      <c r="K522" s="307" t="s">
        <v>271</v>
      </c>
      <c r="L522" s="305" t="s">
        <v>127</v>
      </c>
      <c r="M522" s="307" t="s">
        <v>272</v>
      </c>
      <c r="N522" s="305" t="s">
        <v>99</v>
      </c>
      <c r="O522" s="308" t="s">
        <v>273</v>
      </c>
      <c r="DI522" s="303"/>
      <c r="DJ522" s="309" t="s">
        <v>270</v>
      </c>
      <c r="DK522" s="309" t="s">
        <v>5</v>
      </c>
      <c r="DL522" s="309" t="s">
        <v>5</v>
      </c>
      <c r="DP522" s="309"/>
      <c r="DT522" s="303"/>
      <c r="DU522" s="309"/>
    </row>
    <row r="523" spans="1:125" s="293" customFormat="1" ht="15" x14ac:dyDescent="0.25">
      <c r="A523" s="341"/>
      <c r="B523" s="332"/>
      <c r="C523" s="333"/>
      <c r="D523" s="465" t="s">
        <v>274</v>
      </c>
      <c r="E523" s="465"/>
      <c r="F523" s="465"/>
      <c r="G523" s="465"/>
      <c r="H523" s="465"/>
      <c r="I523" s="465"/>
      <c r="J523" s="465"/>
      <c r="K523" s="465"/>
      <c r="L523" s="465"/>
      <c r="M523" s="465"/>
      <c r="N523" s="465"/>
      <c r="O523" s="467"/>
      <c r="DI523" s="303"/>
      <c r="DJ523" s="309"/>
      <c r="DK523" s="309"/>
      <c r="DL523" s="309"/>
      <c r="DP523" s="309"/>
      <c r="DR523" s="294" t="s">
        <v>274</v>
      </c>
      <c r="DT523" s="303"/>
      <c r="DU523" s="309"/>
    </row>
    <row r="524" spans="1:125" s="293" customFormat="1" ht="15" x14ac:dyDescent="0.25">
      <c r="A524" s="310"/>
      <c r="B524" s="342"/>
      <c r="C524" s="312"/>
      <c r="D524" s="474" t="s">
        <v>131</v>
      </c>
      <c r="E524" s="474"/>
      <c r="F524" s="474"/>
      <c r="G524" s="474"/>
      <c r="H524" s="474"/>
      <c r="I524" s="474"/>
      <c r="J524" s="474"/>
      <c r="K524" s="474"/>
      <c r="L524" s="474"/>
      <c r="M524" s="474"/>
      <c r="N524" s="474"/>
      <c r="O524" s="475"/>
      <c r="DI524" s="303"/>
      <c r="DJ524" s="309"/>
      <c r="DK524" s="309"/>
      <c r="DL524" s="309"/>
      <c r="DP524" s="309"/>
      <c r="DS524" s="294" t="s">
        <v>131</v>
      </c>
      <c r="DT524" s="303"/>
      <c r="DU524" s="309"/>
    </row>
    <row r="525" spans="1:125" s="293" customFormat="1" ht="15" x14ac:dyDescent="0.25">
      <c r="A525" s="310"/>
      <c r="B525" s="342"/>
      <c r="C525" s="312"/>
      <c r="D525" s="474" t="s">
        <v>102</v>
      </c>
      <c r="E525" s="474"/>
      <c r="F525" s="474"/>
      <c r="G525" s="474"/>
      <c r="H525" s="474"/>
      <c r="I525" s="474"/>
      <c r="J525" s="474"/>
      <c r="K525" s="474"/>
      <c r="L525" s="474"/>
      <c r="M525" s="474"/>
      <c r="N525" s="474"/>
      <c r="O525" s="475"/>
      <c r="DI525" s="303"/>
      <c r="DJ525" s="309"/>
      <c r="DK525" s="309"/>
      <c r="DL525" s="309"/>
      <c r="DP525" s="309"/>
      <c r="DS525" s="294" t="s">
        <v>102</v>
      </c>
      <c r="DT525" s="303"/>
      <c r="DU525" s="309"/>
    </row>
    <row r="526" spans="1:125" s="293" customFormat="1" ht="15" x14ac:dyDescent="0.25">
      <c r="A526" s="310"/>
      <c r="B526" s="332"/>
      <c r="C526" s="333"/>
      <c r="D526" s="468" t="s">
        <v>54</v>
      </c>
      <c r="E526" s="468"/>
      <c r="F526" s="468"/>
      <c r="G526" s="305"/>
      <c r="H526" s="334"/>
      <c r="I526" s="334"/>
      <c r="J526" s="334"/>
      <c r="K526" s="335"/>
      <c r="L526" s="334"/>
      <c r="M526" s="340">
        <v>378541.26</v>
      </c>
      <c r="N526" s="327"/>
      <c r="O526" s="337">
        <v>3596141.97</v>
      </c>
      <c r="DI526" s="303"/>
      <c r="DJ526" s="309"/>
      <c r="DK526" s="309"/>
      <c r="DL526" s="309"/>
      <c r="DP526" s="309" t="s">
        <v>54</v>
      </c>
      <c r="DT526" s="303"/>
      <c r="DU526" s="309"/>
    </row>
    <row r="527" spans="1:125" s="293" customFormat="1" ht="45" x14ac:dyDescent="0.25">
      <c r="A527" s="304" t="s">
        <v>427</v>
      </c>
      <c r="B527" s="305" t="s">
        <v>430</v>
      </c>
      <c r="C527" s="306" t="s">
        <v>277</v>
      </c>
      <c r="D527" s="469" t="s">
        <v>278</v>
      </c>
      <c r="E527" s="469"/>
      <c r="F527" s="469"/>
      <c r="G527" s="305" t="s">
        <v>110</v>
      </c>
      <c r="H527" s="305">
        <v>1</v>
      </c>
      <c r="I527" s="305" t="s">
        <v>23</v>
      </c>
      <c r="J527" s="305" t="s">
        <v>23</v>
      </c>
      <c r="K527" s="307"/>
      <c r="L527" s="305"/>
      <c r="M527" s="307"/>
      <c r="N527" s="305"/>
      <c r="O527" s="308"/>
      <c r="DI527" s="303"/>
      <c r="DJ527" s="309" t="s">
        <v>278</v>
      </c>
      <c r="DK527" s="309" t="s">
        <v>5</v>
      </c>
      <c r="DL527" s="309" t="s">
        <v>5</v>
      </c>
      <c r="DP527" s="309"/>
      <c r="DT527" s="303"/>
      <c r="DU527" s="309"/>
    </row>
    <row r="528" spans="1:125" s="293" customFormat="1" ht="15" x14ac:dyDescent="0.25">
      <c r="A528" s="310"/>
      <c r="B528" s="311"/>
      <c r="C528" s="312" t="s">
        <v>23</v>
      </c>
      <c r="D528" s="465" t="s">
        <v>44</v>
      </c>
      <c r="E528" s="465"/>
      <c r="F528" s="465"/>
      <c r="G528" s="313"/>
      <c r="H528" s="314"/>
      <c r="I528" s="314"/>
      <c r="J528" s="314"/>
      <c r="K528" s="315">
        <v>251.92</v>
      </c>
      <c r="L528" s="314"/>
      <c r="M528" s="315">
        <v>251.92</v>
      </c>
      <c r="N528" s="316">
        <v>52.21</v>
      </c>
      <c r="O528" s="317">
        <v>13152.74</v>
      </c>
      <c r="DI528" s="303"/>
      <c r="DJ528" s="309"/>
      <c r="DK528" s="309"/>
      <c r="DL528" s="309"/>
      <c r="DM528" s="294" t="s">
        <v>44</v>
      </c>
      <c r="DP528" s="309"/>
      <c r="DT528" s="303"/>
      <c r="DU528" s="309"/>
    </row>
    <row r="529" spans="1:125" s="293" customFormat="1" ht="15" x14ac:dyDescent="0.25">
      <c r="A529" s="310"/>
      <c r="B529" s="311"/>
      <c r="C529" s="312" t="s">
        <v>55</v>
      </c>
      <c r="D529" s="465" t="s">
        <v>60</v>
      </c>
      <c r="E529" s="465"/>
      <c r="F529" s="465"/>
      <c r="G529" s="313"/>
      <c r="H529" s="314"/>
      <c r="I529" s="314"/>
      <c r="J529" s="314"/>
      <c r="K529" s="315">
        <v>120.78</v>
      </c>
      <c r="L529" s="314"/>
      <c r="M529" s="315">
        <v>120.78</v>
      </c>
      <c r="N529" s="316">
        <v>15.71</v>
      </c>
      <c r="O529" s="317">
        <v>1897.45</v>
      </c>
      <c r="DI529" s="303"/>
      <c r="DJ529" s="309"/>
      <c r="DK529" s="309"/>
      <c r="DL529" s="309"/>
      <c r="DM529" s="294" t="s">
        <v>60</v>
      </c>
      <c r="DP529" s="309"/>
      <c r="DT529" s="303"/>
      <c r="DU529" s="309"/>
    </row>
    <row r="530" spans="1:125" s="293" customFormat="1" ht="15" x14ac:dyDescent="0.25">
      <c r="A530" s="310"/>
      <c r="B530" s="311"/>
      <c r="C530" s="312" t="s">
        <v>61</v>
      </c>
      <c r="D530" s="465" t="s">
        <v>62</v>
      </c>
      <c r="E530" s="465"/>
      <c r="F530" s="465"/>
      <c r="G530" s="313"/>
      <c r="H530" s="314"/>
      <c r="I530" s="314"/>
      <c r="J530" s="314"/>
      <c r="K530" s="315">
        <v>11.98</v>
      </c>
      <c r="L530" s="314"/>
      <c r="M530" s="315">
        <v>11.98</v>
      </c>
      <c r="N530" s="316">
        <v>52.21</v>
      </c>
      <c r="O530" s="338">
        <v>625.48</v>
      </c>
      <c r="DI530" s="303"/>
      <c r="DJ530" s="309"/>
      <c r="DK530" s="309"/>
      <c r="DL530" s="309"/>
      <c r="DM530" s="294" t="s">
        <v>62</v>
      </c>
      <c r="DP530" s="309"/>
      <c r="DT530" s="303"/>
      <c r="DU530" s="309"/>
    </row>
    <row r="531" spans="1:125" s="293" customFormat="1" ht="15" x14ac:dyDescent="0.25">
      <c r="A531" s="310"/>
      <c r="B531" s="311"/>
      <c r="C531" s="312" t="s">
        <v>75</v>
      </c>
      <c r="D531" s="465" t="s">
        <v>86</v>
      </c>
      <c r="E531" s="465"/>
      <c r="F531" s="465"/>
      <c r="G531" s="313"/>
      <c r="H531" s="314"/>
      <c r="I531" s="314"/>
      <c r="J531" s="314"/>
      <c r="K531" s="315">
        <v>812.09</v>
      </c>
      <c r="L531" s="314"/>
      <c r="M531" s="315">
        <v>812.09</v>
      </c>
      <c r="N531" s="320">
        <v>9.5</v>
      </c>
      <c r="O531" s="317">
        <v>7714.86</v>
      </c>
      <c r="DI531" s="303"/>
      <c r="DJ531" s="309"/>
      <c r="DK531" s="309"/>
      <c r="DL531" s="309"/>
      <c r="DM531" s="294" t="s">
        <v>86</v>
      </c>
      <c r="DP531" s="309"/>
      <c r="DT531" s="303"/>
      <c r="DU531" s="309"/>
    </row>
    <row r="532" spans="1:125" s="293" customFormat="1" ht="15" x14ac:dyDescent="0.25">
      <c r="A532" s="319"/>
      <c r="B532" s="311"/>
      <c r="C532" s="312"/>
      <c r="D532" s="465" t="s">
        <v>45</v>
      </c>
      <c r="E532" s="465"/>
      <c r="F532" s="465"/>
      <c r="G532" s="313" t="s">
        <v>46</v>
      </c>
      <c r="H532" s="320">
        <v>26.8</v>
      </c>
      <c r="I532" s="314"/>
      <c r="J532" s="320">
        <v>26.8</v>
      </c>
      <c r="K532" s="322"/>
      <c r="L532" s="314"/>
      <c r="M532" s="322"/>
      <c r="N532" s="314"/>
      <c r="O532" s="323"/>
      <c r="DI532" s="303"/>
      <c r="DJ532" s="309"/>
      <c r="DK532" s="309"/>
      <c r="DL532" s="309"/>
      <c r="DN532" s="294" t="s">
        <v>45</v>
      </c>
      <c r="DP532" s="309"/>
      <c r="DT532" s="303"/>
      <c r="DU532" s="309"/>
    </row>
    <row r="533" spans="1:125" s="293" customFormat="1" ht="15" x14ac:dyDescent="0.25">
      <c r="A533" s="319"/>
      <c r="B533" s="311"/>
      <c r="C533" s="312"/>
      <c r="D533" s="465" t="s">
        <v>63</v>
      </c>
      <c r="E533" s="465"/>
      <c r="F533" s="465"/>
      <c r="G533" s="313" t="s">
        <v>46</v>
      </c>
      <c r="H533" s="316">
        <v>0.92</v>
      </c>
      <c r="I533" s="314"/>
      <c r="J533" s="316">
        <v>0.92</v>
      </c>
      <c r="K533" s="322"/>
      <c r="L533" s="314"/>
      <c r="M533" s="322"/>
      <c r="N533" s="314"/>
      <c r="O533" s="323"/>
      <c r="DI533" s="303"/>
      <c r="DJ533" s="309"/>
      <c r="DK533" s="309"/>
      <c r="DL533" s="309"/>
      <c r="DN533" s="294" t="s">
        <v>63</v>
      </c>
      <c r="DP533" s="309"/>
      <c r="DT533" s="303"/>
      <c r="DU533" s="309"/>
    </row>
    <row r="534" spans="1:125" s="293" customFormat="1" ht="15" x14ac:dyDescent="0.25">
      <c r="A534" s="325"/>
      <c r="B534" s="313"/>
      <c r="C534" s="312"/>
      <c r="D534" s="473" t="s">
        <v>47</v>
      </c>
      <c r="E534" s="473"/>
      <c r="F534" s="473"/>
      <c r="G534" s="326"/>
      <c r="H534" s="327"/>
      <c r="I534" s="327"/>
      <c r="J534" s="327"/>
      <c r="K534" s="328">
        <v>1184.79</v>
      </c>
      <c r="L534" s="327"/>
      <c r="M534" s="328">
        <v>1184.79</v>
      </c>
      <c r="N534" s="327"/>
      <c r="O534" s="330">
        <v>22765.05</v>
      </c>
      <c r="DI534" s="303"/>
      <c r="DJ534" s="309"/>
      <c r="DK534" s="309"/>
      <c r="DL534" s="309"/>
      <c r="DO534" s="294" t="s">
        <v>47</v>
      </c>
      <c r="DP534" s="309"/>
      <c r="DT534" s="303"/>
      <c r="DU534" s="309"/>
    </row>
    <row r="535" spans="1:125" s="293" customFormat="1" ht="15" x14ac:dyDescent="0.25">
      <c r="A535" s="319"/>
      <c r="B535" s="311"/>
      <c r="C535" s="312"/>
      <c r="D535" s="465" t="s">
        <v>48</v>
      </c>
      <c r="E535" s="465"/>
      <c r="F535" s="465"/>
      <c r="G535" s="313"/>
      <c r="H535" s="314"/>
      <c r="I535" s="314"/>
      <c r="J535" s="314"/>
      <c r="K535" s="322"/>
      <c r="L535" s="314"/>
      <c r="M535" s="315">
        <v>263.89999999999998</v>
      </c>
      <c r="N535" s="314"/>
      <c r="O535" s="317">
        <v>13778.22</v>
      </c>
      <c r="DI535" s="303"/>
      <c r="DJ535" s="309"/>
      <c r="DK535" s="309"/>
      <c r="DL535" s="309"/>
      <c r="DN535" s="294" t="s">
        <v>48</v>
      </c>
      <c r="DP535" s="309"/>
      <c r="DT535" s="303"/>
      <c r="DU535" s="309"/>
    </row>
    <row r="536" spans="1:125" s="293" customFormat="1" ht="15" x14ac:dyDescent="0.25">
      <c r="A536" s="319"/>
      <c r="B536" s="311"/>
      <c r="C536" s="312" t="s">
        <v>279</v>
      </c>
      <c r="D536" s="465" t="s">
        <v>280</v>
      </c>
      <c r="E536" s="465"/>
      <c r="F536" s="465"/>
      <c r="G536" s="313" t="s">
        <v>51</v>
      </c>
      <c r="H536" s="331">
        <v>92</v>
      </c>
      <c r="I536" s="314"/>
      <c r="J536" s="331">
        <v>92</v>
      </c>
      <c r="K536" s="322"/>
      <c r="L536" s="314"/>
      <c r="M536" s="315">
        <v>242.79</v>
      </c>
      <c r="N536" s="314"/>
      <c r="O536" s="317">
        <v>12675.96</v>
      </c>
      <c r="DI536" s="303"/>
      <c r="DJ536" s="309"/>
      <c r="DK536" s="309"/>
      <c r="DL536" s="309"/>
      <c r="DN536" s="294" t="s">
        <v>280</v>
      </c>
      <c r="DP536" s="309"/>
      <c r="DT536" s="303"/>
      <c r="DU536" s="309"/>
    </row>
    <row r="537" spans="1:125" s="293" customFormat="1" ht="15" x14ac:dyDescent="0.25">
      <c r="A537" s="319"/>
      <c r="B537" s="311"/>
      <c r="C537" s="312" t="s">
        <v>281</v>
      </c>
      <c r="D537" s="465" t="s">
        <v>282</v>
      </c>
      <c r="E537" s="465"/>
      <c r="F537" s="465"/>
      <c r="G537" s="313" t="s">
        <v>51</v>
      </c>
      <c r="H537" s="331">
        <v>49</v>
      </c>
      <c r="I537" s="314"/>
      <c r="J537" s="331">
        <v>49</v>
      </c>
      <c r="K537" s="322"/>
      <c r="L537" s="314"/>
      <c r="M537" s="315">
        <v>129.31</v>
      </c>
      <c r="N537" s="314"/>
      <c r="O537" s="317">
        <v>6751.33</v>
      </c>
      <c r="DI537" s="303"/>
      <c r="DJ537" s="309"/>
      <c r="DK537" s="309"/>
      <c r="DL537" s="309"/>
      <c r="DN537" s="294" t="s">
        <v>282</v>
      </c>
      <c r="DP537" s="309"/>
      <c r="DT537" s="303"/>
      <c r="DU537" s="309"/>
    </row>
    <row r="538" spans="1:125" s="293" customFormat="1" ht="15" x14ac:dyDescent="0.25">
      <c r="A538" s="310"/>
      <c r="B538" s="332"/>
      <c r="C538" s="333"/>
      <c r="D538" s="468" t="s">
        <v>54</v>
      </c>
      <c r="E538" s="468"/>
      <c r="F538" s="468"/>
      <c r="G538" s="305"/>
      <c r="H538" s="334"/>
      <c r="I538" s="334"/>
      <c r="J538" s="334"/>
      <c r="K538" s="335"/>
      <c r="L538" s="334"/>
      <c r="M538" s="340">
        <v>1556.89</v>
      </c>
      <c r="N538" s="327"/>
      <c r="O538" s="337">
        <v>42192.34</v>
      </c>
      <c r="DI538" s="303"/>
      <c r="DJ538" s="309"/>
      <c r="DK538" s="309"/>
      <c r="DL538" s="309"/>
      <c r="DP538" s="309" t="s">
        <v>54</v>
      </c>
      <c r="DT538" s="303"/>
      <c r="DU538" s="309"/>
    </row>
    <row r="539" spans="1:125" s="293" customFormat="1" ht="22.5" x14ac:dyDescent="0.25">
      <c r="A539" s="304" t="s">
        <v>429</v>
      </c>
      <c r="B539" s="305" t="s">
        <v>432</v>
      </c>
      <c r="C539" s="306" t="s">
        <v>285</v>
      </c>
      <c r="D539" s="469" t="s">
        <v>286</v>
      </c>
      <c r="E539" s="469"/>
      <c r="F539" s="469"/>
      <c r="G539" s="305" t="s">
        <v>110</v>
      </c>
      <c r="H539" s="305">
        <v>-2</v>
      </c>
      <c r="I539" s="305" t="s">
        <v>23</v>
      </c>
      <c r="J539" s="305" t="s">
        <v>287</v>
      </c>
      <c r="K539" s="307" t="s">
        <v>288</v>
      </c>
      <c r="L539" s="305"/>
      <c r="M539" s="307" t="s">
        <v>289</v>
      </c>
      <c r="N539" s="305" t="s">
        <v>99</v>
      </c>
      <c r="O539" s="308" t="s">
        <v>290</v>
      </c>
      <c r="DI539" s="303"/>
      <c r="DJ539" s="309" t="s">
        <v>286</v>
      </c>
      <c r="DK539" s="309" t="s">
        <v>5</v>
      </c>
      <c r="DL539" s="309" t="s">
        <v>5</v>
      </c>
      <c r="DP539" s="309"/>
      <c r="DT539" s="303"/>
      <c r="DU539" s="309"/>
    </row>
    <row r="540" spans="1:125" s="293" customFormat="1" ht="15" x14ac:dyDescent="0.25">
      <c r="A540" s="310"/>
      <c r="B540" s="332"/>
      <c r="C540" s="333"/>
      <c r="D540" s="468" t="s">
        <v>54</v>
      </c>
      <c r="E540" s="468"/>
      <c r="F540" s="468"/>
      <c r="G540" s="305"/>
      <c r="H540" s="334"/>
      <c r="I540" s="334"/>
      <c r="J540" s="334"/>
      <c r="K540" s="335"/>
      <c r="L540" s="334"/>
      <c r="M540" s="336">
        <v>-533.34</v>
      </c>
      <c r="N540" s="327"/>
      <c r="O540" s="337">
        <v>-5066.7299999999996</v>
      </c>
      <c r="DI540" s="303"/>
      <c r="DJ540" s="309"/>
      <c r="DK540" s="309"/>
      <c r="DL540" s="309"/>
      <c r="DP540" s="309" t="s">
        <v>54</v>
      </c>
      <c r="DT540" s="303"/>
      <c r="DU540" s="309"/>
    </row>
    <row r="541" spans="1:125" s="293" customFormat="1" ht="22.5" x14ac:dyDescent="0.25">
      <c r="A541" s="304" t="s">
        <v>431</v>
      </c>
      <c r="B541" s="305" t="s">
        <v>434</v>
      </c>
      <c r="C541" s="306" t="s">
        <v>293</v>
      </c>
      <c r="D541" s="469" t="s">
        <v>294</v>
      </c>
      <c r="E541" s="469"/>
      <c r="F541" s="469"/>
      <c r="G541" s="305" t="s">
        <v>110</v>
      </c>
      <c r="H541" s="305">
        <v>2</v>
      </c>
      <c r="I541" s="305" t="s">
        <v>23</v>
      </c>
      <c r="J541" s="305" t="s">
        <v>55</v>
      </c>
      <c r="K541" s="307" t="s">
        <v>295</v>
      </c>
      <c r="L541" s="305" t="s">
        <v>127</v>
      </c>
      <c r="M541" s="307" t="s">
        <v>296</v>
      </c>
      <c r="N541" s="305" t="s">
        <v>99</v>
      </c>
      <c r="O541" s="308" t="s">
        <v>297</v>
      </c>
      <c r="DI541" s="303"/>
      <c r="DJ541" s="309" t="s">
        <v>294</v>
      </c>
      <c r="DK541" s="309" t="s">
        <v>5</v>
      </c>
      <c r="DL541" s="309" t="s">
        <v>5</v>
      </c>
      <c r="DP541" s="309"/>
      <c r="DT541" s="303"/>
      <c r="DU541" s="309"/>
    </row>
    <row r="542" spans="1:125" s="293" customFormat="1" ht="15" x14ac:dyDescent="0.25">
      <c r="A542" s="341"/>
      <c r="B542" s="332"/>
      <c r="C542" s="333"/>
      <c r="D542" s="465" t="s">
        <v>298</v>
      </c>
      <c r="E542" s="465"/>
      <c r="F542" s="465"/>
      <c r="G542" s="465"/>
      <c r="H542" s="465"/>
      <c r="I542" s="465"/>
      <c r="J542" s="465"/>
      <c r="K542" s="465"/>
      <c r="L542" s="465"/>
      <c r="M542" s="465"/>
      <c r="N542" s="465"/>
      <c r="O542" s="467"/>
      <c r="DI542" s="303"/>
      <c r="DJ542" s="309"/>
      <c r="DK542" s="309"/>
      <c r="DL542" s="309"/>
      <c r="DP542" s="309"/>
      <c r="DR542" s="294" t="s">
        <v>298</v>
      </c>
      <c r="DT542" s="303"/>
      <c r="DU542" s="309"/>
    </row>
    <row r="543" spans="1:125" s="293" customFormat="1" ht="15" x14ac:dyDescent="0.25">
      <c r="A543" s="310"/>
      <c r="B543" s="342"/>
      <c r="C543" s="312"/>
      <c r="D543" s="474" t="s">
        <v>131</v>
      </c>
      <c r="E543" s="474"/>
      <c r="F543" s="474"/>
      <c r="G543" s="474"/>
      <c r="H543" s="474"/>
      <c r="I543" s="474"/>
      <c r="J543" s="474"/>
      <c r="K543" s="474"/>
      <c r="L543" s="474"/>
      <c r="M543" s="474"/>
      <c r="N543" s="474"/>
      <c r="O543" s="475"/>
      <c r="DI543" s="303"/>
      <c r="DJ543" s="309"/>
      <c r="DK543" s="309"/>
      <c r="DL543" s="309"/>
      <c r="DP543" s="309"/>
      <c r="DS543" s="294" t="s">
        <v>131</v>
      </c>
      <c r="DT543" s="303"/>
      <c r="DU543" s="309"/>
    </row>
    <row r="544" spans="1:125" s="293" customFormat="1" ht="15" x14ac:dyDescent="0.25">
      <c r="A544" s="310"/>
      <c r="B544" s="342"/>
      <c r="C544" s="312"/>
      <c r="D544" s="474" t="s">
        <v>102</v>
      </c>
      <c r="E544" s="474"/>
      <c r="F544" s="474"/>
      <c r="G544" s="474"/>
      <c r="H544" s="474"/>
      <c r="I544" s="474"/>
      <c r="J544" s="474"/>
      <c r="K544" s="474"/>
      <c r="L544" s="474"/>
      <c r="M544" s="474"/>
      <c r="N544" s="474"/>
      <c r="O544" s="475"/>
      <c r="DI544" s="303"/>
      <c r="DJ544" s="309"/>
      <c r="DK544" s="309"/>
      <c r="DL544" s="309"/>
      <c r="DP544" s="309"/>
      <c r="DS544" s="294" t="s">
        <v>102</v>
      </c>
      <c r="DT544" s="303"/>
      <c r="DU544" s="309"/>
    </row>
    <row r="545" spans="1:125" s="293" customFormat="1" ht="15" x14ac:dyDescent="0.25">
      <c r="A545" s="310"/>
      <c r="B545" s="332"/>
      <c r="C545" s="333"/>
      <c r="D545" s="468" t="s">
        <v>54</v>
      </c>
      <c r="E545" s="468"/>
      <c r="F545" s="468"/>
      <c r="G545" s="305"/>
      <c r="H545" s="334"/>
      <c r="I545" s="334"/>
      <c r="J545" s="334"/>
      <c r="K545" s="335"/>
      <c r="L545" s="334"/>
      <c r="M545" s="340">
        <v>9234.43</v>
      </c>
      <c r="N545" s="327"/>
      <c r="O545" s="337">
        <v>87727.09</v>
      </c>
      <c r="DI545" s="303"/>
      <c r="DJ545" s="309"/>
      <c r="DK545" s="309"/>
      <c r="DL545" s="309"/>
      <c r="DP545" s="309" t="s">
        <v>54</v>
      </c>
      <c r="DT545" s="303"/>
      <c r="DU545" s="309"/>
    </row>
    <row r="546" spans="1:125" s="293" customFormat="1" ht="33.75" x14ac:dyDescent="0.25">
      <c r="A546" s="304" t="s">
        <v>433</v>
      </c>
      <c r="B546" s="305" t="s">
        <v>436</v>
      </c>
      <c r="C546" s="306" t="s">
        <v>301</v>
      </c>
      <c r="D546" s="469" t="s">
        <v>302</v>
      </c>
      <c r="E546" s="469"/>
      <c r="F546" s="469"/>
      <c r="G546" s="305" t="s">
        <v>110</v>
      </c>
      <c r="H546" s="305">
        <v>1</v>
      </c>
      <c r="I546" s="305" t="s">
        <v>23</v>
      </c>
      <c r="J546" s="305" t="s">
        <v>23</v>
      </c>
      <c r="K546" s="307" t="s">
        <v>303</v>
      </c>
      <c r="L546" s="305" t="s">
        <v>127</v>
      </c>
      <c r="M546" s="307" t="s">
        <v>304</v>
      </c>
      <c r="N546" s="305" t="s">
        <v>99</v>
      </c>
      <c r="O546" s="308" t="s">
        <v>305</v>
      </c>
      <c r="DI546" s="303"/>
      <c r="DJ546" s="309" t="s">
        <v>302</v>
      </c>
      <c r="DK546" s="309" t="s">
        <v>5</v>
      </c>
      <c r="DL546" s="309" t="s">
        <v>5</v>
      </c>
      <c r="DP546" s="309"/>
      <c r="DT546" s="303"/>
      <c r="DU546" s="309"/>
    </row>
    <row r="547" spans="1:125" s="293" customFormat="1" ht="15" x14ac:dyDescent="0.25">
      <c r="A547" s="341"/>
      <c r="B547" s="332"/>
      <c r="C547" s="333"/>
      <c r="D547" s="465" t="s">
        <v>306</v>
      </c>
      <c r="E547" s="465"/>
      <c r="F547" s="465"/>
      <c r="G547" s="465"/>
      <c r="H547" s="465"/>
      <c r="I547" s="465"/>
      <c r="J547" s="465"/>
      <c r="K547" s="465"/>
      <c r="L547" s="465"/>
      <c r="M547" s="465"/>
      <c r="N547" s="465"/>
      <c r="O547" s="467"/>
      <c r="DI547" s="303"/>
      <c r="DJ547" s="309"/>
      <c r="DK547" s="309"/>
      <c r="DL547" s="309"/>
      <c r="DP547" s="309"/>
      <c r="DR547" s="294" t="s">
        <v>306</v>
      </c>
      <c r="DT547" s="303"/>
      <c r="DU547" s="309"/>
    </row>
    <row r="548" spans="1:125" s="293" customFormat="1" ht="15" x14ac:dyDescent="0.25">
      <c r="A548" s="310"/>
      <c r="B548" s="342"/>
      <c r="C548" s="312"/>
      <c r="D548" s="474" t="s">
        <v>131</v>
      </c>
      <c r="E548" s="474"/>
      <c r="F548" s="474"/>
      <c r="G548" s="474"/>
      <c r="H548" s="474"/>
      <c r="I548" s="474"/>
      <c r="J548" s="474"/>
      <c r="K548" s="474"/>
      <c r="L548" s="474"/>
      <c r="M548" s="474"/>
      <c r="N548" s="474"/>
      <c r="O548" s="475"/>
      <c r="DI548" s="303"/>
      <c r="DJ548" s="309"/>
      <c r="DK548" s="309"/>
      <c r="DL548" s="309"/>
      <c r="DP548" s="309"/>
      <c r="DS548" s="294" t="s">
        <v>131</v>
      </c>
      <c r="DT548" s="303"/>
      <c r="DU548" s="309"/>
    </row>
    <row r="549" spans="1:125" s="293" customFormat="1" ht="15" x14ac:dyDescent="0.25">
      <c r="A549" s="310"/>
      <c r="B549" s="342"/>
      <c r="C549" s="312"/>
      <c r="D549" s="474" t="s">
        <v>102</v>
      </c>
      <c r="E549" s="474"/>
      <c r="F549" s="474"/>
      <c r="G549" s="474"/>
      <c r="H549" s="474"/>
      <c r="I549" s="474"/>
      <c r="J549" s="474"/>
      <c r="K549" s="474"/>
      <c r="L549" s="474"/>
      <c r="M549" s="474"/>
      <c r="N549" s="474"/>
      <c r="O549" s="475"/>
      <c r="DI549" s="303"/>
      <c r="DJ549" s="309"/>
      <c r="DK549" s="309"/>
      <c r="DL549" s="309"/>
      <c r="DP549" s="309"/>
      <c r="DS549" s="294" t="s">
        <v>102</v>
      </c>
      <c r="DT549" s="303"/>
      <c r="DU549" s="309"/>
    </row>
    <row r="550" spans="1:125" s="293" customFormat="1" ht="15" x14ac:dyDescent="0.25">
      <c r="A550" s="310"/>
      <c r="B550" s="332"/>
      <c r="C550" s="333"/>
      <c r="D550" s="468" t="s">
        <v>54</v>
      </c>
      <c r="E550" s="468"/>
      <c r="F550" s="468"/>
      <c r="G550" s="305"/>
      <c r="H550" s="334"/>
      <c r="I550" s="334"/>
      <c r="J550" s="334"/>
      <c r="K550" s="335"/>
      <c r="L550" s="334"/>
      <c r="M550" s="340">
        <v>16503.3</v>
      </c>
      <c r="N550" s="327"/>
      <c r="O550" s="337">
        <v>156781.35</v>
      </c>
      <c r="DI550" s="303"/>
      <c r="DJ550" s="309"/>
      <c r="DK550" s="309"/>
      <c r="DL550" s="309"/>
      <c r="DP550" s="309" t="s">
        <v>54</v>
      </c>
      <c r="DT550" s="303"/>
      <c r="DU550" s="309"/>
    </row>
    <row r="551" spans="1:125" s="293" customFormat="1" ht="22.5" x14ac:dyDescent="0.25">
      <c r="A551" s="304" t="s">
        <v>435</v>
      </c>
      <c r="B551" s="305" t="s">
        <v>438</v>
      </c>
      <c r="C551" s="306" t="s">
        <v>123</v>
      </c>
      <c r="D551" s="469" t="s">
        <v>308</v>
      </c>
      <c r="E551" s="469"/>
      <c r="F551" s="469"/>
      <c r="G551" s="305" t="s">
        <v>110</v>
      </c>
      <c r="H551" s="305">
        <v>1</v>
      </c>
      <c r="I551" s="305" t="s">
        <v>23</v>
      </c>
      <c r="J551" s="305" t="s">
        <v>23</v>
      </c>
      <c r="K551" s="307" t="s">
        <v>309</v>
      </c>
      <c r="L551" s="305" t="s">
        <v>127</v>
      </c>
      <c r="M551" s="307" t="s">
        <v>310</v>
      </c>
      <c r="N551" s="305" t="s">
        <v>99</v>
      </c>
      <c r="O551" s="308" t="s">
        <v>311</v>
      </c>
      <c r="DI551" s="303"/>
      <c r="DJ551" s="309" t="s">
        <v>308</v>
      </c>
      <c r="DK551" s="309" t="s">
        <v>5</v>
      </c>
      <c r="DL551" s="309" t="s">
        <v>5</v>
      </c>
      <c r="DP551" s="309"/>
      <c r="DT551" s="303"/>
      <c r="DU551" s="309"/>
    </row>
    <row r="552" spans="1:125" s="293" customFormat="1" ht="15" x14ac:dyDescent="0.25">
      <c r="A552" s="341"/>
      <c r="B552" s="332"/>
      <c r="C552" s="333"/>
      <c r="D552" s="465" t="s">
        <v>312</v>
      </c>
      <c r="E552" s="465"/>
      <c r="F552" s="465"/>
      <c r="G552" s="465"/>
      <c r="H552" s="465"/>
      <c r="I552" s="465"/>
      <c r="J552" s="465"/>
      <c r="K552" s="465"/>
      <c r="L552" s="465"/>
      <c r="M552" s="465"/>
      <c r="N552" s="465"/>
      <c r="O552" s="467"/>
      <c r="DI552" s="303"/>
      <c r="DJ552" s="309"/>
      <c r="DK552" s="309"/>
      <c r="DL552" s="309"/>
      <c r="DP552" s="309"/>
      <c r="DR552" s="294" t="s">
        <v>312</v>
      </c>
      <c r="DT552" s="303"/>
      <c r="DU552" s="309"/>
    </row>
    <row r="553" spans="1:125" s="293" customFormat="1" ht="15" x14ac:dyDescent="0.25">
      <c r="A553" s="310"/>
      <c r="B553" s="342"/>
      <c r="C553" s="312"/>
      <c r="D553" s="474" t="s">
        <v>131</v>
      </c>
      <c r="E553" s="474"/>
      <c r="F553" s="474"/>
      <c r="G553" s="474"/>
      <c r="H553" s="474"/>
      <c r="I553" s="474"/>
      <c r="J553" s="474"/>
      <c r="K553" s="474"/>
      <c r="L553" s="474"/>
      <c r="M553" s="474"/>
      <c r="N553" s="474"/>
      <c r="O553" s="475"/>
      <c r="DI553" s="303"/>
      <c r="DJ553" s="309"/>
      <c r="DK553" s="309"/>
      <c r="DL553" s="309"/>
      <c r="DP553" s="309"/>
      <c r="DS553" s="294" t="s">
        <v>131</v>
      </c>
      <c r="DT553" s="303"/>
      <c r="DU553" s="309"/>
    </row>
    <row r="554" spans="1:125" s="293" customFormat="1" ht="15" x14ac:dyDescent="0.25">
      <c r="A554" s="310"/>
      <c r="B554" s="342"/>
      <c r="C554" s="312"/>
      <c r="D554" s="474" t="s">
        <v>102</v>
      </c>
      <c r="E554" s="474"/>
      <c r="F554" s="474"/>
      <c r="G554" s="474"/>
      <c r="H554" s="474"/>
      <c r="I554" s="474"/>
      <c r="J554" s="474"/>
      <c r="K554" s="474"/>
      <c r="L554" s="474"/>
      <c r="M554" s="474"/>
      <c r="N554" s="474"/>
      <c r="O554" s="475"/>
      <c r="DI554" s="303"/>
      <c r="DJ554" s="309"/>
      <c r="DK554" s="309"/>
      <c r="DL554" s="309"/>
      <c r="DP554" s="309"/>
      <c r="DS554" s="294" t="s">
        <v>102</v>
      </c>
      <c r="DT554" s="303"/>
      <c r="DU554" s="309"/>
    </row>
    <row r="555" spans="1:125" s="293" customFormat="1" ht="15" x14ac:dyDescent="0.25">
      <c r="A555" s="310"/>
      <c r="B555" s="332"/>
      <c r="C555" s="333"/>
      <c r="D555" s="468" t="s">
        <v>54</v>
      </c>
      <c r="E555" s="468"/>
      <c r="F555" s="468"/>
      <c r="G555" s="305"/>
      <c r="H555" s="334"/>
      <c r="I555" s="334"/>
      <c r="J555" s="334"/>
      <c r="K555" s="335"/>
      <c r="L555" s="334"/>
      <c r="M555" s="336">
        <v>439.8</v>
      </c>
      <c r="N555" s="327"/>
      <c r="O555" s="337">
        <v>4178.1000000000004</v>
      </c>
      <c r="DI555" s="303"/>
      <c r="DJ555" s="309"/>
      <c r="DK555" s="309"/>
      <c r="DL555" s="309"/>
      <c r="DP555" s="309" t="s">
        <v>54</v>
      </c>
      <c r="DT555" s="303"/>
      <c r="DU555" s="309"/>
    </row>
    <row r="556" spans="1:125" s="293" customFormat="1" ht="33.75" x14ac:dyDescent="0.25">
      <c r="A556" s="304" t="s">
        <v>437</v>
      </c>
      <c r="B556" s="305" t="s">
        <v>440</v>
      </c>
      <c r="C556" s="306" t="s">
        <v>314</v>
      </c>
      <c r="D556" s="469" t="s">
        <v>315</v>
      </c>
      <c r="E556" s="469"/>
      <c r="F556" s="469"/>
      <c r="G556" s="305" t="s">
        <v>316</v>
      </c>
      <c r="H556" s="305">
        <v>0.06</v>
      </c>
      <c r="I556" s="305" t="s">
        <v>23</v>
      </c>
      <c r="J556" s="305" t="s">
        <v>317</v>
      </c>
      <c r="K556" s="307"/>
      <c r="L556" s="305"/>
      <c r="M556" s="307"/>
      <c r="N556" s="305"/>
      <c r="O556" s="308"/>
      <c r="DI556" s="303"/>
      <c r="DJ556" s="309" t="s">
        <v>315</v>
      </c>
      <c r="DK556" s="309" t="s">
        <v>5</v>
      </c>
      <c r="DL556" s="309" t="s">
        <v>5</v>
      </c>
      <c r="DP556" s="309"/>
      <c r="DT556" s="303"/>
      <c r="DU556" s="309"/>
    </row>
    <row r="557" spans="1:125" s="293" customFormat="1" ht="15" x14ac:dyDescent="0.25">
      <c r="A557" s="310"/>
      <c r="B557" s="311"/>
      <c r="C557" s="312" t="s">
        <v>23</v>
      </c>
      <c r="D557" s="465" t="s">
        <v>44</v>
      </c>
      <c r="E557" s="465"/>
      <c r="F557" s="465"/>
      <c r="G557" s="313"/>
      <c r="H557" s="314"/>
      <c r="I557" s="314"/>
      <c r="J557" s="314"/>
      <c r="K557" s="318">
        <v>1183.68</v>
      </c>
      <c r="L557" s="314"/>
      <c r="M557" s="315">
        <v>71.02</v>
      </c>
      <c r="N557" s="316">
        <v>52.21</v>
      </c>
      <c r="O557" s="317">
        <v>3707.95</v>
      </c>
      <c r="DI557" s="303"/>
      <c r="DJ557" s="309"/>
      <c r="DK557" s="309"/>
      <c r="DL557" s="309"/>
      <c r="DM557" s="294" t="s">
        <v>44</v>
      </c>
      <c r="DP557" s="309"/>
      <c r="DT557" s="303"/>
      <c r="DU557" s="309"/>
    </row>
    <row r="558" spans="1:125" s="293" customFormat="1" ht="15" x14ac:dyDescent="0.25">
      <c r="A558" s="310"/>
      <c r="B558" s="311"/>
      <c r="C558" s="312" t="s">
        <v>55</v>
      </c>
      <c r="D558" s="465" t="s">
        <v>60</v>
      </c>
      <c r="E558" s="465"/>
      <c r="F558" s="465"/>
      <c r="G558" s="313"/>
      <c r="H558" s="314"/>
      <c r="I558" s="314"/>
      <c r="J558" s="314"/>
      <c r="K558" s="315">
        <v>946.33</v>
      </c>
      <c r="L558" s="314"/>
      <c r="M558" s="315">
        <v>56.78</v>
      </c>
      <c r="N558" s="316">
        <v>15.71</v>
      </c>
      <c r="O558" s="338">
        <v>892.01</v>
      </c>
      <c r="DI558" s="303"/>
      <c r="DJ558" s="309"/>
      <c r="DK558" s="309"/>
      <c r="DL558" s="309"/>
      <c r="DM558" s="294" t="s">
        <v>60</v>
      </c>
      <c r="DP558" s="309"/>
      <c r="DT558" s="303"/>
      <c r="DU558" s="309"/>
    </row>
    <row r="559" spans="1:125" s="293" customFormat="1" ht="15" x14ac:dyDescent="0.25">
      <c r="A559" s="310"/>
      <c r="B559" s="311"/>
      <c r="C559" s="312" t="s">
        <v>61</v>
      </c>
      <c r="D559" s="465" t="s">
        <v>62</v>
      </c>
      <c r="E559" s="465"/>
      <c r="F559" s="465"/>
      <c r="G559" s="313"/>
      <c r="H559" s="314"/>
      <c r="I559" s="314"/>
      <c r="J559" s="314"/>
      <c r="K559" s="315">
        <v>90.65</v>
      </c>
      <c r="L559" s="314"/>
      <c r="M559" s="315">
        <v>5.44</v>
      </c>
      <c r="N559" s="316">
        <v>52.21</v>
      </c>
      <c r="O559" s="338">
        <v>284.02</v>
      </c>
      <c r="DI559" s="303"/>
      <c r="DJ559" s="309"/>
      <c r="DK559" s="309"/>
      <c r="DL559" s="309"/>
      <c r="DM559" s="294" t="s">
        <v>62</v>
      </c>
      <c r="DP559" s="309"/>
      <c r="DT559" s="303"/>
      <c r="DU559" s="309"/>
    </row>
    <row r="560" spans="1:125" s="293" customFormat="1" ht="15" x14ac:dyDescent="0.25">
      <c r="A560" s="310"/>
      <c r="B560" s="311"/>
      <c r="C560" s="312" t="s">
        <v>75</v>
      </c>
      <c r="D560" s="465" t="s">
        <v>86</v>
      </c>
      <c r="E560" s="465"/>
      <c r="F560" s="465"/>
      <c r="G560" s="313"/>
      <c r="H560" s="314"/>
      <c r="I560" s="314"/>
      <c r="J560" s="314"/>
      <c r="K560" s="318">
        <v>8643.11</v>
      </c>
      <c r="L560" s="314"/>
      <c r="M560" s="315">
        <v>518.59</v>
      </c>
      <c r="N560" s="320">
        <v>9.5</v>
      </c>
      <c r="O560" s="317">
        <v>4926.6099999999997</v>
      </c>
      <c r="DI560" s="303"/>
      <c r="DJ560" s="309"/>
      <c r="DK560" s="309"/>
      <c r="DL560" s="309"/>
      <c r="DM560" s="294" t="s">
        <v>86</v>
      </c>
      <c r="DP560" s="309"/>
      <c r="DT560" s="303"/>
      <c r="DU560" s="309"/>
    </row>
    <row r="561" spans="1:125" s="293" customFormat="1" ht="15" x14ac:dyDescent="0.25">
      <c r="A561" s="319"/>
      <c r="B561" s="311"/>
      <c r="C561" s="312"/>
      <c r="D561" s="465" t="s">
        <v>45</v>
      </c>
      <c r="E561" s="465"/>
      <c r="F561" s="465"/>
      <c r="G561" s="313" t="s">
        <v>46</v>
      </c>
      <c r="H561" s="331">
        <v>137</v>
      </c>
      <c r="I561" s="314"/>
      <c r="J561" s="316">
        <v>8.2200000000000006</v>
      </c>
      <c r="K561" s="322"/>
      <c r="L561" s="314"/>
      <c r="M561" s="322"/>
      <c r="N561" s="314"/>
      <c r="O561" s="323"/>
      <c r="DI561" s="303"/>
      <c r="DJ561" s="309"/>
      <c r="DK561" s="309"/>
      <c r="DL561" s="309"/>
      <c r="DN561" s="294" t="s">
        <v>45</v>
      </c>
      <c r="DP561" s="309"/>
      <c r="DT561" s="303"/>
      <c r="DU561" s="309"/>
    </row>
    <row r="562" spans="1:125" s="293" customFormat="1" ht="15" x14ac:dyDescent="0.25">
      <c r="A562" s="319"/>
      <c r="B562" s="311"/>
      <c r="C562" s="312"/>
      <c r="D562" s="465" t="s">
        <v>63</v>
      </c>
      <c r="E562" s="465"/>
      <c r="F562" s="465"/>
      <c r="G562" s="313" t="s">
        <v>46</v>
      </c>
      <c r="H562" s="316">
        <v>8.01</v>
      </c>
      <c r="I562" s="314"/>
      <c r="J562" s="321">
        <v>0.48060000000000003</v>
      </c>
      <c r="K562" s="322"/>
      <c r="L562" s="314"/>
      <c r="M562" s="322"/>
      <c r="N562" s="314"/>
      <c r="O562" s="323"/>
      <c r="DI562" s="303"/>
      <c r="DJ562" s="309"/>
      <c r="DK562" s="309"/>
      <c r="DL562" s="309"/>
      <c r="DN562" s="294" t="s">
        <v>63</v>
      </c>
      <c r="DP562" s="309"/>
      <c r="DT562" s="303"/>
      <c r="DU562" s="309"/>
    </row>
    <row r="563" spans="1:125" s="293" customFormat="1" ht="15" x14ac:dyDescent="0.25">
      <c r="A563" s="325"/>
      <c r="B563" s="313"/>
      <c r="C563" s="312"/>
      <c r="D563" s="473" t="s">
        <v>47</v>
      </c>
      <c r="E563" s="473"/>
      <c r="F563" s="473"/>
      <c r="G563" s="326"/>
      <c r="H563" s="327"/>
      <c r="I563" s="327"/>
      <c r="J563" s="327"/>
      <c r="K563" s="328">
        <v>10773.12</v>
      </c>
      <c r="L563" s="327"/>
      <c r="M563" s="329">
        <v>646.39</v>
      </c>
      <c r="N563" s="327"/>
      <c r="O563" s="330">
        <v>9526.57</v>
      </c>
      <c r="DI563" s="303"/>
      <c r="DJ563" s="309"/>
      <c r="DK563" s="309"/>
      <c r="DL563" s="309"/>
      <c r="DO563" s="294" t="s">
        <v>47</v>
      </c>
      <c r="DP563" s="309"/>
      <c r="DT563" s="303"/>
      <c r="DU563" s="309"/>
    </row>
    <row r="564" spans="1:125" s="293" customFormat="1" ht="15" x14ac:dyDescent="0.25">
      <c r="A564" s="319"/>
      <c r="B564" s="311"/>
      <c r="C564" s="312"/>
      <c r="D564" s="465" t="s">
        <v>48</v>
      </c>
      <c r="E564" s="465"/>
      <c r="F564" s="465"/>
      <c r="G564" s="313"/>
      <c r="H564" s="314"/>
      <c r="I564" s="314"/>
      <c r="J564" s="314"/>
      <c r="K564" s="322"/>
      <c r="L564" s="314"/>
      <c r="M564" s="315">
        <v>76.459999999999994</v>
      </c>
      <c r="N564" s="314"/>
      <c r="O564" s="317">
        <v>3991.97</v>
      </c>
      <c r="DI564" s="303"/>
      <c r="DJ564" s="309"/>
      <c r="DK564" s="309"/>
      <c r="DL564" s="309"/>
      <c r="DN564" s="294" t="s">
        <v>48</v>
      </c>
      <c r="DP564" s="309"/>
      <c r="DT564" s="303"/>
      <c r="DU564" s="309"/>
    </row>
    <row r="565" spans="1:125" s="293" customFormat="1" ht="15" x14ac:dyDescent="0.25">
      <c r="A565" s="319"/>
      <c r="B565" s="311"/>
      <c r="C565" s="312" t="s">
        <v>318</v>
      </c>
      <c r="D565" s="465" t="s">
        <v>319</v>
      </c>
      <c r="E565" s="465"/>
      <c r="F565" s="465"/>
      <c r="G565" s="313" t="s">
        <v>51</v>
      </c>
      <c r="H565" s="331">
        <v>106</v>
      </c>
      <c r="I565" s="314"/>
      <c r="J565" s="331">
        <v>106</v>
      </c>
      <c r="K565" s="322"/>
      <c r="L565" s="314"/>
      <c r="M565" s="315">
        <v>81.05</v>
      </c>
      <c r="N565" s="314"/>
      <c r="O565" s="317">
        <v>4231.49</v>
      </c>
      <c r="DI565" s="303"/>
      <c r="DJ565" s="309"/>
      <c r="DK565" s="309"/>
      <c r="DL565" s="309"/>
      <c r="DN565" s="294" t="s">
        <v>319</v>
      </c>
      <c r="DP565" s="309"/>
      <c r="DT565" s="303"/>
      <c r="DU565" s="309"/>
    </row>
    <row r="566" spans="1:125" s="293" customFormat="1" ht="22.5" x14ac:dyDescent="0.25">
      <c r="A566" s="319"/>
      <c r="B566" s="311"/>
      <c r="C566" s="312" t="s">
        <v>320</v>
      </c>
      <c r="D566" s="465" t="s">
        <v>321</v>
      </c>
      <c r="E566" s="465"/>
      <c r="F566" s="465"/>
      <c r="G566" s="313" t="s">
        <v>51</v>
      </c>
      <c r="H566" s="331">
        <v>56</v>
      </c>
      <c r="I566" s="316">
        <v>0.85</v>
      </c>
      <c r="J566" s="320">
        <v>47.6</v>
      </c>
      <c r="K566" s="322"/>
      <c r="L566" s="314"/>
      <c r="M566" s="315">
        <v>36.39</v>
      </c>
      <c r="N566" s="314"/>
      <c r="O566" s="317">
        <v>1900.18</v>
      </c>
      <c r="DI566" s="303"/>
      <c r="DJ566" s="309"/>
      <c r="DK566" s="309"/>
      <c r="DL566" s="309"/>
      <c r="DN566" s="294" t="s">
        <v>321</v>
      </c>
      <c r="DP566" s="309"/>
      <c r="DT566" s="303"/>
      <c r="DU566" s="309"/>
    </row>
    <row r="567" spans="1:125" s="293" customFormat="1" ht="15" x14ac:dyDescent="0.25">
      <c r="A567" s="310"/>
      <c r="B567" s="332"/>
      <c r="C567" s="333"/>
      <c r="D567" s="468" t="s">
        <v>54</v>
      </c>
      <c r="E567" s="468"/>
      <c r="F567" s="468"/>
      <c r="G567" s="305"/>
      <c r="H567" s="334"/>
      <c r="I567" s="334"/>
      <c r="J567" s="334"/>
      <c r="K567" s="335"/>
      <c r="L567" s="334"/>
      <c r="M567" s="336">
        <v>763.83</v>
      </c>
      <c r="N567" s="327"/>
      <c r="O567" s="337">
        <v>15658.24</v>
      </c>
      <c r="DI567" s="303"/>
      <c r="DJ567" s="309"/>
      <c r="DK567" s="309"/>
      <c r="DL567" s="309"/>
      <c r="DP567" s="309" t="s">
        <v>54</v>
      </c>
      <c r="DT567" s="303"/>
      <c r="DU567" s="309"/>
    </row>
    <row r="568" spans="1:125" s="293" customFormat="1" ht="22.5" x14ac:dyDescent="0.25">
      <c r="A568" s="304" t="s">
        <v>439</v>
      </c>
      <c r="B568" s="305" t="s">
        <v>442</v>
      </c>
      <c r="C568" s="306" t="s">
        <v>323</v>
      </c>
      <c r="D568" s="469" t="s">
        <v>324</v>
      </c>
      <c r="E568" s="469"/>
      <c r="F568" s="469"/>
      <c r="G568" s="305" t="s">
        <v>135</v>
      </c>
      <c r="H568" s="305">
        <v>-2.9000000000000001E-2</v>
      </c>
      <c r="I568" s="305" t="s">
        <v>23</v>
      </c>
      <c r="J568" s="305" t="s">
        <v>325</v>
      </c>
      <c r="K568" s="307" t="s">
        <v>326</v>
      </c>
      <c r="L568" s="305"/>
      <c r="M568" s="307" t="s">
        <v>327</v>
      </c>
      <c r="N568" s="305" t="s">
        <v>99</v>
      </c>
      <c r="O568" s="308" t="s">
        <v>328</v>
      </c>
      <c r="DI568" s="303"/>
      <c r="DJ568" s="309" t="s">
        <v>324</v>
      </c>
      <c r="DK568" s="309" t="s">
        <v>5</v>
      </c>
      <c r="DL568" s="309" t="s">
        <v>5</v>
      </c>
      <c r="DP568" s="309"/>
      <c r="DT568" s="303"/>
      <c r="DU568" s="309"/>
    </row>
    <row r="569" spans="1:125" s="293" customFormat="1" ht="15" x14ac:dyDescent="0.25">
      <c r="A569" s="310"/>
      <c r="B569" s="332"/>
      <c r="C569" s="333"/>
      <c r="D569" s="468" t="s">
        <v>54</v>
      </c>
      <c r="E569" s="468"/>
      <c r="F569" s="468"/>
      <c r="G569" s="305"/>
      <c r="H569" s="334"/>
      <c r="I569" s="334"/>
      <c r="J569" s="334"/>
      <c r="K569" s="335"/>
      <c r="L569" s="334"/>
      <c r="M569" s="336">
        <v>-282.08999999999997</v>
      </c>
      <c r="N569" s="327"/>
      <c r="O569" s="337">
        <v>-2679.86</v>
      </c>
      <c r="DI569" s="303"/>
      <c r="DJ569" s="309"/>
      <c r="DK569" s="309"/>
      <c r="DL569" s="309"/>
      <c r="DP569" s="309" t="s">
        <v>54</v>
      </c>
      <c r="DT569" s="303"/>
      <c r="DU569" s="309"/>
    </row>
    <row r="570" spans="1:125" s="293" customFormat="1" ht="22.5" x14ac:dyDescent="0.25">
      <c r="A570" s="304" t="s">
        <v>441</v>
      </c>
      <c r="B570" s="305" t="s">
        <v>444</v>
      </c>
      <c r="C570" s="306" t="s">
        <v>123</v>
      </c>
      <c r="D570" s="469" t="s">
        <v>330</v>
      </c>
      <c r="E570" s="469"/>
      <c r="F570" s="469"/>
      <c r="G570" s="305" t="s">
        <v>143</v>
      </c>
      <c r="H570" s="305">
        <v>0.36</v>
      </c>
      <c r="I570" s="305" t="s">
        <v>23</v>
      </c>
      <c r="J570" s="305" t="s">
        <v>331</v>
      </c>
      <c r="K570" s="307" t="s">
        <v>159</v>
      </c>
      <c r="L570" s="305" t="s">
        <v>127</v>
      </c>
      <c r="M570" s="307" t="s">
        <v>332</v>
      </c>
      <c r="N570" s="305" t="s">
        <v>99</v>
      </c>
      <c r="O570" s="308" t="s">
        <v>333</v>
      </c>
      <c r="DI570" s="303"/>
      <c r="DJ570" s="309" t="s">
        <v>330</v>
      </c>
      <c r="DK570" s="309" t="s">
        <v>5</v>
      </c>
      <c r="DL570" s="309" t="s">
        <v>5</v>
      </c>
      <c r="DP570" s="309"/>
      <c r="DT570" s="303"/>
      <c r="DU570" s="309"/>
    </row>
    <row r="571" spans="1:125" s="293" customFormat="1" ht="15" x14ac:dyDescent="0.25">
      <c r="A571" s="341"/>
      <c r="B571" s="332"/>
      <c r="C571" s="333"/>
      <c r="D571" s="465" t="s">
        <v>162</v>
      </c>
      <c r="E571" s="465"/>
      <c r="F571" s="465"/>
      <c r="G571" s="465"/>
      <c r="H571" s="465"/>
      <c r="I571" s="465"/>
      <c r="J571" s="465"/>
      <c r="K571" s="465"/>
      <c r="L571" s="465"/>
      <c r="M571" s="465"/>
      <c r="N571" s="465"/>
      <c r="O571" s="467"/>
      <c r="DI571" s="303"/>
      <c r="DJ571" s="309"/>
      <c r="DK571" s="309"/>
      <c r="DL571" s="309"/>
      <c r="DP571" s="309"/>
      <c r="DR571" s="294" t="s">
        <v>162</v>
      </c>
      <c r="DT571" s="303"/>
      <c r="DU571" s="309"/>
    </row>
    <row r="572" spans="1:125" s="293" customFormat="1" ht="15" x14ac:dyDescent="0.25">
      <c r="A572" s="310"/>
      <c r="B572" s="342"/>
      <c r="C572" s="312"/>
      <c r="D572" s="474" t="s">
        <v>131</v>
      </c>
      <c r="E572" s="474"/>
      <c r="F572" s="474"/>
      <c r="G572" s="474"/>
      <c r="H572" s="474"/>
      <c r="I572" s="474"/>
      <c r="J572" s="474"/>
      <c r="K572" s="474"/>
      <c r="L572" s="474"/>
      <c r="M572" s="474"/>
      <c r="N572" s="474"/>
      <c r="O572" s="475"/>
      <c r="DI572" s="303"/>
      <c r="DJ572" s="309"/>
      <c r="DK572" s="309"/>
      <c r="DL572" s="309"/>
      <c r="DP572" s="309"/>
      <c r="DS572" s="294" t="s">
        <v>131</v>
      </c>
      <c r="DT572" s="303"/>
      <c r="DU572" s="309"/>
    </row>
    <row r="573" spans="1:125" s="293" customFormat="1" ht="15" x14ac:dyDescent="0.25">
      <c r="A573" s="310"/>
      <c r="B573" s="342"/>
      <c r="C573" s="312"/>
      <c r="D573" s="474" t="s">
        <v>102</v>
      </c>
      <c r="E573" s="474"/>
      <c r="F573" s="474"/>
      <c r="G573" s="474"/>
      <c r="H573" s="474"/>
      <c r="I573" s="474"/>
      <c r="J573" s="474"/>
      <c r="K573" s="474"/>
      <c r="L573" s="474"/>
      <c r="M573" s="474"/>
      <c r="N573" s="474"/>
      <c r="O573" s="475"/>
      <c r="DI573" s="303"/>
      <c r="DJ573" s="309"/>
      <c r="DK573" s="309"/>
      <c r="DL573" s="309"/>
      <c r="DP573" s="309"/>
      <c r="DS573" s="294" t="s">
        <v>102</v>
      </c>
      <c r="DT573" s="303"/>
      <c r="DU573" s="309"/>
    </row>
    <row r="574" spans="1:125" s="293" customFormat="1" ht="15" x14ac:dyDescent="0.25">
      <c r="A574" s="310"/>
      <c r="B574" s="332"/>
      <c r="C574" s="333"/>
      <c r="D574" s="468" t="s">
        <v>54</v>
      </c>
      <c r="E574" s="468"/>
      <c r="F574" s="468"/>
      <c r="G574" s="305"/>
      <c r="H574" s="334"/>
      <c r="I574" s="334"/>
      <c r="J574" s="334"/>
      <c r="K574" s="335"/>
      <c r="L574" s="334"/>
      <c r="M574" s="340">
        <v>14126.77</v>
      </c>
      <c r="N574" s="327"/>
      <c r="O574" s="337">
        <v>134204.32</v>
      </c>
      <c r="DI574" s="303"/>
      <c r="DJ574" s="309"/>
      <c r="DK574" s="309"/>
      <c r="DL574" s="309"/>
      <c r="DP574" s="309" t="s">
        <v>54</v>
      </c>
      <c r="DT574" s="303"/>
      <c r="DU574" s="309"/>
    </row>
    <row r="575" spans="1:125" s="293" customFormat="1" ht="22.5" x14ac:dyDescent="0.25">
      <c r="A575" s="304" t="s">
        <v>443</v>
      </c>
      <c r="B575" s="305" t="s">
        <v>446</v>
      </c>
      <c r="C575" s="306" t="s">
        <v>123</v>
      </c>
      <c r="D575" s="469" t="s">
        <v>142</v>
      </c>
      <c r="E575" s="469"/>
      <c r="F575" s="469"/>
      <c r="G575" s="305" t="s">
        <v>143</v>
      </c>
      <c r="H575" s="305">
        <v>2.9000000000000001E-2</v>
      </c>
      <c r="I575" s="305" t="s">
        <v>23</v>
      </c>
      <c r="J575" s="305" t="s">
        <v>335</v>
      </c>
      <c r="K575" s="307" t="s">
        <v>145</v>
      </c>
      <c r="L575" s="305" t="s">
        <v>127</v>
      </c>
      <c r="M575" s="307" t="s">
        <v>336</v>
      </c>
      <c r="N575" s="305" t="s">
        <v>99</v>
      </c>
      <c r="O575" s="308" t="s">
        <v>337</v>
      </c>
      <c r="DI575" s="303"/>
      <c r="DJ575" s="309" t="s">
        <v>142</v>
      </c>
      <c r="DK575" s="309" t="s">
        <v>5</v>
      </c>
      <c r="DL575" s="309" t="s">
        <v>5</v>
      </c>
      <c r="DP575" s="309"/>
      <c r="DT575" s="303"/>
      <c r="DU575" s="309"/>
    </row>
    <row r="576" spans="1:125" s="293" customFormat="1" ht="15" x14ac:dyDescent="0.25">
      <c r="A576" s="341"/>
      <c r="B576" s="332"/>
      <c r="C576" s="333"/>
      <c r="D576" s="465" t="s">
        <v>148</v>
      </c>
      <c r="E576" s="465"/>
      <c r="F576" s="465"/>
      <c r="G576" s="465"/>
      <c r="H576" s="465"/>
      <c r="I576" s="465"/>
      <c r="J576" s="465"/>
      <c r="K576" s="465"/>
      <c r="L576" s="465"/>
      <c r="M576" s="465"/>
      <c r="N576" s="465"/>
      <c r="O576" s="467"/>
      <c r="DI576" s="303"/>
      <c r="DJ576" s="309"/>
      <c r="DK576" s="309"/>
      <c r="DL576" s="309"/>
      <c r="DP576" s="309"/>
      <c r="DR576" s="294" t="s">
        <v>148</v>
      </c>
      <c r="DT576" s="303"/>
      <c r="DU576" s="309"/>
    </row>
    <row r="577" spans="1:125" s="293" customFormat="1" ht="15" x14ac:dyDescent="0.25">
      <c r="A577" s="310"/>
      <c r="B577" s="342"/>
      <c r="C577" s="312"/>
      <c r="D577" s="474" t="s">
        <v>131</v>
      </c>
      <c r="E577" s="474"/>
      <c r="F577" s="474"/>
      <c r="G577" s="474"/>
      <c r="H577" s="474"/>
      <c r="I577" s="474"/>
      <c r="J577" s="474"/>
      <c r="K577" s="474"/>
      <c r="L577" s="474"/>
      <c r="M577" s="474"/>
      <c r="N577" s="474"/>
      <c r="O577" s="475"/>
      <c r="DI577" s="303"/>
      <c r="DJ577" s="309"/>
      <c r="DK577" s="309"/>
      <c r="DL577" s="309"/>
      <c r="DP577" s="309"/>
      <c r="DS577" s="294" t="s">
        <v>131</v>
      </c>
      <c r="DT577" s="303"/>
      <c r="DU577" s="309"/>
    </row>
    <row r="578" spans="1:125" s="293" customFormat="1" ht="15" x14ac:dyDescent="0.25">
      <c r="A578" s="310"/>
      <c r="B578" s="342"/>
      <c r="C578" s="312"/>
      <c r="D578" s="474" t="s">
        <v>102</v>
      </c>
      <c r="E578" s="474"/>
      <c r="F578" s="474"/>
      <c r="G578" s="474"/>
      <c r="H578" s="474"/>
      <c r="I578" s="474"/>
      <c r="J578" s="474"/>
      <c r="K578" s="474"/>
      <c r="L578" s="474"/>
      <c r="M578" s="474"/>
      <c r="N578" s="474"/>
      <c r="O578" s="475"/>
      <c r="DI578" s="303"/>
      <c r="DJ578" s="309"/>
      <c r="DK578" s="309"/>
      <c r="DL578" s="309"/>
      <c r="DP578" s="309"/>
      <c r="DS578" s="294" t="s">
        <v>102</v>
      </c>
      <c r="DT578" s="303"/>
      <c r="DU578" s="309"/>
    </row>
    <row r="579" spans="1:125" s="293" customFormat="1" ht="15" x14ac:dyDescent="0.25">
      <c r="A579" s="310"/>
      <c r="B579" s="332"/>
      <c r="C579" s="333"/>
      <c r="D579" s="468" t="s">
        <v>54</v>
      </c>
      <c r="E579" s="468"/>
      <c r="F579" s="468"/>
      <c r="G579" s="305"/>
      <c r="H579" s="334"/>
      <c r="I579" s="334"/>
      <c r="J579" s="334"/>
      <c r="K579" s="335"/>
      <c r="L579" s="334"/>
      <c r="M579" s="336">
        <v>843.21</v>
      </c>
      <c r="N579" s="327"/>
      <c r="O579" s="337">
        <v>8010.5</v>
      </c>
      <c r="DI579" s="303"/>
      <c r="DJ579" s="309"/>
      <c r="DK579" s="309"/>
      <c r="DL579" s="309"/>
      <c r="DP579" s="309" t="s">
        <v>54</v>
      </c>
      <c r="DT579" s="303"/>
      <c r="DU579" s="309"/>
    </row>
    <row r="580" spans="1:125" s="293" customFormat="1" ht="33.75" x14ac:dyDescent="0.25">
      <c r="A580" s="304" t="s">
        <v>445</v>
      </c>
      <c r="B580" s="305" t="s">
        <v>448</v>
      </c>
      <c r="C580" s="306" t="s">
        <v>339</v>
      </c>
      <c r="D580" s="469" t="s">
        <v>340</v>
      </c>
      <c r="E580" s="469"/>
      <c r="F580" s="469"/>
      <c r="G580" s="305" t="s">
        <v>198</v>
      </c>
      <c r="H580" s="305">
        <v>1.3299999999999999E-2</v>
      </c>
      <c r="I580" s="305" t="s">
        <v>23</v>
      </c>
      <c r="J580" s="305" t="s">
        <v>391</v>
      </c>
      <c r="K580" s="307"/>
      <c r="L580" s="305"/>
      <c r="M580" s="307"/>
      <c r="N580" s="305"/>
      <c r="O580" s="308"/>
      <c r="DI580" s="303"/>
      <c r="DJ580" s="309" t="s">
        <v>340</v>
      </c>
      <c r="DK580" s="309" t="s">
        <v>5</v>
      </c>
      <c r="DL580" s="309" t="s">
        <v>5</v>
      </c>
      <c r="DP580" s="309"/>
      <c r="DT580" s="303"/>
      <c r="DU580" s="309"/>
    </row>
    <row r="581" spans="1:125" s="293" customFormat="1" ht="15" x14ac:dyDescent="0.25">
      <c r="A581" s="310"/>
      <c r="B581" s="311"/>
      <c r="C581" s="312" t="s">
        <v>23</v>
      </c>
      <c r="D581" s="465" t="s">
        <v>44</v>
      </c>
      <c r="E581" s="465"/>
      <c r="F581" s="465"/>
      <c r="G581" s="313"/>
      <c r="H581" s="314"/>
      <c r="I581" s="314"/>
      <c r="J581" s="314"/>
      <c r="K581" s="318">
        <v>1107.95</v>
      </c>
      <c r="L581" s="314"/>
      <c r="M581" s="315">
        <v>14.74</v>
      </c>
      <c r="N581" s="316">
        <v>52.21</v>
      </c>
      <c r="O581" s="338">
        <v>769.58</v>
      </c>
      <c r="DI581" s="303"/>
      <c r="DJ581" s="309"/>
      <c r="DK581" s="309"/>
      <c r="DL581" s="309"/>
      <c r="DM581" s="294" t="s">
        <v>44</v>
      </c>
      <c r="DP581" s="309"/>
      <c r="DT581" s="303"/>
      <c r="DU581" s="309"/>
    </row>
    <row r="582" spans="1:125" s="293" customFormat="1" ht="15" x14ac:dyDescent="0.25">
      <c r="A582" s="310"/>
      <c r="B582" s="311"/>
      <c r="C582" s="312" t="s">
        <v>55</v>
      </c>
      <c r="D582" s="465" t="s">
        <v>60</v>
      </c>
      <c r="E582" s="465"/>
      <c r="F582" s="465"/>
      <c r="G582" s="313"/>
      <c r="H582" s="314"/>
      <c r="I582" s="314"/>
      <c r="J582" s="314"/>
      <c r="K582" s="318">
        <v>12533.99</v>
      </c>
      <c r="L582" s="314"/>
      <c r="M582" s="315">
        <v>166.7</v>
      </c>
      <c r="N582" s="316">
        <v>15.71</v>
      </c>
      <c r="O582" s="317">
        <v>2618.86</v>
      </c>
      <c r="DI582" s="303"/>
      <c r="DJ582" s="309"/>
      <c r="DK582" s="309"/>
      <c r="DL582" s="309"/>
      <c r="DM582" s="294" t="s">
        <v>60</v>
      </c>
      <c r="DP582" s="309"/>
      <c r="DT582" s="303"/>
      <c r="DU582" s="309"/>
    </row>
    <row r="583" spans="1:125" s="293" customFormat="1" ht="15" x14ac:dyDescent="0.25">
      <c r="A583" s="310"/>
      <c r="B583" s="311"/>
      <c r="C583" s="312" t="s">
        <v>61</v>
      </c>
      <c r="D583" s="465" t="s">
        <v>62</v>
      </c>
      <c r="E583" s="465"/>
      <c r="F583" s="465"/>
      <c r="G583" s="313"/>
      <c r="H583" s="314"/>
      <c r="I583" s="314"/>
      <c r="J583" s="314"/>
      <c r="K583" s="315">
        <v>820.22</v>
      </c>
      <c r="L583" s="314"/>
      <c r="M583" s="315">
        <v>10.91</v>
      </c>
      <c r="N583" s="316">
        <v>52.21</v>
      </c>
      <c r="O583" s="338">
        <v>569.61</v>
      </c>
      <c r="DI583" s="303"/>
      <c r="DJ583" s="309"/>
      <c r="DK583" s="309"/>
      <c r="DL583" s="309"/>
      <c r="DM583" s="294" t="s">
        <v>62</v>
      </c>
      <c r="DP583" s="309"/>
      <c r="DT583" s="303"/>
      <c r="DU583" s="309"/>
    </row>
    <row r="584" spans="1:125" s="293" customFormat="1" ht="15" x14ac:dyDescent="0.25">
      <c r="A584" s="310"/>
      <c r="B584" s="311"/>
      <c r="C584" s="312" t="s">
        <v>75</v>
      </c>
      <c r="D584" s="465" t="s">
        <v>86</v>
      </c>
      <c r="E584" s="465"/>
      <c r="F584" s="465"/>
      <c r="G584" s="313"/>
      <c r="H584" s="314"/>
      <c r="I584" s="314"/>
      <c r="J584" s="314"/>
      <c r="K584" s="318">
        <v>230267.7</v>
      </c>
      <c r="L584" s="314"/>
      <c r="M584" s="318">
        <v>3062.56</v>
      </c>
      <c r="N584" s="320">
        <v>9.5</v>
      </c>
      <c r="O584" s="317">
        <v>29094.32</v>
      </c>
      <c r="DI584" s="303"/>
      <c r="DJ584" s="309"/>
      <c r="DK584" s="309"/>
      <c r="DL584" s="309"/>
      <c r="DM584" s="294" t="s">
        <v>86</v>
      </c>
      <c r="DP584" s="309"/>
      <c r="DT584" s="303"/>
      <c r="DU584" s="309"/>
    </row>
    <row r="585" spans="1:125" s="293" customFormat="1" ht="15" x14ac:dyDescent="0.25">
      <c r="A585" s="319"/>
      <c r="B585" s="311"/>
      <c r="C585" s="312"/>
      <c r="D585" s="465" t="s">
        <v>45</v>
      </c>
      <c r="E585" s="465"/>
      <c r="F585" s="465"/>
      <c r="G585" s="313" t="s">
        <v>46</v>
      </c>
      <c r="H585" s="316">
        <v>134.46</v>
      </c>
      <c r="I585" s="314"/>
      <c r="J585" s="343">
        <v>1.7883180000000001</v>
      </c>
      <c r="K585" s="322"/>
      <c r="L585" s="314"/>
      <c r="M585" s="322"/>
      <c r="N585" s="314"/>
      <c r="O585" s="323"/>
      <c r="DI585" s="303"/>
      <c r="DJ585" s="309"/>
      <c r="DK585" s="309"/>
      <c r="DL585" s="309"/>
      <c r="DN585" s="294" t="s">
        <v>45</v>
      </c>
      <c r="DP585" s="309"/>
      <c r="DT585" s="303"/>
      <c r="DU585" s="309"/>
    </row>
    <row r="586" spans="1:125" s="293" customFormat="1" ht="15" x14ac:dyDescent="0.25">
      <c r="A586" s="319"/>
      <c r="B586" s="311"/>
      <c r="C586" s="312"/>
      <c r="D586" s="465" t="s">
        <v>63</v>
      </c>
      <c r="E586" s="465"/>
      <c r="F586" s="465"/>
      <c r="G586" s="313" t="s">
        <v>46</v>
      </c>
      <c r="H586" s="316">
        <v>54.89</v>
      </c>
      <c r="I586" s="314"/>
      <c r="J586" s="343">
        <v>0.73003700000000005</v>
      </c>
      <c r="K586" s="322"/>
      <c r="L586" s="314"/>
      <c r="M586" s="322"/>
      <c r="N586" s="314"/>
      <c r="O586" s="323"/>
      <c r="DI586" s="303"/>
      <c r="DJ586" s="309"/>
      <c r="DK586" s="309"/>
      <c r="DL586" s="309"/>
      <c r="DN586" s="294" t="s">
        <v>63</v>
      </c>
      <c r="DP586" s="309"/>
      <c r="DT586" s="303"/>
      <c r="DU586" s="309"/>
    </row>
    <row r="587" spans="1:125" s="293" customFormat="1" ht="15" x14ac:dyDescent="0.25">
      <c r="A587" s="325"/>
      <c r="B587" s="313"/>
      <c r="C587" s="312"/>
      <c r="D587" s="473" t="s">
        <v>47</v>
      </c>
      <c r="E587" s="473"/>
      <c r="F587" s="473"/>
      <c r="G587" s="326"/>
      <c r="H587" s="327"/>
      <c r="I587" s="327"/>
      <c r="J587" s="327"/>
      <c r="K587" s="328">
        <v>243909.64</v>
      </c>
      <c r="L587" s="327"/>
      <c r="M587" s="328">
        <v>3244</v>
      </c>
      <c r="N587" s="327"/>
      <c r="O587" s="330">
        <v>32482.76</v>
      </c>
      <c r="DI587" s="303"/>
      <c r="DJ587" s="309"/>
      <c r="DK587" s="309"/>
      <c r="DL587" s="309"/>
      <c r="DO587" s="294" t="s">
        <v>47</v>
      </c>
      <c r="DP587" s="309"/>
      <c r="DT587" s="303"/>
      <c r="DU587" s="309"/>
    </row>
    <row r="588" spans="1:125" s="293" customFormat="1" ht="15" x14ac:dyDescent="0.25">
      <c r="A588" s="319"/>
      <c r="B588" s="311"/>
      <c r="C588" s="312"/>
      <c r="D588" s="465" t="s">
        <v>48</v>
      </c>
      <c r="E588" s="465"/>
      <c r="F588" s="465"/>
      <c r="G588" s="313"/>
      <c r="H588" s="314"/>
      <c r="I588" s="314"/>
      <c r="J588" s="314"/>
      <c r="K588" s="322"/>
      <c r="L588" s="314"/>
      <c r="M588" s="315">
        <v>25.65</v>
      </c>
      <c r="N588" s="314"/>
      <c r="O588" s="317">
        <v>1339.19</v>
      </c>
      <c r="DI588" s="303"/>
      <c r="DJ588" s="309"/>
      <c r="DK588" s="309"/>
      <c r="DL588" s="309"/>
      <c r="DN588" s="294" t="s">
        <v>48</v>
      </c>
      <c r="DP588" s="309"/>
      <c r="DT588" s="303"/>
      <c r="DU588" s="309"/>
    </row>
    <row r="589" spans="1:125" s="293" customFormat="1" ht="22.5" x14ac:dyDescent="0.25">
      <c r="A589" s="319"/>
      <c r="B589" s="311"/>
      <c r="C589" s="312" t="s">
        <v>64</v>
      </c>
      <c r="D589" s="465" t="s">
        <v>65</v>
      </c>
      <c r="E589" s="465"/>
      <c r="F589" s="465"/>
      <c r="G589" s="313" t="s">
        <v>51</v>
      </c>
      <c r="H589" s="331">
        <v>109</v>
      </c>
      <c r="I589" s="314"/>
      <c r="J589" s="331">
        <v>109</v>
      </c>
      <c r="K589" s="322"/>
      <c r="L589" s="314"/>
      <c r="M589" s="315">
        <v>27.96</v>
      </c>
      <c r="N589" s="314"/>
      <c r="O589" s="317">
        <v>1459.72</v>
      </c>
      <c r="DI589" s="303"/>
      <c r="DJ589" s="309"/>
      <c r="DK589" s="309"/>
      <c r="DL589" s="309"/>
      <c r="DN589" s="294" t="s">
        <v>65</v>
      </c>
      <c r="DP589" s="309"/>
      <c r="DT589" s="303"/>
      <c r="DU589" s="309"/>
    </row>
    <row r="590" spans="1:125" s="293" customFormat="1" ht="33.75" x14ac:dyDescent="0.25">
      <c r="A590" s="319"/>
      <c r="B590" s="311"/>
      <c r="C590" s="312" t="s">
        <v>66</v>
      </c>
      <c r="D590" s="465" t="s">
        <v>67</v>
      </c>
      <c r="E590" s="465"/>
      <c r="F590" s="465"/>
      <c r="G590" s="313" t="s">
        <v>51</v>
      </c>
      <c r="H590" s="331">
        <v>65</v>
      </c>
      <c r="I590" s="316">
        <v>0.85</v>
      </c>
      <c r="J590" s="316">
        <v>55.25</v>
      </c>
      <c r="K590" s="322"/>
      <c r="L590" s="314"/>
      <c r="M590" s="315">
        <v>14.17</v>
      </c>
      <c r="N590" s="314"/>
      <c r="O590" s="338">
        <v>739.9</v>
      </c>
      <c r="DI590" s="303"/>
      <c r="DJ590" s="309"/>
      <c r="DK590" s="309"/>
      <c r="DL590" s="309"/>
      <c r="DN590" s="294" t="s">
        <v>67</v>
      </c>
      <c r="DP590" s="309"/>
      <c r="DT590" s="303"/>
      <c r="DU590" s="309"/>
    </row>
    <row r="591" spans="1:125" s="293" customFormat="1" ht="15" x14ac:dyDescent="0.25">
      <c r="A591" s="310"/>
      <c r="B591" s="332"/>
      <c r="C591" s="333"/>
      <c r="D591" s="468" t="s">
        <v>54</v>
      </c>
      <c r="E591" s="468"/>
      <c r="F591" s="468"/>
      <c r="G591" s="305"/>
      <c r="H591" s="334"/>
      <c r="I591" s="334"/>
      <c r="J591" s="334"/>
      <c r="K591" s="335"/>
      <c r="L591" s="334"/>
      <c r="M591" s="340">
        <v>3286.13</v>
      </c>
      <c r="N591" s="327"/>
      <c r="O591" s="337">
        <v>34682.379999999997</v>
      </c>
      <c r="DI591" s="303"/>
      <c r="DJ591" s="309"/>
      <c r="DK591" s="309"/>
      <c r="DL591" s="309"/>
      <c r="DP591" s="309" t="s">
        <v>54</v>
      </c>
      <c r="DT591" s="303"/>
      <c r="DU591" s="309"/>
    </row>
    <row r="592" spans="1:125" s="293" customFormat="1" ht="15" x14ac:dyDescent="0.25">
      <c r="A592" s="470" t="s">
        <v>200</v>
      </c>
      <c r="B592" s="471"/>
      <c r="C592" s="471"/>
      <c r="D592" s="471"/>
      <c r="E592" s="471"/>
      <c r="F592" s="471"/>
      <c r="G592" s="471"/>
      <c r="H592" s="471"/>
      <c r="I592" s="471"/>
      <c r="J592" s="471"/>
      <c r="K592" s="471"/>
      <c r="L592" s="471"/>
      <c r="M592" s="471"/>
      <c r="N592" s="471"/>
      <c r="O592" s="472"/>
      <c r="DI592" s="303"/>
      <c r="DJ592" s="309"/>
      <c r="DK592" s="309"/>
      <c r="DL592" s="309"/>
      <c r="DP592" s="309"/>
      <c r="DT592" s="303" t="s">
        <v>200</v>
      </c>
      <c r="DU592" s="309"/>
    </row>
    <row r="593" spans="1:127" s="293" customFormat="1" ht="67.5" x14ac:dyDescent="0.25">
      <c r="A593" s="304" t="s">
        <v>447</v>
      </c>
      <c r="B593" s="305" t="s">
        <v>450</v>
      </c>
      <c r="C593" s="306" t="s">
        <v>202</v>
      </c>
      <c r="D593" s="469" t="s">
        <v>203</v>
      </c>
      <c r="E593" s="469"/>
      <c r="F593" s="469"/>
      <c r="G593" s="305" t="s">
        <v>204</v>
      </c>
      <c r="H593" s="305">
        <v>39.375</v>
      </c>
      <c r="I593" s="305" t="s">
        <v>23</v>
      </c>
      <c r="J593" s="305" t="s">
        <v>686</v>
      </c>
      <c r="K593" s="307" t="s">
        <v>206</v>
      </c>
      <c r="L593" s="305"/>
      <c r="M593" s="307" t="s">
        <v>687</v>
      </c>
      <c r="N593" s="305" t="s">
        <v>208</v>
      </c>
      <c r="O593" s="308" t="s">
        <v>688</v>
      </c>
      <c r="DI593" s="303"/>
      <c r="DJ593" s="309" t="s">
        <v>203</v>
      </c>
      <c r="DK593" s="309" t="s">
        <v>5</v>
      </c>
      <c r="DL593" s="309" t="s">
        <v>5</v>
      </c>
      <c r="DP593" s="309"/>
      <c r="DT593" s="303"/>
      <c r="DU593" s="309"/>
    </row>
    <row r="594" spans="1:127" s="293" customFormat="1" ht="15" x14ac:dyDescent="0.25">
      <c r="A594" s="310"/>
      <c r="B594" s="332"/>
      <c r="C594" s="333"/>
      <c r="D594" s="468" t="s">
        <v>54</v>
      </c>
      <c r="E594" s="468"/>
      <c r="F594" s="468"/>
      <c r="G594" s="305"/>
      <c r="H594" s="334"/>
      <c r="I594" s="334"/>
      <c r="J594" s="334"/>
      <c r="K594" s="335"/>
      <c r="L594" s="334"/>
      <c r="M594" s="336">
        <v>129.15</v>
      </c>
      <c r="N594" s="327"/>
      <c r="O594" s="337">
        <v>2028.95</v>
      </c>
      <c r="DI594" s="303"/>
      <c r="DJ594" s="309"/>
      <c r="DK594" s="309"/>
      <c r="DL594" s="309"/>
      <c r="DP594" s="309" t="s">
        <v>54</v>
      </c>
      <c r="DT594" s="303"/>
      <c r="DU594" s="309"/>
    </row>
    <row r="595" spans="1:127" s="293" customFormat="1" ht="67.5" x14ac:dyDescent="0.25">
      <c r="A595" s="304" t="s">
        <v>449</v>
      </c>
      <c r="B595" s="305" t="s">
        <v>455</v>
      </c>
      <c r="C595" s="306" t="s">
        <v>211</v>
      </c>
      <c r="D595" s="469" t="s">
        <v>347</v>
      </c>
      <c r="E595" s="469"/>
      <c r="F595" s="469"/>
      <c r="G595" s="305" t="s">
        <v>204</v>
      </c>
      <c r="H595" s="305">
        <v>7.56</v>
      </c>
      <c r="I595" s="305" t="s">
        <v>23</v>
      </c>
      <c r="J595" s="305" t="s">
        <v>689</v>
      </c>
      <c r="K595" s="307" t="s">
        <v>214</v>
      </c>
      <c r="L595" s="305"/>
      <c r="M595" s="307" t="s">
        <v>690</v>
      </c>
      <c r="N595" s="305" t="s">
        <v>208</v>
      </c>
      <c r="O595" s="308" t="s">
        <v>691</v>
      </c>
      <c r="DI595" s="303"/>
      <c r="DJ595" s="309" t="s">
        <v>347</v>
      </c>
      <c r="DK595" s="309" t="s">
        <v>5</v>
      </c>
      <c r="DL595" s="309" t="s">
        <v>5</v>
      </c>
      <c r="DP595" s="309"/>
      <c r="DT595" s="303"/>
      <c r="DU595" s="309"/>
    </row>
    <row r="596" spans="1:127" s="293" customFormat="1" ht="15" x14ac:dyDescent="0.25">
      <c r="A596" s="310"/>
      <c r="B596" s="332"/>
      <c r="C596" s="333"/>
      <c r="D596" s="468" t="s">
        <v>54</v>
      </c>
      <c r="E596" s="468"/>
      <c r="F596" s="468"/>
      <c r="G596" s="305"/>
      <c r="H596" s="334"/>
      <c r="I596" s="334"/>
      <c r="J596" s="334"/>
      <c r="K596" s="335"/>
      <c r="L596" s="334"/>
      <c r="M596" s="336">
        <v>63.43</v>
      </c>
      <c r="N596" s="327"/>
      <c r="O596" s="345">
        <v>996.49</v>
      </c>
      <c r="DI596" s="303"/>
      <c r="DJ596" s="309"/>
      <c r="DK596" s="309"/>
      <c r="DL596" s="309"/>
      <c r="DP596" s="309" t="s">
        <v>54</v>
      </c>
      <c r="DT596" s="303"/>
      <c r="DU596" s="309"/>
    </row>
    <row r="597" spans="1:127" s="293" customFormat="1" ht="45" x14ac:dyDescent="0.25">
      <c r="A597" s="304" t="s">
        <v>454</v>
      </c>
      <c r="B597" s="305" t="s">
        <v>457</v>
      </c>
      <c r="C597" s="306" t="s">
        <v>218</v>
      </c>
      <c r="D597" s="469" t="s">
        <v>352</v>
      </c>
      <c r="E597" s="469"/>
      <c r="F597" s="469"/>
      <c r="G597" s="305" t="s">
        <v>204</v>
      </c>
      <c r="H597" s="305">
        <v>4.24</v>
      </c>
      <c r="I597" s="305" t="s">
        <v>23</v>
      </c>
      <c r="J597" s="305" t="s">
        <v>692</v>
      </c>
      <c r="K597" s="307" t="s">
        <v>221</v>
      </c>
      <c r="L597" s="305"/>
      <c r="M597" s="307" t="s">
        <v>693</v>
      </c>
      <c r="N597" s="305" t="s">
        <v>208</v>
      </c>
      <c r="O597" s="308" t="s">
        <v>694</v>
      </c>
      <c r="DI597" s="303"/>
      <c r="DJ597" s="309" t="s">
        <v>352</v>
      </c>
      <c r="DK597" s="309" t="s">
        <v>5</v>
      </c>
      <c r="DL597" s="309" t="s">
        <v>5</v>
      </c>
      <c r="DP597" s="309"/>
      <c r="DT597" s="303"/>
      <c r="DU597" s="309"/>
    </row>
    <row r="598" spans="1:127" s="293" customFormat="1" ht="15" x14ac:dyDescent="0.25">
      <c r="A598" s="310"/>
      <c r="B598" s="332"/>
      <c r="C598" s="333"/>
      <c r="D598" s="468" t="s">
        <v>54</v>
      </c>
      <c r="E598" s="468"/>
      <c r="F598" s="468"/>
      <c r="G598" s="305"/>
      <c r="H598" s="334"/>
      <c r="I598" s="334"/>
      <c r="J598" s="334"/>
      <c r="K598" s="335"/>
      <c r="L598" s="334"/>
      <c r="M598" s="336">
        <v>46.13</v>
      </c>
      <c r="N598" s="327"/>
      <c r="O598" s="345">
        <v>724.7</v>
      </c>
      <c r="DI598" s="303"/>
      <c r="DJ598" s="309"/>
      <c r="DK598" s="309"/>
      <c r="DL598" s="309"/>
      <c r="DP598" s="309" t="s">
        <v>54</v>
      </c>
      <c r="DT598" s="303"/>
      <c r="DU598" s="309"/>
    </row>
    <row r="599" spans="1:127" s="293" customFormat="1" ht="45" x14ac:dyDescent="0.25">
      <c r="A599" s="304" t="s">
        <v>456</v>
      </c>
      <c r="B599" s="305" t="s">
        <v>459</v>
      </c>
      <c r="C599" s="306" t="s">
        <v>226</v>
      </c>
      <c r="D599" s="469" t="s">
        <v>227</v>
      </c>
      <c r="E599" s="469"/>
      <c r="F599" s="469"/>
      <c r="G599" s="305" t="s">
        <v>204</v>
      </c>
      <c r="H599" s="305">
        <v>51.174999999999997</v>
      </c>
      <c r="I599" s="305" t="s">
        <v>23</v>
      </c>
      <c r="J599" s="305" t="s">
        <v>695</v>
      </c>
      <c r="K599" s="307" t="s">
        <v>229</v>
      </c>
      <c r="L599" s="305"/>
      <c r="M599" s="307" t="s">
        <v>696</v>
      </c>
      <c r="N599" s="305" t="s">
        <v>231</v>
      </c>
      <c r="O599" s="308" t="s">
        <v>697</v>
      </c>
      <c r="DI599" s="303"/>
      <c r="DJ599" s="309" t="s">
        <v>227</v>
      </c>
      <c r="DK599" s="309" t="s">
        <v>5</v>
      </c>
      <c r="DL599" s="309" t="s">
        <v>5</v>
      </c>
      <c r="DP599" s="309"/>
      <c r="DT599" s="303"/>
      <c r="DU599" s="309"/>
    </row>
    <row r="600" spans="1:127" s="293" customFormat="1" ht="15" x14ac:dyDescent="0.25">
      <c r="A600" s="341"/>
      <c r="B600" s="332"/>
      <c r="C600" s="333"/>
      <c r="D600" s="465" t="s">
        <v>698</v>
      </c>
      <c r="E600" s="465"/>
      <c r="F600" s="465"/>
      <c r="G600" s="465"/>
      <c r="H600" s="465"/>
      <c r="I600" s="465"/>
      <c r="J600" s="465"/>
      <c r="K600" s="465"/>
      <c r="L600" s="465"/>
      <c r="M600" s="465"/>
      <c r="N600" s="465"/>
      <c r="O600" s="467"/>
      <c r="DI600" s="303"/>
      <c r="DJ600" s="309"/>
      <c r="DK600" s="309"/>
      <c r="DL600" s="309"/>
      <c r="DP600" s="309"/>
      <c r="DQ600" s="294" t="s">
        <v>698</v>
      </c>
      <c r="DT600" s="303"/>
      <c r="DU600" s="309"/>
    </row>
    <row r="601" spans="1:127" s="293" customFormat="1" ht="15" x14ac:dyDescent="0.25">
      <c r="A601" s="310"/>
      <c r="B601" s="332"/>
      <c r="C601" s="333"/>
      <c r="D601" s="468" t="s">
        <v>54</v>
      </c>
      <c r="E601" s="468"/>
      <c r="F601" s="468"/>
      <c r="G601" s="305"/>
      <c r="H601" s="334"/>
      <c r="I601" s="334"/>
      <c r="J601" s="334"/>
      <c r="K601" s="335"/>
      <c r="L601" s="334"/>
      <c r="M601" s="336">
        <v>197.54</v>
      </c>
      <c r="N601" s="327"/>
      <c r="O601" s="337">
        <v>3204.1</v>
      </c>
      <c r="DI601" s="303"/>
      <c r="DJ601" s="309"/>
      <c r="DK601" s="309"/>
      <c r="DL601" s="309"/>
      <c r="DP601" s="309" t="s">
        <v>54</v>
      </c>
      <c r="DT601" s="303"/>
      <c r="DU601" s="309"/>
    </row>
    <row r="602" spans="1:127" s="293" customFormat="1" ht="15" x14ac:dyDescent="0.25">
      <c r="A602" s="346"/>
      <c r="B602" s="296"/>
      <c r="C602" s="307"/>
      <c r="D602" s="468" t="s">
        <v>463</v>
      </c>
      <c r="E602" s="468"/>
      <c r="F602" s="468"/>
      <c r="G602" s="468"/>
      <c r="H602" s="468"/>
      <c r="I602" s="468"/>
      <c r="J602" s="468"/>
      <c r="K602" s="468"/>
      <c r="L602" s="468"/>
      <c r="M602" s="347">
        <v>620843.85</v>
      </c>
      <c r="N602" s="348"/>
      <c r="O602" s="349"/>
      <c r="DI602" s="303"/>
      <c r="DJ602" s="309"/>
      <c r="DK602" s="309"/>
      <c r="DL602" s="309"/>
      <c r="DP602" s="309"/>
      <c r="DT602" s="303"/>
      <c r="DU602" s="309" t="s">
        <v>463</v>
      </c>
    </row>
    <row r="603" spans="1:127" s="293" customFormat="1" ht="15" x14ac:dyDescent="0.25">
      <c r="A603" s="346"/>
      <c r="B603" s="296"/>
      <c r="C603" s="307"/>
      <c r="D603" s="468" t="s">
        <v>464</v>
      </c>
      <c r="E603" s="468"/>
      <c r="F603" s="468"/>
      <c r="G603" s="468"/>
      <c r="H603" s="468"/>
      <c r="I603" s="468"/>
      <c r="J603" s="468"/>
      <c r="K603" s="468"/>
      <c r="L603" s="468"/>
      <c r="M603" s="351"/>
      <c r="N603" s="348"/>
      <c r="O603" s="349"/>
      <c r="DV603" s="309" t="s">
        <v>464</v>
      </c>
    </row>
    <row r="604" spans="1:127" s="293" customFormat="1" ht="15" x14ac:dyDescent="0.25">
      <c r="A604" s="310"/>
      <c r="B604" s="292"/>
      <c r="C604" s="312"/>
      <c r="D604" s="465" t="s">
        <v>465</v>
      </c>
      <c r="E604" s="465"/>
      <c r="F604" s="465"/>
      <c r="G604" s="465"/>
      <c r="H604" s="465"/>
      <c r="I604" s="465"/>
      <c r="J604" s="465"/>
      <c r="K604" s="465"/>
      <c r="L604" s="465"/>
      <c r="M604" s="352">
        <v>2370187.62</v>
      </c>
      <c r="N604" s="353"/>
      <c r="O604" s="354">
        <v>22924696.420000002</v>
      </c>
      <c r="DV604" s="309"/>
      <c r="DW604" s="294" t="s">
        <v>465</v>
      </c>
    </row>
    <row r="605" spans="1:127" s="293" customFormat="1" ht="15" x14ac:dyDescent="0.25">
      <c r="A605" s="310"/>
      <c r="B605" s="292"/>
      <c r="C605" s="312"/>
      <c r="D605" s="465" t="s">
        <v>466</v>
      </c>
      <c r="E605" s="465"/>
      <c r="F605" s="465"/>
      <c r="G605" s="465"/>
      <c r="H605" s="465"/>
      <c r="I605" s="465"/>
      <c r="J605" s="465"/>
      <c r="K605" s="465"/>
      <c r="L605" s="465"/>
      <c r="M605" s="355"/>
      <c r="N605" s="353"/>
      <c r="O605" s="356"/>
      <c r="DV605" s="309"/>
      <c r="DW605" s="294" t="s">
        <v>466</v>
      </c>
    </row>
    <row r="606" spans="1:127" s="293" customFormat="1" ht="15" x14ac:dyDescent="0.25">
      <c r="A606" s="310"/>
      <c r="B606" s="292"/>
      <c r="C606" s="312"/>
      <c r="D606" s="465" t="s">
        <v>467</v>
      </c>
      <c r="E606" s="465"/>
      <c r="F606" s="465"/>
      <c r="G606" s="465"/>
      <c r="H606" s="465"/>
      <c r="I606" s="465"/>
      <c r="J606" s="465"/>
      <c r="K606" s="465"/>
      <c r="L606" s="465"/>
      <c r="M606" s="352">
        <v>4018.66</v>
      </c>
      <c r="N606" s="353"/>
      <c r="O606" s="354">
        <v>209814.21</v>
      </c>
      <c r="DV606" s="309"/>
      <c r="DW606" s="294" t="s">
        <v>467</v>
      </c>
    </row>
    <row r="607" spans="1:127" s="293" customFormat="1" ht="15" x14ac:dyDescent="0.25">
      <c r="A607" s="310"/>
      <c r="B607" s="292"/>
      <c r="C607" s="312"/>
      <c r="D607" s="465" t="s">
        <v>468</v>
      </c>
      <c r="E607" s="465"/>
      <c r="F607" s="465"/>
      <c r="G607" s="465"/>
      <c r="H607" s="465"/>
      <c r="I607" s="465"/>
      <c r="J607" s="465"/>
      <c r="K607" s="465"/>
      <c r="L607" s="465"/>
      <c r="M607" s="352">
        <v>35606.629999999997</v>
      </c>
      <c r="N607" s="353"/>
      <c r="O607" s="354">
        <v>559380.14</v>
      </c>
      <c r="DV607" s="309"/>
      <c r="DW607" s="294" t="s">
        <v>468</v>
      </c>
    </row>
    <row r="608" spans="1:127" s="293" customFormat="1" ht="15" x14ac:dyDescent="0.25">
      <c r="A608" s="310"/>
      <c r="B608" s="292"/>
      <c r="C608" s="312"/>
      <c r="D608" s="465" t="s">
        <v>469</v>
      </c>
      <c r="E608" s="465"/>
      <c r="F608" s="465"/>
      <c r="G608" s="465"/>
      <c r="H608" s="465"/>
      <c r="I608" s="465"/>
      <c r="J608" s="465"/>
      <c r="K608" s="465"/>
      <c r="L608" s="465"/>
      <c r="M608" s="352">
        <v>1643.29</v>
      </c>
      <c r="N608" s="353"/>
      <c r="O608" s="354">
        <v>85796.17</v>
      </c>
      <c r="DV608" s="309"/>
      <c r="DW608" s="294" t="s">
        <v>469</v>
      </c>
    </row>
    <row r="609" spans="1:127" s="293" customFormat="1" ht="15" x14ac:dyDescent="0.25">
      <c r="A609" s="310"/>
      <c r="B609" s="292"/>
      <c r="C609" s="312"/>
      <c r="D609" s="465" t="s">
        <v>470</v>
      </c>
      <c r="E609" s="465"/>
      <c r="F609" s="465"/>
      <c r="G609" s="465"/>
      <c r="H609" s="465"/>
      <c r="I609" s="465"/>
      <c r="J609" s="465"/>
      <c r="K609" s="465"/>
      <c r="L609" s="465"/>
      <c r="M609" s="352">
        <v>2328718.56</v>
      </c>
      <c r="N609" s="353"/>
      <c r="O609" s="354">
        <v>22125978.609999999</v>
      </c>
      <c r="DV609" s="309"/>
      <c r="DW609" s="294" t="s">
        <v>470</v>
      </c>
    </row>
    <row r="610" spans="1:127" s="293" customFormat="1" ht="15" x14ac:dyDescent="0.25">
      <c r="A610" s="310"/>
      <c r="B610" s="292"/>
      <c r="C610" s="312"/>
      <c r="D610" s="465" t="s">
        <v>471</v>
      </c>
      <c r="E610" s="465"/>
      <c r="F610" s="465"/>
      <c r="G610" s="465"/>
      <c r="H610" s="465"/>
      <c r="I610" s="465"/>
      <c r="J610" s="465"/>
      <c r="K610" s="465"/>
      <c r="L610" s="465"/>
      <c r="M610" s="355"/>
      <c r="N610" s="353"/>
      <c r="O610" s="356"/>
      <c r="DV610" s="309"/>
      <c r="DW610" s="294" t="s">
        <v>471</v>
      </c>
    </row>
    <row r="611" spans="1:127" s="293" customFormat="1" ht="15" x14ac:dyDescent="0.25">
      <c r="A611" s="310"/>
      <c r="B611" s="292"/>
      <c r="C611" s="312"/>
      <c r="D611" s="465" t="s">
        <v>472</v>
      </c>
      <c r="E611" s="465"/>
      <c r="F611" s="465"/>
      <c r="G611" s="465"/>
      <c r="H611" s="465"/>
      <c r="I611" s="465"/>
      <c r="J611" s="465"/>
      <c r="K611" s="465"/>
      <c r="L611" s="465"/>
      <c r="M611" s="352">
        <v>2328506.12</v>
      </c>
      <c r="N611" s="353"/>
      <c r="O611" s="354">
        <v>22122641.190000001</v>
      </c>
      <c r="DV611" s="309"/>
      <c r="DW611" s="294" t="s">
        <v>472</v>
      </c>
    </row>
    <row r="612" spans="1:127" s="293" customFormat="1" ht="15" x14ac:dyDescent="0.25">
      <c r="A612" s="310"/>
      <c r="B612" s="292"/>
      <c r="C612" s="312"/>
      <c r="D612" s="465" t="s">
        <v>473</v>
      </c>
      <c r="E612" s="465"/>
      <c r="F612" s="465"/>
      <c r="G612" s="465"/>
      <c r="H612" s="465"/>
      <c r="I612" s="465"/>
      <c r="J612" s="465"/>
      <c r="K612" s="465"/>
      <c r="L612" s="465"/>
      <c r="M612" s="357">
        <v>212.44</v>
      </c>
      <c r="N612" s="353"/>
      <c r="O612" s="354">
        <v>3337.42</v>
      </c>
      <c r="DV612" s="309"/>
      <c r="DW612" s="294" t="s">
        <v>473</v>
      </c>
    </row>
    <row r="613" spans="1:127" s="293" customFormat="1" ht="15" x14ac:dyDescent="0.25">
      <c r="A613" s="310"/>
      <c r="B613" s="292"/>
      <c r="C613" s="312"/>
      <c r="D613" s="465" t="s">
        <v>474</v>
      </c>
      <c r="E613" s="465"/>
      <c r="F613" s="465"/>
      <c r="G613" s="465"/>
      <c r="H613" s="465"/>
      <c r="I613" s="465"/>
      <c r="J613" s="465"/>
      <c r="K613" s="465"/>
      <c r="L613" s="465"/>
      <c r="M613" s="352">
        <v>1843.77</v>
      </c>
      <c r="N613" s="353"/>
      <c r="O613" s="354">
        <v>29523.46</v>
      </c>
      <c r="DV613" s="309"/>
      <c r="DW613" s="294" t="s">
        <v>474</v>
      </c>
    </row>
    <row r="614" spans="1:127" s="293" customFormat="1" ht="15" x14ac:dyDescent="0.25">
      <c r="A614" s="310"/>
      <c r="B614" s="292"/>
      <c r="C614" s="312"/>
      <c r="D614" s="465" t="s">
        <v>475</v>
      </c>
      <c r="E614" s="465"/>
      <c r="F614" s="465"/>
      <c r="G614" s="465"/>
      <c r="H614" s="465"/>
      <c r="I614" s="465"/>
      <c r="J614" s="465"/>
      <c r="K614" s="465"/>
      <c r="L614" s="465"/>
      <c r="M614" s="352">
        <v>2376424.84</v>
      </c>
      <c r="N614" s="353"/>
      <c r="O614" s="354">
        <v>23299284.73</v>
      </c>
      <c r="DV614" s="309"/>
      <c r="DW614" s="294" t="s">
        <v>475</v>
      </c>
    </row>
    <row r="615" spans="1:127" s="293" customFormat="1" ht="15" x14ac:dyDescent="0.25">
      <c r="A615" s="310"/>
      <c r="B615" s="292"/>
      <c r="C615" s="312"/>
      <c r="D615" s="465" t="s">
        <v>476</v>
      </c>
      <c r="E615" s="465"/>
      <c r="F615" s="465"/>
      <c r="G615" s="465"/>
      <c r="H615" s="465"/>
      <c r="I615" s="465"/>
      <c r="J615" s="465"/>
      <c r="K615" s="465"/>
      <c r="L615" s="465"/>
      <c r="M615" s="352">
        <v>2374368.63</v>
      </c>
      <c r="N615" s="353"/>
      <c r="O615" s="354">
        <v>23266423.850000001</v>
      </c>
      <c r="DV615" s="309"/>
      <c r="DW615" s="294" t="s">
        <v>476</v>
      </c>
    </row>
    <row r="616" spans="1:127" s="293" customFormat="1" ht="15" x14ac:dyDescent="0.25">
      <c r="A616" s="310"/>
      <c r="B616" s="292"/>
      <c r="C616" s="312"/>
      <c r="D616" s="465" t="s">
        <v>477</v>
      </c>
      <c r="E616" s="465"/>
      <c r="F616" s="465"/>
      <c r="G616" s="465"/>
      <c r="H616" s="465"/>
      <c r="I616" s="465"/>
      <c r="J616" s="465"/>
      <c r="K616" s="465"/>
      <c r="L616" s="465"/>
      <c r="M616" s="355"/>
      <c r="N616" s="353"/>
      <c r="O616" s="356"/>
      <c r="DV616" s="309"/>
      <c r="DW616" s="294" t="s">
        <v>477</v>
      </c>
    </row>
    <row r="617" spans="1:127" s="293" customFormat="1" ht="15" x14ac:dyDescent="0.25">
      <c r="A617" s="310"/>
      <c r="B617" s="292"/>
      <c r="C617" s="312"/>
      <c r="D617" s="465" t="s">
        <v>478</v>
      </c>
      <c r="E617" s="465"/>
      <c r="F617" s="465"/>
      <c r="G617" s="465"/>
      <c r="H617" s="465"/>
      <c r="I617" s="465"/>
      <c r="J617" s="465"/>
      <c r="K617" s="465"/>
      <c r="L617" s="465"/>
      <c r="M617" s="352">
        <v>3262.9</v>
      </c>
      <c r="N617" s="353"/>
      <c r="O617" s="354">
        <v>170355.99</v>
      </c>
      <c r="DV617" s="309"/>
      <c r="DW617" s="294" t="s">
        <v>478</v>
      </c>
    </row>
    <row r="618" spans="1:127" s="293" customFormat="1" ht="15" x14ac:dyDescent="0.25">
      <c r="A618" s="310"/>
      <c r="B618" s="292"/>
      <c r="C618" s="312"/>
      <c r="D618" s="465" t="s">
        <v>479</v>
      </c>
      <c r="E618" s="465"/>
      <c r="F618" s="465"/>
      <c r="G618" s="465"/>
      <c r="H618" s="465"/>
      <c r="I618" s="465"/>
      <c r="J618" s="465"/>
      <c r="K618" s="465"/>
      <c r="L618" s="465"/>
      <c r="M618" s="352">
        <v>35244.29</v>
      </c>
      <c r="N618" s="353"/>
      <c r="O618" s="354">
        <v>553687.79</v>
      </c>
      <c r="DV618" s="309"/>
      <c r="DW618" s="294" t="s">
        <v>479</v>
      </c>
    </row>
    <row r="619" spans="1:127" s="293" customFormat="1" ht="15" x14ac:dyDescent="0.25">
      <c r="A619" s="310"/>
      <c r="B619" s="292"/>
      <c r="C619" s="312"/>
      <c r="D619" s="465" t="s">
        <v>480</v>
      </c>
      <c r="E619" s="465"/>
      <c r="F619" s="465"/>
      <c r="G619" s="465"/>
      <c r="H619" s="465"/>
      <c r="I619" s="465"/>
      <c r="J619" s="465"/>
      <c r="K619" s="465"/>
      <c r="L619" s="465"/>
      <c r="M619" s="352">
        <v>1607.35</v>
      </c>
      <c r="N619" s="353"/>
      <c r="O619" s="354">
        <v>83919.73</v>
      </c>
      <c r="DV619" s="309"/>
      <c r="DW619" s="294" t="s">
        <v>480</v>
      </c>
    </row>
    <row r="620" spans="1:127" s="293" customFormat="1" ht="15" x14ac:dyDescent="0.25">
      <c r="A620" s="310"/>
      <c r="B620" s="292"/>
      <c r="C620" s="312"/>
      <c r="D620" s="465" t="s">
        <v>481</v>
      </c>
      <c r="E620" s="465"/>
      <c r="F620" s="465"/>
      <c r="G620" s="465"/>
      <c r="H620" s="465"/>
      <c r="I620" s="465"/>
      <c r="J620" s="465"/>
      <c r="K620" s="465"/>
      <c r="L620" s="465"/>
      <c r="M620" s="352">
        <v>2327669.87</v>
      </c>
      <c r="N620" s="353"/>
      <c r="O620" s="354">
        <v>22114696.800000001</v>
      </c>
      <c r="DV620" s="309"/>
      <c r="DW620" s="294" t="s">
        <v>481</v>
      </c>
    </row>
    <row r="621" spans="1:127" s="293" customFormat="1" ht="15" x14ac:dyDescent="0.25">
      <c r="A621" s="310"/>
      <c r="B621" s="292"/>
      <c r="C621" s="312"/>
      <c r="D621" s="465" t="s">
        <v>482</v>
      </c>
      <c r="E621" s="465"/>
      <c r="F621" s="465"/>
      <c r="G621" s="465"/>
      <c r="H621" s="465"/>
      <c r="I621" s="465"/>
      <c r="J621" s="465"/>
      <c r="K621" s="465"/>
      <c r="L621" s="465"/>
      <c r="M621" s="352">
        <v>5376.71</v>
      </c>
      <c r="N621" s="353"/>
      <c r="O621" s="354">
        <v>280718.55</v>
      </c>
      <c r="DV621" s="309"/>
      <c r="DW621" s="294" t="s">
        <v>482</v>
      </c>
    </row>
    <row r="622" spans="1:127" s="293" customFormat="1" ht="15" x14ac:dyDescent="0.25">
      <c r="A622" s="310"/>
      <c r="B622" s="292"/>
      <c r="C622" s="312"/>
      <c r="D622" s="465" t="s">
        <v>483</v>
      </c>
      <c r="E622" s="465"/>
      <c r="F622" s="465"/>
      <c r="G622" s="465"/>
      <c r="H622" s="465"/>
      <c r="I622" s="465"/>
      <c r="J622" s="465"/>
      <c r="K622" s="465"/>
      <c r="L622" s="465"/>
      <c r="M622" s="352">
        <v>2814.86</v>
      </c>
      <c r="N622" s="353"/>
      <c r="O622" s="354">
        <v>146964.72</v>
      </c>
      <c r="DV622" s="309"/>
      <c r="DW622" s="294" t="s">
        <v>483</v>
      </c>
    </row>
    <row r="623" spans="1:127" s="293" customFormat="1" ht="15" x14ac:dyDescent="0.25">
      <c r="A623" s="310"/>
      <c r="B623" s="292"/>
      <c r="C623" s="312"/>
      <c r="D623" s="465" t="s">
        <v>484</v>
      </c>
      <c r="E623" s="465"/>
      <c r="F623" s="465"/>
      <c r="G623" s="465"/>
      <c r="H623" s="465"/>
      <c r="I623" s="465"/>
      <c r="J623" s="465"/>
      <c r="K623" s="465"/>
      <c r="L623" s="465"/>
      <c r="M623" s="352">
        <v>1843.77</v>
      </c>
      <c r="N623" s="353"/>
      <c r="O623" s="354">
        <v>29523.46</v>
      </c>
      <c r="DV623" s="309"/>
      <c r="DW623" s="294" t="s">
        <v>484</v>
      </c>
    </row>
    <row r="624" spans="1:127" s="293" customFormat="1" ht="15" x14ac:dyDescent="0.25">
      <c r="A624" s="310"/>
      <c r="B624" s="292"/>
      <c r="C624" s="312"/>
      <c r="D624" s="465" t="s">
        <v>485</v>
      </c>
      <c r="E624" s="465"/>
      <c r="F624" s="465"/>
      <c r="G624" s="465"/>
      <c r="H624" s="465"/>
      <c r="I624" s="465"/>
      <c r="J624" s="465"/>
      <c r="K624" s="465"/>
      <c r="L624" s="465"/>
      <c r="M624" s="357">
        <v>212.44</v>
      </c>
      <c r="N624" s="353"/>
      <c r="O624" s="354">
        <v>3337.42</v>
      </c>
      <c r="DV624" s="309"/>
      <c r="DW624" s="294" t="s">
        <v>485</v>
      </c>
    </row>
    <row r="625" spans="1:130" s="293" customFormat="1" ht="15" x14ac:dyDescent="0.25">
      <c r="A625" s="310"/>
      <c r="B625" s="292"/>
      <c r="C625" s="312"/>
      <c r="D625" s="465" t="s">
        <v>486</v>
      </c>
      <c r="E625" s="465"/>
      <c r="F625" s="465"/>
      <c r="G625" s="465"/>
      <c r="H625" s="465"/>
      <c r="I625" s="465"/>
      <c r="J625" s="465"/>
      <c r="K625" s="465"/>
      <c r="L625" s="465"/>
      <c r="M625" s="352">
        <v>3070.65</v>
      </c>
      <c r="N625" s="353"/>
      <c r="O625" s="354">
        <v>111376.83</v>
      </c>
      <c r="DV625" s="309"/>
      <c r="DW625" s="294" t="s">
        <v>486</v>
      </c>
    </row>
    <row r="626" spans="1:130" s="293" customFormat="1" ht="15" x14ac:dyDescent="0.25">
      <c r="A626" s="310"/>
      <c r="B626" s="292"/>
      <c r="C626" s="312"/>
      <c r="D626" s="465" t="s">
        <v>466</v>
      </c>
      <c r="E626" s="465"/>
      <c r="F626" s="465"/>
      <c r="G626" s="465"/>
      <c r="H626" s="465"/>
      <c r="I626" s="465"/>
      <c r="J626" s="465"/>
      <c r="K626" s="465"/>
      <c r="L626" s="465"/>
      <c r="M626" s="355"/>
      <c r="N626" s="353"/>
      <c r="O626" s="356"/>
      <c r="DV626" s="309"/>
      <c r="DW626" s="294" t="s">
        <v>466</v>
      </c>
    </row>
    <row r="627" spans="1:130" s="293" customFormat="1" ht="15" x14ac:dyDescent="0.25">
      <c r="A627" s="310"/>
      <c r="B627" s="292"/>
      <c r="C627" s="312"/>
      <c r="D627" s="465" t="s">
        <v>487</v>
      </c>
      <c r="E627" s="465"/>
      <c r="F627" s="465"/>
      <c r="G627" s="465"/>
      <c r="H627" s="465"/>
      <c r="I627" s="465"/>
      <c r="J627" s="465"/>
      <c r="K627" s="465"/>
      <c r="L627" s="465"/>
      <c r="M627" s="357">
        <v>755.76</v>
      </c>
      <c r="N627" s="353"/>
      <c r="O627" s="354">
        <v>39458.22</v>
      </c>
      <c r="DV627" s="309"/>
      <c r="DW627" s="294" t="s">
        <v>487</v>
      </c>
    </row>
    <row r="628" spans="1:130" s="293" customFormat="1" ht="15" x14ac:dyDescent="0.25">
      <c r="A628" s="310"/>
      <c r="B628" s="292"/>
      <c r="C628" s="312"/>
      <c r="D628" s="465" t="s">
        <v>488</v>
      </c>
      <c r="E628" s="465"/>
      <c r="F628" s="465"/>
      <c r="G628" s="465"/>
      <c r="H628" s="465"/>
      <c r="I628" s="465"/>
      <c r="J628" s="465"/>
      <c r="K628" s="465"/>
      <c r="L628" s="465"/>
      <c r="M628" s="357">
        <v>362.34</v>
      </c>
      <c r="N628" s="353"/>
      <c r="O628" s="354">
        <v>5692.35</v>
      </c>
      <c r="DV628" s="309"/>
      <c r="DW628" s="294" t="s">
        <v>488</v>
      </c>
    </row>
    <row r="629" spans="1:130" s="293" customFormat="1" ht="15" x14ac:dyDescent="0.25">
      <c r="A629" s="310"/>
      <c r="B629" s="292"/>
      <c r="C629" s="312"/>
      <c r="D629" s="465" t="s">
        <v>489</v>
      </c>
      <c r="E629" s="465"/>
      <c r="F629" s="465"/>
      <c r="G629" s="465"/>
      <c r="H629" s="465"/>
      <c r="I629" s="465"/>
      <c r="J629" s="465"/>
      <c r="K629" s="465"/>
      <c r="L629" s="465"/>
      <c r="M629" s="357">
        <v>35.94</v>
      </c>
      <c r="N629" s="353"/>
      <c r="O629" s="354">
        <v>1876.44</v>
      </c>
      <c r="DV629" s="309"/>
      <c r="DW629" s="294" t="s">
        <v>489</v>
      </c>
    </row>
    <row r="630" spans="1:130" s="293" customFormat="1" ht="15" x14ac:dyDescent="0.25">
      <c r="A630" s="310"/>
      <c r="B630" s="292"/>
      <c r="C630" s="312"/>
      <c r="D630" s="465" t="s">
        <v>490</v>
      </c>
      <c r="E630" s="465"/>
      <c r="F630" s="465"/>
      <c r="G630" s="465"/>
      <c r="H630" s="465"/>
      <c r="I630" s="465"/>
      <c r="J630" s="465"/>
      <c r="K630" s="465"/>
      <c r="L630" s="465"/>
      <c r="M630" s="357">
        <v>836.25</v>
      </c>
      <c r="N630" s="353"/>
      <c r="O630" s="354">
        <v>7944.39</v>
      </c>
      <c r="DV630" s="309"/>
      <c r="DW630" s="294" t="s">
        <v>490</v>
      </c>
    </row>
    <row r="631" spans="1:130" s="293" customFormat="1" ht="15" x14ac:dyDescent="0.25">
      <c r="A631" s="310"/>
      <c r="B631" s="292"/>
      <c r="C631" s="312"/>
      <c r="D631" s="465" t="s">
        <v>491</v>
      </c>
      <c r="E631" s="465"/>
      <c r="F631" s="465"/>
      <c r="G631" s="465"/>
      <c r="H631" s="465"/>
      <c r="I631" s="465"/>
      <c r="J631" s="465"/>
      <c r="K631" s="465"/>
      <c r="L631" s="465"/>
      <c r="M631" s="357">
        <v>728.37</v>
      </c>
      <c r="N631" s="353"/>
      <c r="O631" s="354">
        <v>38027.879999999997</v>
      </c>
      <c r="DV631" s="309"/>
      <c r="DW631" s="294" t="s">
        <v>491</v>
      </c>
    </row>
    <row r="632" spans="1:130" s="293" customFormat="1" ht="15" x14ac:dyDescent="0.25">
      <c r="A632" s="310"/>
      <c r="B632" s="292"/>
      <c r="C632" s="312"/>
      <c r="D632" s="465" t="s">
        <v>492</v>
      </c>
      <c r="E632" s="465"/>
      <c r="F632" s="465"/>
      <c r="G632" s="465"/>
      <c r="H632" s="465"/>
      <c r="I632" s="465"/>
      <c r="J632" s="465"/>
      <c r="K632" s="465"/>
      <c r="L632" s="465"/>
      <c r="M632" s="357">
        <v>387.93</v>
      </c>
      <c r="N632" s="353"/>
      <c r="O632" s="354">
        <v>20253.990000000002</v>
      </c>
      <c r="DV632" s="309"/>
      <c r="DW632" s="294" t="s">
        <v>492</v>
      </c>
    </row>
    <row r="633" spans="1:130" s="293" customFormat="1" ht="15" x14ac:dyDescent="0.25">
      <c r="A633" s="310"/>
      <c r="B633" s="292"/>
      <c r="C633" s="358"/>
      <c r="D633" s="466" t="s">
        <v>493</v>
      </c>
      <c r="E633" s="466"/>
      <c r="F633" s="466"/>
      <c r="G633" s="466"/>
      <c r="H633" s="466"/>
      <c r="I633" s="466"/>
      <c r="J633" s="466"/>
      <c r="K633" s="466"/>
      <c r="L633" s="466"/>
      <c r="M633" s="359">
        <v>2379495.4900000002</v>
      </c>
      <c r="N633" s="360"/>
      <c r="O633" s="361">
        <v>23410661.559999999</v>
      </c>
      <c r="DV633" s="309"/>
      <c r="DX633" s="309" t="s">
        <v>493</v>
      </c>
    </row>
    <row r="634" spans="1:130" s="293" customFormat="1" ht="15" x14ac:dyDescent="0.25">
      <c r="A634" s="310"/>
      <c r="B634" s="292"/>
      <c r="C634" s="312"/>
      <c r="D634" s="465" t="s">
        <v>494</v>
      </c>
      <c r="E634" s="465"/>
      <c r="F634" s="465"/>
      <c r="G634" s="465"/>
      <c r="H634" s="465"/>
      <c r="I634" s="465"/>
      <c r="J634" s="465"/>
      <c r="K634" s="465"/>
      <c r="L634" s="465"/>
      <c r="M634" s="352">
        <v>5661.95</v>
      </c>
      <c r="N634" s="353"/>
      <c r="O634" s="354">
        <v>295610.38</v>
      </c>
      <c r="DV634" s="309"/>
      <c r="DW634" s="294" t="s">
        <v>494</v>
      </c>
      <c r="DX634" s="309"/>
    </row>
    <row r="635" spans="1:130" s="293" customFormat="1" ht="15" x14ac:dyDescent="0.25">
      <c r="A635" s="310"/>
      <c r="B635" s="292"/>
      <c r="C635" s="312"/>
      <c r="D635" s="465" t="s">
        <v>495</v>
      </c>
      <c r="E635" s="465"/>
      <c r="F635" s="465"/>
      <c r="G635" s="465"/>
      <c r="H635" s="465"/>
      <c r="I635" s="465"/>
      <c r="J635" s="465"/>
      <c r="K635" s="465"/>
      <c r="L635" s="465"/>
      <c r="M635" s="352">
        <v>6105.08</v>
      </c>
      <c r="N635" s="353"/>
      <c r="O635" s="354">
        <v>318746.43</v>
      </c>
      <c r="DV635" s="309"/>
      <c r="DW635" s="294" t="s">
        <v>495</v>
      </c>
      <c r="DX635" s="309"/>
    </row>
    <row r="636" spans="1:130" s="293" customFormat="1" ht="15" x14ac:dyDescent="0.25">
      <c r="A636" s="310"/>
      <c r="B636" s="292"/>
      <c r="C636" s="312"/>
      <c r="D636" s="465" t="s">
        <v>496</v>
      </c>
      <c r="E636" s="465"/>
      <c r="F636" s="465"/>
      <c r="G636" s="465"/>
      <c r="H636" s="465"/>
      <c r="I636" s="465"/>
      <c r="J636" s="465"/>
      <c r="K636" s="465"/>
      <c r="L636" s="465"/>
      <c r="M636" s="352">
        <v>3202.79</v>
      </c>
      <c r="N636" s="353"/>
      <c r="O636" s="354">
        <v>167218.71</v>
      </c>
      <c r="DV636" s="309"/>
      <c r="DW636" s="294" t="s">
        <v>496</v>
      </c>
      <c r="DX636" s="309"/>
    </row>
    <row r="637" spans="1:130" s="293" customFormat="1" ht="15" x14ac:dyDescent="0.25">
      <c r="A637" s="310"/>
      <c r="B637" s="292"/>
      <c r="C637" s="312"/>
      <c r="D637" s="465" t="s">
        <v>497</v>
      </c>
      <c r="E637" s="465"/>
      <c r="F637" s="465"/>
      <c r="G637" s="465"/>
      <c r="H637" s="465"/>
      <c r="I637" s="465"/>
      <c r="J637" s="465"/>
      <c r="K637" s="465"/>
      <c r="L637" s="465"/>
      <c r="M637" s="352">
        <v>45686.31</v>
      </c>
      <c r="N637" s="353"/>
      <c r="O637" s="354">
        <v>449484.7</v>
      </c>
      <c r="DV637" s="309"/>
      <c r="DW637" s="294" t="s">
        <v>497</v>
      </c>
      <c r="DX637" s="309"/>
    </row>
    <row r="638" spans="1:130" s="293" customFormat="1" ht="15" x14ac:dyDescent="0.25">
      <c r="A638" s="310"/>
      <c r="B638" s="292"/>
      <c r="C638" s="358"/>
      <c r="D638" s="466" t="s">
        <v>493</v>
      </c>
      <c r="E638" s="466"/>
      <c r="F638" s="466"/>
      <c r="G638" s="466"/>
      <c r="H638" s="466"/>
      <c r="I638" s="466"/>
      <c r="J638" s="466"/>
      <c r="K638" s="466"/>
      <c r="L638" s="466"/>
      <c r="M638" s="359">
        <v>2425181.7999999998</v>
      </c>
      <c r="N638" s="360"/>
      <c r="O638" s="361">
        <v>23860146.260000002</v>
      </c>
      <c r="DV638" s="309"/>
      <c r="DX638" s="309" t="s">
        <v>493</v>
      </c>
    </row>
    <row r="639" spans="1:130" s="293" customFormat="1" ht="15" x14ac:dyDescent="0.25">
      <c r="A639" s="310"/>
      <c r="B639" s="292"/>
      <c r="C639" s="312"/>
      <c r="D639" s="465" t="s">
        <v>498</v>
      </c>
      <c r="E639" s="465"/>
      <c r="F639" s="465"/>
      <c r="G639" s="465"/>
      <c r="H639" s="465"/>
      <c r="I639" s="465"/>
      <c r="J639" s="465"/>
      <c r="K639" s="465"/>
      <c r="L639" s="465"/>
      <c r="M639" s="352">
        <v>485036.36</v>
      </c>
      <c r="N639" s="353"/>
      <c r="O639" s="354">
        <v>4772029.25</v>
      </c>
      <c r="DV639" s="309"/>
      <c r="DX639" s="309"/>
      <c r="DY639" s="294" t="s">
        <v>498</v>
      </c>
    </row>
    <row r="640" spans="1:130" s="293" customFormat="1" ht="15" x14ac:dyDescent="0.25">
      <c r="A640" s="310"/>
      <c r="B640" s="292"/>
      <c r="C640" s="358"/>
      <c r="D640" s="466" t="s">
        <v>499</v>
      </c>
      <c r="E640" s="466"/>
      <c r="F640" s="466"/>
      <c r="G640" s="466"/>
      <c r="H640" s="466"/>
      <c r="I640" s="466"/>
      <c r="J640" s="466"/>
      <c r="K640" s="466"/>
      <c r="L640" s="466"/>
      <c r="M640" s="359">
        <v>2910218.16</v>
      </c>
      <c r="N640" s="360"/>
      <c r="O640" s="361">
        <v>28632175.510000002</v>
      </c>
      <c r="DV640" s="309"/>
      <c r="DX640" s="309"/>
      <c r="DZ640" s="309" t="s">
        <v>499</v>
      </c>
    </row>
    <row r="641" spans="1:52" s="293" customFormat="1" ht="29.25" customHeight="1" x14ac:dyDescent="0.25">
      <c r="A641" s="296"/>
      <c r="B641" s="296"/>
      <c r="C641" s="296"/>
      <c r="D641" s="296"/>
      <c r="E641" s="296"/>
      <c r="F641" s="296"/>
      <c r="G641" s="296"/>
      <c r="H641" s="296"/>
      <c r="I641" s="296"/>
      <c r="J641" s="296"/>
      <c r="K641" s="296"/>
      <c r="L641" s="296"/>
      <c r="M641" s="296"/>
      <c r="N641" s="296"/>
      <c r="O641" s="296"/>
    </row>
    <row r="642" spans="1:52" s="129" customFormat="1" ht="27.75" customHeight="1" x14ac:dyDescent="0.25">
      <c r="A642" s="127"/>
      <c r="B642" s="106" t="s">
        <v>500</v>
      </c>
      <c r="C642" s="463" t="s">
        <v>516</v>
      </c>
      <c r="D642" s="463"/>
      <c r="E642" s="463"/>
      <c r="F642" s="463"/>
      <c r="G642" s="463"/>
      <c r="H642" s="463"/>
      <c r="I642" s="464" t="s">
        <v>517</v>
      </c>
      <c r="J642" s="464"/>
      <c r="K642" s="464"/>
      <c r="L642" s="464"/>
      <c r="M642" s="464"/>
      <c r="N642" s="464"/>
      <c r="O642" s="127"/>
      <c r="P642" s="128"/>
      <c r="Q642" s="128"/>
      <c r="R642" s="128"/>
      <c r="S642" s="128"/>
      <c r="T642" s="124"/>
      <c r="U642" s="124"/>
      <c r="V642" s="124"/>
      <c r="W642" s="124"/>
      <c r="X642" s="124"/>
      <c r="Y642" s="124"/>
      <c r="Z642" s="124"/>
      <c r="AA642" s="124"/>
      <c r="AB642" s="124"/>
      <c r="AC642" s="124"/>
      <c r="AD642" s="124"/>
      <c r="AE642" s="124"/>
      <c r="AF642" s="124"/>
      <c r="AG642" s="124"/>
      <c r="AH642" s="124"/>
      <c r="AI642" s="124"/>
      <c r="AJ642" s="124"/>
      <c r="AK642" s="124"/>
      <c r="AL642" s="124"/>
      <c r="AM642" s="124"/>
      <c r="AN642" s="124"/>
      <c r="AO642" s="124"/>
      <c r="AP642" s="124"/>
      <c r="AQ642" s="124"/>
      <c r="AR642" s="124"/>
      <c r="AS642" s="124"/>
      <c r="AT642" s="124"/>
      <c r="AU642" s="124"/>
      <c r="AV642" s="124"/>
      <c r="AW642" s="124" t="s">
        <v>5</v>
      </c>
      <c r="AX642" s="124"/>
      <c r="AY642" s="124"/>
      <c r="AZ642" s="124"/>
    </row>
    <row r="643" spans="1:52" s="125" customFormat="1" ht="49.5" customHeight="1" x14ac:dyDescent="0.25">
      <c r="B643" s="123"/>
      <c r="C643" s="453" t="s">
        <v>501</v>
      </c>
      <c r="D643" s="453"/>
      <c r="E643" s="453"/>
      <c r="F643" s="453"/>
      <c r="G643" s="453"/>
      <c r="H643" s="453"/>
      <c r="I643" s="453"/>
      <c r="J643" s="453"/>
      <c r="K643" s="453"/>
      <c r="L643" s="453"/>
      <c r="M643" s="453"/>
      <c r="N643" s="453"/>
      <c r="T643" s="126"/>
      <c r="U643" s="126"/>
      <c r="V643" s="126"/>
      <c r="W643" s="126"/>
      <c r="X643" s="126"/>
      <c r="Y643" s="126"/>
      <c r="Z643" s="126"/>
      <c r="AA643" s="126"/>
      <c r="AB643" s="126"/>
      <c r="AC643" s="126"/>
      <c r="AD643" s="126"/>
      <c r="AE643" s="126"/>
      <c r="AF643" s="126"/>
      <c r="AG643" s="126"/>
      <c r="AH643" s="126"/>
      <c r="AI643" s="126"/>
      <c r="AJ643" s="126"/>
      <c r="AK643" s="126"/>
      <c r="AL643" s="126"/>
      <c r="AM643" s="126"/>
      <c r="AN643" s="126"/>
      <c r="AO643" s="126"/>
      <c r="AP643" s="126"/>
      <c r="AQ643" s="126"/>
      <c r="AR643" s="126"/>
      <c r="AS643" s="126"/>
      <c r="AT643" s="126"/>
      <c r="AU643" s="126"/>
      <c r="AV643" s="126"/>
      <c r="AW643" s="126"/>
      <c r="AX643" s="126"/>
      <c r="AY643" s="126"/>
      <c r="AZ643" s="126"/>
    </row>
    <row r="644" spans="1:52" s="129" customFormat="1" ht="34.5" customHeight="1" x14ac:dyDescent="0.25">
      <c r="A644" s="127"/>
      <c r="B644" s="106" t="s">
        <v>502</v>
      </c>
      <c r="C644" s="463" t="s">
        <v>519</v>
      </c>
      <c r="D644" s="463"/>
      <c r="E644" s="463"/>
      <c r="F644" s="463"/>
      <c r="G644" s="463"/>
      <c r="H644" s="463"/>
      <c r="I644" s="464" t="s">
        <v>518</v>
      </c>
      <c r="J644" s="464"/>
      <c r="K644" s="464"/>
      <c r="L644" s="464"/>
      <c r="M644" s="464"/>
      <c r="N644" s="464"/>
      <c r="O644" s="127"/>
      <c r="P644" s="128"/>
      <c r="Q644" s="128"/>
      <c r="R644" s="128"/>
      <c r="S644" s="128"/>
      <c r="T644" s="124"/>
      <c r="U644" s="124"/>
      <c r="V644" s="124"/>
      <c r="W644" s="124"/>
      <c r="X644" s="124"/>
      <c r="Y644" s="124"/>
      <c r="Z644" s="124"/>
      <c r="AA644" s="124"/>
      <c r="AB644" s="124"/>
      <c r="AC644" s="124"/>
      <c r="AD644" s="124"/>
      <c r="AE644" s="124"/>
      <c r="AF644" s="124"/>
      <c r="AG644" s="124"/>
      <c r="AH644" s="124"/>
      <c r="AI644" s="124"/>
      <c r="AJ644" s="124"/>
      <c r="AK644" s="124"/>
      <c r="AL644" s="124"/>
      <c r="AM644" s="124"/>
      <c r="AN644" s="124"/>
      <c r="AO644" s="124"/>
      <c r="AP644" s="124"/>
      <c r="AQ644" s="124"/>
      <c r="AR644" s="124"/>
      <c r="AS644" s="124"/>
      <c r="AT644" s="124"/>
      <c r="AU644" s="124"/>
      <c r="AV644" s="124"/>
      <c r="AW644" s="124"/>
      <c r="AX644" s="124"/>
      <c r="AY644" s="124"/>
      <c r="AZ644" s="124"/>
    </row>
    <row r="645" spans="1:52" s="125" customFormat="1" ht="18.75" customHeight="1" x14ac:dyDescent="0.25">
      <c r="B645" s="107"/>
      <c r="C645" s="453" t="s">
        <v>501</v>
      </c>
      <c r="D645" s="453"/>
      <c r="E645" s="453"/>
      <c r="F645" s="453"/>
      <c r="G645" s="453"/>
      <c r="H645" s="453"/>
      <c r="I645" s="453"/>
      <c r="J645" s="453"/>
      <c r="K645" s="453"/>
      <c r="L645" s="453"/>
      <c r="M645" s="453"/>
      <c r="N645" s="453"/>
      <c r="O645" s="107"/>
      <c r="T645" s="126"/>
      <c r="U645" s="126"/>
      <c r="V645" s="126"/>
      <c r="W645" s="126"/>
      <c r="X645" s="126"/>
      <c r="Y645" s="126"/>
      <c r="Z645" s="126"/>
      <c r="AA645" s="126"/>
      <c r="AB645" s="126"/>
      <c r="AC645" s="126"/>
      <c r="AD645" s="126"/>
      <c r="AE645" s="126"/>
      <c r="AF645" s="126"/>
      <c r="AG645" s="126"/>
      <c r="AH645" s="126"/>
      <c r="AI645" s="126"/>
      <c r="AJ645" s="126"/>
      <c r="AK645" s="126"/>
      <c r="AL645" s="126"/>
      <c r="AM645" s="126"/>
      <c r="AN645" s="126"/>
      <c r="AO645" s="126"/>
      <c r="AP645" s="126"/>
      <c r="AQ645" s="126"/>
      <c r="AR645" s="126"/>
      <c r="AS645" s="126"/>
      <c r="AT645" s="126"/>
      <c r="AU645" s="126"/>
      <c r="AV645" s="126"/>
      <c r="AW645" s="126"/>
      <c r="AX645" s="126"/>
      <c r="AY645" s="126"/>
      <c r="AZ645" s="126"/>
    </row>
    <row r="646" spans="1:52" customFormat="1" ht="1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1:52" s="293" customFormat="1" ht="15" x14ac:dyDescent="0.25">
      <c r="A647" s="292"/>
      <c r="B647" s="292"/>
      <c r="C647" s="292"/>
      <c r="D647" s="292"/>
      <c r="E647" s="292"/>
      <c r="F647" s="292"/>
      <c r="G647" s="292"/>
      <c r="H647" s="292"/>
      <c r="I647" s="292"/>
      <c r="J647" s="292"/>
      <c r="K647" s="292"/>
      <c r="L647" s="292"/>
      <c r="M647" s="292"/>
      <c r="N647" s="292"/>
      <c r="O647" s="292"/>
    </row>
    <row r="648" spans="1:52" s="293" customFormat="1" ht="15" x14ac:dyDescent="0.25">
      <c r="A648" s="292"/>
      <c r="B648" s="292"/>
      <c r="C648" s="292"/>
      <c r="D648" s="292"/>
      <c r="E648" s="292"/>
      <c r="F648" s="292"/>
      <c r="G648" s="292"/>
      <c r="H648" s="292"/>
      <c r="I648" s="292"/>
      <c r="J648" s="292"/>
      <c r="K648" s="292"/>
      <c r="L648" s="292"/>
      <c r="M648" s="292"/>
      <c r="N648" s="292"/>
      <c r="O648" s="292"/>
    </row>
    <row r="649" spans="1:52" s="293" customFormat="1" ht="15" x14ac:dyDescent="0.25">
      <c r="A649" s="292"/>
      <c r="B649" s="292"/>
    </row>
  </sheetData>
  <mergeCells count="651">
    <mergeCell ref="M2:O2"/>
    <mergeCell ref="M3:O3"/>
    <mergeCell ref="M4:O4"/>
    <mergeCell ref="C5:K5"/>
    <mergeCell ref="M5:O5"/>
    <mergeCell ref="M6:O6"/>
    <mergeCell ref="C11:K11"/>
    <mergeCell ref="M11:O11"/>
    <mergeCell ref="M12:O12"/>
    <mergeCell ref="C13:K13"/>
    <mergeCell ref="M13:O13"/>
    <mergeCell ref="M14:O14"/>
    <mergeCell ref="M7:O7"/>
    <mergeCell ref="M8:O8"/>
    <mergeCell ref="M9:O9"/>
    <mergeCell ref="M10:O10"/>
    <mergeCell ref="A27:B28"/>
    <mergeCell ref="C27:C29"/>
    <mergeCell ref="D27:F29"/>
    <mergeCell ref="G27:G29"/>
    <mergeCell ref="H27:J28"/>
    <mergeCell ref="K27:M28"/>
    <mergeCell ref="N27:N29"/>
    <mergeCell ref="O27:O29"/>
    <mergeCell ref="M15:O15"/>
    <mergeCell ref="M16:O16"/>
    <mergeCell ref="M17:O17"/>
    <mergeCell ref="D36:F36"/>
    <mergeCell ref="D37:F37"/>
    <mergeCell ref="D38:F38"/>
    <mergeCell ref="D39:F39"/>
    <mergeCell ref="D40:F40"/>
    <mergeCell ref="D41:F41"/>
    <mergeCell ref="D30:F30"/>
    <mergeCell ref="A31:O31"/>
    <mergeCell ref="D32:F32"/>
    <mergeCell ref="D33:F33"/>
    <mergeCell ref="D34:F34"/>
    <mergeCell ref="D35:F35"/>
    <mergeCell ref="D48:F48"/>
    <mergeCell ref="D49:F49"/>
    <mergeCell ref="D50:F50"/>
    <mergeCell ref="D51:F51"/>
    <mergeCell ref="D52:F52"/>
    <mergeCell ref="D53:F53"/>
    <mergeCell ref="D42:F42"/>
    <mergeCell ref="D43:F43"/>
    <mergeCell ref="D44:F44"/>
    <mergeCell ref="D45:F45"/>
    <mergeCell ref="D46:F46"/>
    <mergeCell ref="D47:F47"/>
    <mergeCell ref="D60:F60"/>
    <mergeCell ref="D61:F61"/>
    <mergeCell ref="D62:F62"/>
    <mergeCell ref="D63:F63"/>
    <mergeCell ref="D64:F64"/>
    <mergeCell ref="D65:F65"/>
    <mergeCell ref="D54:F54"/>
    <mergeCell ref="D55:F55"/>
    <mergeCell ref="D56:F56"/>
    <mergeCell ref="D57:F57"/>
    <mergeCell ref="D58:F58"/>
    <mergeCell ref="D59:F59"/>
    <mergeCell ref="D72:F72"/>
    <mergeCell ref="D73:F73"/>
    <mergeCell ref="D74:F74"/>
    <mergeCell ref="D75:F75"/>
    <mergeCell ref="D76:F76"/>
    <mergeCell ref="D77:F77"/>
    <mergeCell ref="D66:F66"/>
    <mergeCell ref="D67:F67"/>
    <mergeCell ref="D68:F68"/>
    <mergeCell ref="D69:F69"/>
    <mergeCell ref="D70:F70"/>
    <mergeCell ref="D71:F71"/>
    <mergeCell ref="D84:F84"/>
    <mergeCell ref="D85:F85"/>
    <mergeCell ref="D86:F86"/>
    <mergeCell ref="D87:F87"/>
    <mergeCell ref="D88:F88"/>
    <mergeCell ref="D89:F89"/>
    <mergeCell ref="D78:O78"/>
    <mergeCell ref="D79:O79"/>
    <mergeCell ref="D80:O80"/>
    <mergeCell ref="D81:F81"/>
    <mergeCell ref="D82:F82"/>
    <mergeCell ref="D83:O83"/>
    <mergeCell ref="D96:F96"/>
    <mergeCell ref="D97:F97"/>
    <mergeCell ref="D98:F98"/>
    <mergeCell ref="D99:F99"/>
    <mergeCell ref="D100:O100"/>
    <mergeCell ref="D101:O101"/>
    <mergeCell ref="D90:F90"/>
    <mergeCell ref="D91:F91"/>
    <mergeCell ref="D92:F92"/>
    <mergeCell ref="D93:F93"/>
    <mergeCell ref="D94:F94"/>
    <mergeCell ref="D95:F95"/>
    <mergeCell ref="D108:O108"/>
    <mergeCell ref="D109:O109"/>
    <mergeCell ref="D110:F110"/>
    <mergeCell ref="D111:F111"/>
    <mergeCell ref="D112:F112"/>
    <mergeCell ref="D113:F113"/>
    <mergeCell ref="D102:O102"/>
    <mergeCell ref="D103:F103"/>
    <mergeCell ref="D104:F104"/>
    <mergeCell ref="D105:F105"/>
    <mergeCell ref="D106:F106"/>
    <mergeCell ref="D107:O107"/>
    <mergeCell ref="D120:F120"/>
    <mergeCell ref="D121:O121"/>
    <mergeCell ref="D122:O122"/>
    <mergeCell ref="D123:O123"/>
    <mergeCell ref="D124:F124"/>
    <mergeCell ref="D125:F125"/>
    <mergeCell ref="D114:O114"/>
    <mergeCell ref="D115:O115"/>
    <mergeCell ref="D116:O116"/>
    <mergeCell ref="D117:F117"/>
    <mergeCell ref="D118:F118"/>
    <mergeCell ref="D119:F119"/>
    <mergeCell ref="D132:F132"/>
    <mergeCell ref="D133:F133"/>
    <mergeCell ref="D134:F134"/>
    <mergeCell ref="D135:F135"/>
    <mergeCell ref="D136:F136"/>
    <mergeCell ref="D137:F137"/>
    <mergeCell ref="D126:O126"/>
    <mergeCell ref="D127:O127"/>
    <mergeCell ref="D128:O128"/>
    <mergeCell ref="D129:F129"/>
    <mergeCell ref="D130:F130"/>
    <mergeCell ref="D131:F131"/>
    <mergeCell ref="D144:F144"/>
    <mergeCell ref="D145:F145"/>
    <mergeCell ref="D146:F146"/>
    <mergeCell ref="D147:F147"/>
    <mergeCell ref="D148:F148"/>
    <mergeCell ref="D149:F149"/>
    <mergeCell ref="D138:F138"/>
    <mergeCell ref="D139:F139"/>
    <mergeCell ref="D140:F140"/>
    <mergeCell ref="D141:F141"/>
    <mergeCell ref="D142:F142"/>
    <mergeCell ref="D143:F143"/>
    <mergeCell ref="D156:F156"/>
    <mergeCell ref="D157:F157"/>
    <mergeCell ref="D158:O158"/>
    <mergeCell ref="D159:F159"/>
    <mergeCell ref="D160:L160"/>
    <mergeCell ref="A161:O161"/>
    <mergeCell ref="A150:O150"/>
    <mergeCell ref="D151:F151"/>
    <mergeCell ref="D152:F152"/>
    <mergeCell ref="D153:F153"/>
    <mergeCell ref="D154:F154"/>
    <mergeCell ref="D155:F155"/>
    <mergeCell ref="D168:F168"/>
    <mergeCell ref="D169:F169"/>
    <mergeCell ref="D170:F170"/>
    <mergeCell ref="D171:F171"/>
    <mergeCell ref="D172:F172"/>
    <mergeCell ref="D173:F173"/>
    <mergeCell ref="D162:F162"/>
    <mergeCell ref="D163:F163"/>
    <mergeCell ref="D164:F164"/>
    <mergeCell ref="D165:F165"/>
    <mergeCell ref="D166:F166"/>
    <mergeCell ref="D167:F167"/>
    <mergeCell ref="D180:F180"/>
    <mergeCell ref="D181:F181"/>
    <mergeCell ref="D182:F182"/>
    <mergeCell ref="D183:F183"/>
    <mergeCell ref="D184:F184"/>
    <mergeCell ref="D185:F185"/>
    <mergeCell ref="D174:F174"/>
    <mergeCell ref="D175:F175"/>
    <mergeCell ref="D176:F176"/>
    <mergeCell ref="D177:F177"/>
    <mergeCell ref="D178:F178"/>
    <mergeCell ref="D179:F179"/>
    <mergeCell ref="D192:F192"/>
    <mergeCell ref="D193:F193"/>
    <mergeCell ref="D194:F194"/>
    <mergeCell ref="D195:F195"/>
    <mergeCell ref="D196:F196"/>
    <mergeCell ref="D197:F197"/>
    <mergeCell ref="D186:F186"/>
    <mergeCell ref="D187:F187"/>
    <mergeCell ref="D188:F188"/>
    <mergeCell ref="D189:F189"/>
    <mergeCell ref="D190:F190"/>
    <mergeCell ref="D191:F191"/>
    <mergeCell ref="D204:F204"/>
    <mergeCell ref="D205:F205"/>
    <mergeCell ref="D206:F206"/>
    <mergeCell ref="D207:F207"/>
    <mergeCell ref="D208:O208"/>
    <mergeCell ref="D209:O209"/>
    <mergeCell ref="D198:F198"/>
    <mergeCell ref="D199:F199"/>
    <mergeCell ref="D200:F200"/>
    <mergeCell ref="D201:F201"/>
    <mergeCell ref="D202:F202"/>
    <mergeCell ref="D203:F203"/>
    <mergeCell ref="D216:F216"/>
    <mergeCell ref="D217:F217"/>
    <mergeCell ref="D218:F218"/>
    <mergeCell ref="D219:F219"/>
    <mergeCell ref="D220:F220"/>
    <mergeCell ref="D221:F221"/>
    <mergeCell ref="D210:F210"/>
    <mergeCell ref="D211:F211"/>
    <mergeCell ref="D212:F212"/>
    <mergeCell ref="D213:F213"/>
    <mergeCell ref="D214:F214"/>
    <mergeCell ref="D215:F215"/>
    <mergeCell ref="D228:O228"/>
    <mergeCell ref="D229:O229"/>
    <mergeCell ref="D230:O230"/>
    <mergeCell ref="D231:F231"/>
    <mergeCell ref="D232:F232"/>
    <mergeCell ref="D233:F233"/>
    <mergeCell ref="D222:F222"/>
    <mergeCell ref="D223:O223"/>
    <mergeCell ref="D224:O224"/>
    <mergeCell ref="D225:O225"/>
    <mergeCell ref="D226:F226"/>
    <mergeCell ref="D227:F227"/>
    <mergeCell ref="D240:F240"/>
    <mergeCell ref="D241:F241"/>
    <mergeCell ref="D242:F242"/>
    <mergeCell ref="D243:F243"/>
    <mergeCell ref="D244:F244"/>
    <mergeCell ref="D245:F245"/>
    <mergeCell ref="D234:F234"/>
    <mergeCell ref="D235:F235"/>
    <mergeCell ref="D236:F236"/>
    <mergeCell ref="D237:F237"/>
    <mergeCell ref="D238:F238"/>
    <mergeCell ref="D239:F239"/>
    <mergeCell ref="D252:O252"/>
    <mergeCell ref="D253:O253"/>
    <mergeCell ref="D254:O254"/>
    <mergeCell ref="D255:F255"/>
    <mergeCell ref="D256:F256"/>
    <mergeCell ref="D257:O257"/>
    <mergeCell ref="D246:F246"/>
    <mergeCell ref="D247:O247"/>
    <mergeCell ref="D248:O248"/>
    <mergeCell ref="D249:O249"/>
    <mergeCell ref="D250:F250"/>
    <mergeCell ref="D251:F251"/>
    <mergeCell ref="D264:F264"/>
    <mergeCell ref="D265:F265"/>
    <mergeCell ref="D266:F266"/>
    <mergeCell ref="D267:F267"/>
    <mergeCell ref="D268:F268"/>
    <mergeCell ref="D269:F269"/>
    <mergeCell ref="D258:O258"/>
    <mergeCell ref="D259:O259"/>
    <mergeCell ref="D260:F260"/>
    <mergeCell ref="D261:F261"/>
    <mergeCell ref="D262:F262"/>
    <mergeCell ref="D263:F263"/>
    <mergeCell ref="D276:O276"/>
    <mergeCell ref="D277:O277"/>
    <mergeCell ref="D278:O278"/>
    <mergeCell ref="D279:F279"/>
    <mergeCell ref="D280:F280"/>
    <mergeCell ref="D281:O281"/>
    <mergeCell ref="D270:F270"/>
    <mergeCell ref="D271:F271"/>
    <mergeCell ref="D272:F272"/>
    <mergeCell ref="D273:F273"/>
    <mergeCell ref="D274:F274"/>
    <mergeCell ref="D275:F275"/>
    <mergeCell ref="D288:F288"/>
    <mergeCell ref="D289:F289"/>
    <mergeCell ref="D290:F290"/>
    <mergeCell ref="D291:F291"/>
    <mergeCell ref="D292:F292"/>
    <mergeCell ref="D293:F293"/>
    <mergeCell ref="D282:O282"/>
    <mergeCell ref="D283:O283"/>
    <mergeCell ref="D284:F284"/>
    <mergeCell ref="D285:F285"/>
    <mergeCell ref="D286:F286"/>
    <mergeCell ref="D287:F287"/>
    <mergeCell ref="D300:F300"/>
    <mergeCell ref="D301:F301"/>
    <mergeCell ref="D302:F302"/>
    <mergeCell ref="D303:F303"/>
    <mergeCell ref="D304:F304"/>
    <mergeCell ref="D305:O305"/>
    <mergeCell ref="D294:F294"/>
    <mergeCell ref="D295:F295"/>
    <mergeCell ref="D296:F296"/>
    <mergeCell ref="A297:O297"/>
    <mergeCell ref="D298:F298"/>
    <mergeCell ref="D299:F299"/>
    <mergeCell ref="D312:F312"/>
    <mergeCell ref="D313:F313"/>
    <mergeCell ref="D314:F314"/>
    <mergeCell ref="D315:F315"/>
    <mergeCell ref="D316:F316"/>
    <mergeCell ref="D317:F317"/>
    <mergeCell ref="D306:F306"/>
    <mergeCell ref="D307:L307"/>
    <mergeCell ref="A308:O308"/>
    <mergeCell ref="D309:F309"/>
    <mergeCell ref="D310:F310"/>
    <mergeCell ref="D311:F311"/>
    <mergeCell ref="D324:F324"/>
    <mergeCell ref="D325:F325"/>
    <mergeCell ref="D326:F326"/>
    <mergeCell ref="D327:F327"/>
    <mergeCell ref="D328:F328"/>
    <mergeCell ref="D329:F329"/>
    <mergeCell ref="D318:F318"/>
    <mergeCell ref="D319:F319"/>
    <mergeCell ref="D320:F320"/>
    <mergeCell ref="D321:F321"/>
    <mergeCell ref="D322:F322"/>
    <mergeCell ref="D323:F323"/>
    <mergeCell ref="D336:F336"/>
    <mergeCell ref="D337:F337"/>
    <mergeCell ref="D338:F338"/>
    <mergeCell ref="D339:F339"/>
    <mergeCell ref="D340:F340"/>
    <mergeCell ref="D341:F341"/>
    <mergeCell ref="D330:F330"/>
    <mergeCell ref="D331:F331"/>
    <mergeCell ref="D332:F332"/>
    <mergeCell ref="D333:F333"/>
    <mergeCell ref="D334:F334"/>
    <mergeCell ref="D335:F335"/>
    <mergeCell ref="D348:F348"/>
    <mergeCell ref="D349:F349"/>
    <mergeCell ref="D350:F350"/>
    <mergeCell ref="D351:F351"/>
    <mergeCell ref="D352:F352"/>
    <mergeCell ref="D353:F353"/>
    <mergeCell ref="D342:F342"/>
    <mergeCell ref="D343:F343"/>
    <mergeCell ref="D344:F344"/>
    <mergeCell ref="D345:F345"/>
    <mergeCell ref="D346:F346"/>
    <mergeCell ref="D347:F347"/>
    <mergeCell ref="D360:F360"/>
    <mergeCell ref="D361:F361"/>
    <mergeCell ref="D362:F362"/>
    <mergeCell ref="D363:F363"/>
    <mergeCell ref="D364:F364"/>
    <mergeCell ref="D365:F365"/>
    <mergeCell ref="D354:F354"/>
    <mergeCell ref="D355:O355"/>
    <mergeCell ref="D356:O356"/>
    <mergeCell ref="D357:F357"/>
    <mergeCell ref="D358:F358"/>
    <mergeCell ref="D359:F359"/>
    <mergeCell ref="D372:O372"/>
    <mergeCell ref="D373:F373"/>
    <mergeCell ref="D374:F374"/>
    <mergeCell ref="D375:O375"/>
    <mergeCell ref="D376:O376"/>
    <mergeCell ref="D377:O377"/>
    <mergeCell ref="D366:F366"/>
    <mergeCell ref="D367:F367"/>
    <mergeCell ref="D368:F368"/>
    <mergeCell ref="D369:F369"/>
    <mergeCell ref="D370:O370"/>
    <mergeCell ref="D371:O371"/>
    <mergeCell ref="D384:F384"/>
    <mergeCell ref="D385:F385"/>
    <mergeCell ref="D386:F386"/>
    <mergeCell ref="D387:F387"/>
    <mergeCell ref="D388:F388"/>
    <mergeCell ref="D389:F389"/>
    <mergeCell ref="D378:F378"/>
    <mergeCell ref="D379:F379"/>
    <mergeCell ref="D380:F380"/>
    <mergeCell ref="D381:F381"/>
    <mergeCell ref="D382:F382"/>
    <mergeCell ref="D383:F383"/>
    <mergeCell ref="D396:O396"/>
    <mergeCell ref="D397:F397"/>
    <mergeCell ref="D398:F398"/>
    <mergeCell ref="D399:O399"/>
    <mergeCell ref="D400:O400"/>
    <mergeCell ref="D401:O401"/>
    <mergeCell ref="D390:F390"/>
    <mergeCell ref="D391:F391"/>
    <mergeCell ref="D392:F392"/>
    <mergeCell ref="D393:F393"/>
    <mergeCell ref="D394:O394"/>
    <mergeCell ref="D395:O395"/>
    <mergeCell ref="D408:F408"/>
    <mergeCell ref="D409:F409"/>
    <mergeCell ref="D410:F410"/>
    <mergeCell ref="D411:F411"/>
    <mergeCell ref="D412:F412"/>
    <mergeCell ref="D413:F413"/>
    <mergeCell ref="D402:F402"/>
    <mergeCell ref="D403:F403"/>
    <mergeCell ref="D404:O404"/>
    <mergeCell ref="D405:O405"/>
    <mergeCell ref="D406:O406"/>
    <mergeCell ref="D407:F407"/>
    <mergeCell ref="D420:F420"/>
    <mergeCell ref="D421:F421"/>
    <mergeCell ref="D422:F422"/>
    <mergeCell ref="D423:O423"/>
    <mergeCell ref="D424:O424"/>
    <mergeCell ref="D425:O425"/>
    <mergeCell ref="D414:F414"/>
    <mergeCell ref="D415:F415"/>
    <mergeCell ref="D416:F416"/>
    <mergeCell ref="D417:F417"/>
    <mergeCell ref="D418:F418"/>
    <mergeCell ref="D419:F419"/>
    <mergeCell ref="D432:F432"/>
    <mergeCell ref="D433:F433"/>
    <mergeCell ref="D434:F434"/>
    <mergeCell ref="D435:F435"/>
    <mergeCell ref="D436:F436"/>
    <mergeCell ref="D437:F437"/>
    <mergeCell ref="D426:F426"/>
    <mergeCell ref="D427:F427"/>
    <mergeCell ref="D428:O428"/>
    <mergeCell ref="D429:O429"/>
    <mergeCell ref="D430:O430"/>
    <mergeCell ref="D431:F431"/>
    <mergeCell ref="A444:O444"/>
    <mergeCell ref="D445:F445"/>
    <mergeCell ref="D446:F446"/>
    <mergeCell ref="D447:F447"/>
    <mergeCell ref="D448:F448"/>
    <mergeCell ref="D449:F449"/>
    <mergeCell ref="D438:F438"/>
    <mergeCell ref="D439:F439"/>
    <mergeCell ref="D440:F440"/>
    <mergeCell ref="D441:F441"/>
    <mergeCell ref="D442:F442"/>
    <mergeCell ref="D443:F443"/>
    <mergeCell ref="D456:F456"/>
    <mergeCell ref="D457:F457"/>
    <mergeCell ref="D458:F458"/>
    <mergeCell ref="D459:F459"/>
    <mergeCell ref="D460:F460"/>
    <mergeCell ref="D461:F461"/>
    <mergeCell ref="D450:F450"/>
    <mergeCell ref="D451:F451"/>
    <mergeCell ref="D452:O452"/>
    <mergeCell ref="D453:F453"/>
    <mergeCell ref="D454:L454"/>
    <mergeCell ref="A455:O455"/>
    <mergeCell ref="D468:F468"/>
    <mergeCell ref="D469:F469"/>
    <mergeCell ref="D470:F470"/>
    <mergeCell ref="D471:F471"/>
    <mergeCell ref="D472:F472"/>
    <mergeCell ref="D473:F473"/>
    <mergeCell ref="D462:F462"/>
    <mergeCell ref="D463:F463"/>
    <mergeCell ref="D464:F464"/>
    <mergeCell ref="D465:F465"/>
    <mergeCell ref="D466:F466"/>
    <mergeCell ref="D467:F467"/>
    <mergeCell ref="D480:F480"/>
    <mergeCell ref="D481:F481"/>
    <mergeCell ref="D482:F482"/>
    <mergeCell ref="D483:F483"/>
    <mergeCell ref="D484:F484"/>
    <mergeCell ref="D485:F485"/>
    <mergeCell ref="D474:F474"/>
    <mergeCell ref="D475:F475"/>
    <mergeCell ref="D476:F476"/>
    <mergeCell ref="D477:F477"/>
    <mergeCell ref="D478:F478"/>
    <mergeCell ref="D479:F479"/>
    <mergeCell ref="D492:F492"/>
    <mergeCell ref="D493:F493"/>
    <mergeCell ref="D494:F494"/>
    <mergeCell ref="D495:F495"/>
    <mergeCell ref="D496:F496"/>
    <mergeCell ref="D497:F497"/>
    <mergeCell ref="D486:F486"/>
    <mergeCell ref="D487:F487"/>
    <mergeCell ref="D488:F488"/>
    <mergeCell ref="D489:F489"/>
    <mergeCell ref="D490:F490"/>
    <mergeCell ref="D491:F491"/>
    <mergeCell ref="D504:O504"/>
    <mergeCell ref="D505:F505"/>
    <mergeCell ref="D506:F506"/>
    <mergeCell ref="D507:F507"/>
    <mergeCell ref="D508:F508"/>
    <mergeCell ref="D509:F509"/>
    <mergeCell ref="D498:F498"/>
    <mergeCell ref="D499:F499"/>
    <mergeCell ref="D500:F500"/>
    <mergeCell ref="D501:F501"/>
    <mergeCell ref="D502:O502"/>
    <mergeCell ref="D503:O503"/>
    <mergeCell ref="D516:F516"/>
    <mergeCell ref="D517:F517"/>
    <mergeCell ref="D518:O518"/>
    <mergeCell ref="D519:O519"/>
    <mergeCell ref="D520:O520"/>
    <mergeCell ref="D521:F521"/>
    <mergeCell ref="D510:F510"/>
    <mergeCell ref="D511:F511"/>
    <mergeCell ref="D512:F512"/>
    <mergeCell ref="D513:F513"/>
    <mergeCell ref="D514:F514"/>
    <mergeCell ref="D515:F515"/>
    <mergeCell ref="D528:F528"/>
    <mergeCell ref="D529:F529"/>
    <mergeCell ref="D530:F530"/>
    <mergeCell ref="D531:F531"/>
    <mergeCell ref="D532:F532"/>
    <mergeCell ref="D533:F533"/>
    <mergeCell ref="D522:F522"/>
    <mergeCell ref="D523:O523"/>
    <mergeCell ref="D524:O524"/>
    <mergeCell ref="D525:O525"/>
    <mergeCell ref="D526:F526"/>
    <mergeCell ref="D527:F527"/>
    <mergeCell ref="D540:F540"/>
    <mergeCell ref="D541:F541"/>
    <mergeCell ref="D542:O542"/>
    <mergeCell ref="D543:O543"/>
    <mergeCell ref="D544:O544"/>
    <mergeCell ref="D545:F545"/>
    <mergeCell ref="D534:F534"/>
    <mergeCell ref="D535:F535"/>
    <mergeCell ref="D536:F536"/>
    <mergeCell ref="D537:F537"/>
    <mergeCell ref="D538:F538"/>
    <mergeCell ref="D539:F539"/>
    <mergeCell ref="D552:O552"/>
    <mergeCell ref="D553:O553"/>
    <mergeCell ref="D554:O554"/>
    <mergeCell ref="D555:F555"/>
    <mergeCell ref="D556:F556"/>
    <mergeCell ref="D557:F557"/>
    <mergeCell ref="D546:F546"/>
    <mergeCell ref="D547:O547"/>
    <mergeCell ref="D548:O548"/>
    <mergeCell ref="D549:O549"/>
    <mergeCell ref="D550:F550"/>
    <mergeCell ref="D551:F551"/>
    <mergeCell ref="D564:F564"/>
    <mergeCell ref="D565:F565"/>
    <mergeCell ref="D566:F566"/>
    <mergeCell ref="D567:F567"/>
    <mergeCell ref="D568:F568"/>
    <mergeCell ref="D569:F569"/>
    <mergeCell ref="D558:F558"/>
    <mergeCell ref="D559:F559"/>
    <mergeCell ref="D560:F560"/>
    <mergeCell ref="D561:F561"/>
    <mergeCell ref="D562:F562"/>
    <mergeCell ref="D563:F563"/>
    <mergeCell ref="D576:O576"/>
    <mergeCell ref="D577:O577"/>
    <mergeCell ref="D578:O578"/>
    <mergeCell ref="D579:F579"/>
    <mergeCell ref="D580:F580"/>
    <mergeCell ref="D581:F581"/>
    <mergeCell ref="D570:F570"/>
    <mergeCell ref="D571:O571"/>
    <mergeCell ref="D572:O572"/>
    <mergeCell ref="D573:O573"/>
    <mergeCell ref="D574:F574"/>
    <mergeCell ref="D575:F575"/>
    <mergeCell ref="D588:F588"/>
    <mergeCell ref="D589:F589"/>
    <mergeCell ref="D590:F590"/>
    <mergeCell ref="D591:F591"/>
    <mergeCell ref="A592:O592"/>
    <mergeCell ref="D593:F593"/>
    <mergeCell ref="D582:F582"/>
    <mergeCell ref="D583:F583"/>
    <mergeCell ref="D584:F584"/>
    <mergeCell ref="D585:F585"/>
    <mergeCell ref="D586:F586"/>
    <mergeCell ref="D587:F587"/>
    <mergeCell ref="D600:O600"/>
    <mergeCell ref="D601:F601"/>
    <mergeCell ref="D602:L602"/>
    <mergeCell ref="D603:L603"/>
    <mergeCell ref="D604:L604"/>
    <mergeCell ref="D605:L605"/>
    <mergeCell ref="D594:F594"/>
    <mergeCell ref="D595:F595"/>
    <mergeCell ref="D596:F596"/>
    <mergeCell ref="D597:F597"/>
    <mergeCell ref="D598:F598"/>
    <mergeCell ref="D599:F599"/>
    <mergeCell ref="D612:L612"/>
    <mergeCell ref="D613:L613"/>
    <mergeCell ref="D614:L614"/>
    <mergeCell ref="D615:L615"/>
    <mergeCell ref="D616:L616"/>
    <mergeCell ref="D617:L617"/>
    <mergeCell ref="D606:L606"/>
    <mergeCell ref="D607:L607"/>
    <mergeCell ref="D608:L608"/>
    <mergeCell ref="D609:L609"/>
    <mergeCell ref="D610:L610"/>
    <mergeCell ref="D611:L611"/>
    <mergeCell ref="D624:L624"/>
    <mergeCell ref="D625:L625"/>
    <mergeCell ref="D626:L626"/>
    <mergeCell ref="D627:L627"/>
    <mergeCell ref="D628:L628"/>
    <mergeCell ref="D629:L629"/>
    <mergeCell ref="D618:L618"/>
    <mergeCell ref="D619:L619"/>
    <mergeCell ref="D620:L620"/>
    <mergeCell ref="D621:L621"/>
    <mergeCell ref="D622:L622"/>
    <mergeCell ref="D623:L623"/>
    <mergeCell ref="C645:N645"/>
    <mergeCell ref="C7:K7"/>
    <mergeCell ref="C9:K9"/>
    <mergeCell ref="M18:O18"/>
    <mergeCell ref="M19:O19"/>
    <mergeCell ref="L21:L22"/>
    <mergeCell ref="M21:M22"/>
    <mergeCell ref="N21:O21"/>
    <mergeCell ref="C642:H642"/>
    <mergeCell ref="I642:N642"/>
    <mergeCell ref="C643:N643"/>
    <mergeCell ref="C644:H644"/>
    <mergeCell ref="I644:N644"/>
    <mergeCell ref="D636:L636"/>
    <mergeCell ref="D637:L637"/>
    <mergeCell ref="D638:L638"/>
    <mergeCell ref="D639:L639"/>
    <mergeCell ref="D640:L640"/>
    <mergeCell ref="D630:L630"/>
    <mergeCell ref="D631:L631"/>
    <mergeCell ref="D632:L632"/>
    <mergeCell ref="D633:L633"/>
    <mergeCell ref="D634:L634"/>
    <mergeCell ref="D635:L63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X652"/>
  <sheetViews>
    <sheetView topLeftCell="A634" workbookViewId="0">
      <selection activeCell="A645" sqref="A645:XFD649"/>
    </sheetView>
  </sheetViews>
  <sheetFormatPr defaultColWidth="9.140625" defaultRowHeight="11.25" customHeight="1" x14ac:dyDescent="0.2"/>
  <cols>
    <col min="1" max="2" width="6.7109375" style="1" customWidth="1"/>
    <col min="3" max="3" width="20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27" width="102.5703125" style="2" hidden="1" customWidth="1"/>
    <col min="28" max="30" width="40.5703125" style="3" hidden="1" customWidth="1"/>
    <col min="31" max="38" width="91" style="2" hidden="1" customWidth="1"/>
    <col min="39" max="41" width="40.5703125" style="3" hidden="1" customWidth="1"/>
    <col min="42" max="49" width="91" style="2" hidden="1" customWidth="1"/>
    <col min="50" max="52" width="40.5703125" style="3" hidden="1" customWidth="1"/>
    <col min="53" max="61" width="102.5703125" style="2" hidden="1" customWidth="1"/>
    <col min="62" max="64" width="40.5703125" style="3" hidden="1" customWidth="1"/>
    <col min="65" max="73" width="102.5703125" style="2" hidden="1" customWidth="1"/>
    <col min="74" max="82" width="40.5703125" style="3" hidden="1" customWidth="1"/>
    <col min="83" max="97" width="169.42578125" style="4" hidden="1" customWidth="1"/>
    <col min="98" max="112" width="169.42578125" style="5" hidden="1" customWidth="1"/>
    <col min="113" max="113" width="169.42578125" style="6" hidden="1" customWidth="1"/>
    <col min="114" max="116" width="32.28515625" style="2" hidden="1" customWidth="1"/>
    <col min="117" max="117" width="144.42578125" style="2" hidden="1" customWidth="1"/>
    <col min="118" max="121" width="32.28515625" style="2" hidden="1" customWidth="1"/>
    <col min="122" max="123" width="144.42578125" style="2" hidden="1" customWidth="1"/>
    <col min="124" max="124" width="169.42578125" style="6" hidden="1" customWidth="1"/>
    <col min="125" max="130" width="103.85546875" style="2" hidden="1" customWidth="1"/>
    <col min="131" max="136" width="65.85546875" style="7" hidden="1" customWidth="1"/>
    <col min="137" max="142" width="73.42578125" style="8" hidden="1" customWidth="1"/>
    <col min="143" max="148" width="65.85546875" style="7" hidden="1" customWidth="1"/>
    <col min="149" max="154" width="73.42578125" style="8" hidden="1" customWidth="1"/>
    <col min="155" max="16384" width="9.140625" style="1"/>
  </cols>
  <sheetData>
    <row r="1" spans="1:29" s="105" customFormat="1" ht="15" x14ac:dyDescent="0.25">
      <c r="A1" s="103"/>
      <c r="B1" s="103"/>
      <c r="C1" s="103"/>
      <c r="D1" s="103"/>
      <c r="E1" s="103"/>
      <c r="F1" s="103"/>
      <c r="G1" s="103"/>
      <c r="H1" s="104"/>
      <c r="I1" s="103"/>
      <c r="J1" s="103"/>
      <c r="K1" s="103"/>
      <c r="L1" s="103"/>
      <c r="M1" s="103"/>
      <c r="N1" s="103"/>
      <c r="O1" s="103"/>
    </row>
    <row r="2" spans="1:29" s="105" customFormat="1" ht="15" x14ac:dyDescent="0.25">
      <c r="A2" s="103"/>
      <c r="B2" s="103"/>
      <c r="C2" s="103"/>
      <c r="D2" s="103"/>
      <c r="E2" s="103"/>
      <c r="F2" s="103"/>
      <c r="G2" s="103"/>
      <c r="H2" s="104"/>
      <c r="I2" s="103"/>
      <c r="J2" s="103"/>
      <c r="K2" s="103"/>
      <c r="L2" s="103"/>
      <c r="M2" s="458" t="s">
        <v>0</v>
      </c>
      <c r="N2" s="459"/>
      <c r="O2" s="460"/>
    </row>
    <row r="3" spans="1:29" s="105" customFormat="1" ht="15" x14ac:dyDescent="0.25">
      <c r="A3" s="103"/>
      <c r="B3" s="103"/>
      <c r="C3" s="103"/>
      <c r="D3" s="103"/>
      <c r="E3" s="103"/>
      <c r="F3" s="103"/>
      <c r="G3" s="103"/>
      <c r="H3" s="104"/>
      <c r="I3" s="103"/>
      <c r="J3" s="103"/>
      <c r="K3" s="103"/>
      <c r="L3" s="106" t="s">
        <v>1</v>
      </c>
      <c r="M3" s="458" t="s">
        <v>2</v>
      </c>
      <c r="N3" s="459"/>
      <c r="O3" s="460"/>
    </row>
    <row r="4" spans="1:29" s="105" customFormat="1" ht="15" x14ac:dyDescent="0.25">
      <c r="A4" s="103"/>
      <c r="B4" s="103"/>
      <c r="C4" s="103"/>
      <c r="D4" s="103"/>
      <c r="E4" s="103"/>
      <c r="F4" s="103"/>
      <c r="G4" s="103"/>
      <c r="H4" s="104"/>
      <c r="I4" s="103"/>
      <c r="J4" s="103"/>
      <c r="K4" s="103"/>
      <c r="L4" s="106"/>
      <c r="M4" s="485"/>
      <c r="N4" s="486"/>
      <c r="O4" s="487"/>
    </row>
    <row r="5" spans="1:29" s="105" customFormat="1" ht="12.6" customHeight="1" x14ac:dyDescent="0.25">
      <c r="A5" s="107" t="s">
        <v>3</v>
      </c>
      <c r="B5" s="103"/>
      <c r="C5" s="488"/>
      <c r="D5" s="488"/>
      <c r="E5" s="488"/>
      <c r="F5" s="488"/>
      <c r="G5" s="488"/>
      <c r="H5" s="488"/>
      <c r="I5" s="488"/>
      <c r="J5" s="488"/>
      <c r="K5" s="488"/>
      <c r="L5" s="106" t="s">
        <v>4</v>
      </c>
      <c r="M5" s="482"/>
      <c r="N5" s="483"/>
      <c r="O5" s="484"/>
      <c r="T5" s="108" t="s">
        <v>5</v>
      </c>
      <c r="U5" s="108" t="s">
        <v>5</v>
      </c>
    </row>
    <row r="6" spans="1:29" s="105" customFormat="1" ht="15" x14ac:dyDescent="0.25">
      <c r="A6" s="103"/>
      <c r="B6" s="103"/>
      <c r="C6" s="109"/>
      <c r="D6" s="109"/>
      <c r="E6" s="109"/>
      <c r="F6" s="110" t="s">
        <v>6</v>
      </c>
      <c r="G6" s="109"/>
      <c r="H6" s="111"/>
      <c r="I6" s="109"/>
      <c r="J6" s="109"/>
      <c r="K6" s="109"/>
      <c r="L6" s="106"/>
      <c r="M6" s="485"/>
      <c r="N6" s="486"/>
      <c r="O6" s="487"/>
    </row>
    <row r="7" spans="1:29" s="105" customFormat="1" ht="16.5" customHeight="1" x14ac:dyDescent="0.25">
      <c r="A7" s="112" t="s">
        <v>504</v>
      </c>
      <c r="B7" s="103"/>
      <c r="C7" s="454" t="s">
        <v>505</v>
      </c>
      <c r="D7" s="454"/>
      <c r="E7" s="454"/>
      <c r="F7" s="454"/>
      <c r="G7" s="454"/>
      <c r="H7" s="454"/>
      <c r="I7" s="454"/>
      <c r="J7" s="454"/>
      <c r="K7" s="454"/>
      <c r="L7" s="106" t="s">
        <v>4</v>
      </c>
      <c r="M7" s="482" t="s">
        <v>506</v>
      </c>
      <c r="N7" s="483"/>
      <c r="O7" s="484"/>
      <c r="V7" s="108" t="s">
        <v>507</v>
      </c>
      <c r="W7" s="108" t="s">
        <v>5</v>
      </c>
    </row>
    <row r="8" spans="1:29" s="105" customFormat="1" ht="15" x14ac:dyDescent="0.25">
      <c r="A8" s="112"/>
      <c r="B8" s="103"/>
      <c r="C8" s="112"/>
      <c r="D8" s="112"/>
      <c r="E8" s="112"/>
      <c r="F8" s="113" t="s">
        <v>6</v>
      </c>
      <c r="G8" s="112"/>
      <c r="H8" s="114"/>
      <c r="I8" s="112"/>
      <c r="J8" s="112"/>
      <c r="K8" s="112"/>
      <c r="L8" s="106"/>
      <c r="M8" s="485"/>
      <c r="N8" s="486"/>
      <c r="O8" s="487"/>
    </row>
    <row r="9" spans="1:29" s="105" customFormat="1" ht="20.25" customHeight="1" x14ac:dyDescent="0.25">
      <c r="A9" s="112" t="s">
        <v>508</v>
      </c>
      <c r="B9" s="103"/>
      <c r="C9" s="454" t="s">
        <v>509</v>
      </c>
      <c r="D9" s="454"/>
      <c r="E9" s="454"/>
      <c r="F9" s="454"/>
      <c r="G9" s="454"/>
      <c r="H9" s="454"/>
      <c r="I9" s="454"/>
      <c r="J9" s="454"/>
      <c r="K9" s="454"/>
      <c r="L9" s="106" t="s">
        <v>4</v>
      </c>
      <c r="M9" s="482" t="s">
        <v>510</v>
      </c>
      <c r="N9" s="483"/>
      <c r="O9" s="484"/>
      <c r="X9" s="108" t="s">
        <v>5</v>
      </c>
      <c r="Y9" s="108" t="s">
        <v>5</v>
      </c>
    </row>
    <row r="10" spans="1:29" s="105" customFormat="1" ht="13.5" customHeight="1" x14ac:dyDescent="0.25">
      <c r="A10" s="112"/>
      <c r="B10" s="103"/>
      <c r="C10" s="112"/>
      <c r="D10" s="112"/>
      <c r="E10" s="112"/>
      <c r="F10" s="113" t="s">
        <v>6</v>
      </c>
      <c r="G10" s="112"/>
      <c r="H10" s="114"/>
      <c r="I10" s="112"/>
      <c r="J10" s="112"/>
      <c r="K10" s="112"/>
      <c r="L10" s="103"/>
      <c r="M10" s="485"/>
      <c r="N10" s="486"/>
      <c r="O10" s="487"/>
    </row>
    <row r="11" spans="1:29" s="105" customFormat="1" ht="29.25" customHeight="1" x14ac:dyDescent="0.25">
      <c r="A11" s="112" t="s">
        <v>7</v>
      </c>
      <c r="B11" s="103"/>
      <c r="C11" s="481" t="s">
        <v>597</v>
      </c>
      <c r="D11" s="481"/>
      <c r="E11" s="481"/>
      <c r="F11" s="481"/>
      <c r="G11" s="481"/>
      <c r="H11" s="481"/>
      <c r="I11" s="481"/>
      <c r="J11" s="481"/>
      <c r="K11" s="481"/>
      <c r="L11" s="103"/>
      <c r="M11" s="482"/>
      <c r="N11" s="483"/>
      <c r="O11" s="484"/>
      <c r="Z11" s="108" t="s">
        <v>511</v>
      </c>
    </row>
    <row r="12" spans="1:29" s="105" customFormat="1" ht="15" x14ac:dyDescent="0.25">
      <c r="A12" s="112"/>
      <c r="B12" s="103"/>
      <c r="C12" s="115"/>
      <c r="D12" s="115"/>
      <c r="E12" s="115"/>
      <c r="F12" s="116" t="s">
        <v>8</v>
      </c>
      <c r="G12" s="115"/>
      <c r="H12" s="117"/>
      <c r="I12" s="115"/>
      <c r="J12" s="115"/>
      <c r="K12" s="115"/>
      <c r="L12" s="103"/>
      <c r="M12" s="485"/>
      <c r="N12" s="486"/>
      <c r="O12" s="487"/>
    </row>
    <row r="13" spans="1:29" s="105" customFormat="1" ht="31.5" customHeight="1" x14ac:dyDescent="0.25">
      <c r="A13" s="112" t="s">
        <v>9</v>
      </c>
      <c r="B13" s="103"/>
      <c r="C13" s="481" t="s">
        <v>597</v>
      </c>
      <c r="D13" s="481"/>
      <c r="E13" s="481"/>
      <c r="F13" s="481"/>
      <c r="G13" s="481"/>
      <c r="H13" s="481"/>
      <c r="I13" s="481"/>
      <c r="J13" s="481"/>
      <c r="K13" s="481"/>
      <c r="L13" s="103"/>
      <c r="M13" s="482"/>
      <c r="N13" s="483"/>
      <c r="O13" s="484"/>
      <c r="AA13" s="108" t="s">
        <v>512</v>
      </c>
    </row>
    <row r="14" spans="1:29" s="105" customFormat="1" ht="15" x14ac:dyDescent="0.25">
      <c r="A14" s="103"/>
      <c r="B14" s="103"/>
      <c r="C14" s="109"/>
      <c r="D14" s="109"/>
      <c r="E14" s="109"/>
      <c r="F14" s="110" t="s">
        <v>11</v>
      </c>
      <c r="G14" s="109"/>
      <c r="H14" s="111"/>
      <c r="I14" s="109"/>
      <c r="J14" s="109"/>
      <c r="K14" s="109"/>
      <c r="L14" s="106" t="s">
        <v>12</v>
      </c>
      <c r="M14" s="458"/>
      <c r="N14" s="459"/>
      <c r="O14" s="460"/>
    </row>
    <row r="15" spans="1:29" s="105" customFormat="1" ht="15" customHeight="1" x14ac:dyDescent="0.25">
      <c r="A15" s="103"/>
      <c r="B15" s="103"/>
      <c r="C15" s="103"/>
      <c r="D15" s="103"/>
      <c r="E15" s="103"/>
      <c r="F15" s="103"/>
      <c r="G15" s="103"/>
      <c r="H15" s="104"/>
      <c r="I15" s="103"/>
      <c r="J15" s="103"/>
      <c r="K15" s="106" t="s">
        <v>13</v>
      </c>
      <c r="L15" s="118" t="s">
        <v>14</v>
      </c>
      <c r="M15" s="478" t="s">
        <v>514</v>
      </c>
      <c r="N15" s="479"/>
      <c r="O15" s="480"/>
      <c r="AB15" s="108" t="s">
        <v>5</v>
      </c>
    </row>
    <row r="16" spans="1:29" s="105" customFormat="1" ht="15" x14ac:dyDescent="0.25">
      <c r="A16" s="103"/>
      <c r="B16" s="103"/>
      <c r="C16" s="103"/>
      <c r="D16" s="103"/>
      <c r="E16" s="103"/>
      <c r="F16" s="103"/>
      <c r="G16" s="103"/>
      <c r="H16" s="104"/>
      <c r="I16" s="103"/>
      <c r="J16" s="103"/>
      <c r="K16" s="103"/>
      <c r="L16" s="118" t="s">
        <v>15</v>
      </c>
      <c r="M16" s="478" t="s">
        <v>515</v>
      </c>
      <c r="N16" s="479"/>
      <c r="O16" s="480"/>
      <c r="AC16" s="108" t="s">
        <v>5</v>
      </c>
    </row>
    <row r="17" spans="1:116" s="105" customFormat="1" ht="15" customHeight="1" x14ac:dyDescent="0.25">
      <c r="A17" s="103"/>
      <c r="B17" s="103"/>
      <c r="C17" s="103"/>
      <c r="D17" s="103"/>
      <c r="E17" s="103"/>
      <c r="F17" s="103"/>
      <c r="G17" s="103"/>
      <c r="H17" s="104"/>
      <c r="I17" s="103"/>
      <c r="J17" s="103"/>
      <c r="K17" s="106" t="s">
        <v>513</v>
      </c>
      <c r="L17" s="118" t="s">
        <v>14</v>
      </c>
      <c r="M17" s="455" t="s">
        <v>55</v>
      </c>
      <c r="N17" s="456"/>
      <c r="O17" s="457"/>
      <c r="AB17" s="108" t="s">
        <v>5</v>
      </c>
    </row>
    <row r="18" spans="1:116" s="105" customFormat="1" ht="15" x14ac:dyDescent="0.25">
      <c r="A18" s="103"/>
      <c r="B18" s="103"/>
      <c r="C18" s="103"/>
      <c r="D18" s="103"/>
      <c r="E18" s="103"/>
      <c r="F18" s="103"/>
      <c r="G18" s="103"/>
      <c r="H18" s="104"/>
      <c r="I18" s="103"/>
      <c r="J18" s="103"/>
      <c r="K18" s="103"/>
      <c r="L18" s="118" t="s">
        <v>15</v>
      </c>
      <c r="M18" s="455" t="s">
        <v>600</v>
      </c>
      <c r="N18" s="456"/>
      <c r="O18" s="457"/>
      <c r="AC18" s="108" t="s">
        <v>5</v>
      </c>
    </row>
    <row r="19" spans="1:116" s="105" customFormat="1" ht="15" x14ac:dyDescent="0.25">
      <c r="A19" s="103"/>
      <c r="B19" s="103"/>
      <c r="C19" s="103"/>
      <c r="D19" s="103"/>
      <c r="E19" s="103"/>
      <c r="F19" s="103"/>
      <c r="G19" s="103"/>
      <c r="H19" s="104"/>
      <c r="I19" s="103"/>
      <c r="J19" s="103"/>
      <c r="K19" s="103"/>
      <c r="L19" s="106" t="s">
        <v>16</v>
      </c>
      <c r="M19" s="458"/>
      <c r="N19" s="459"/>
      <c r="O19" s="460"/>
    </row>
    <row r="20" spans="1:116" s="105" customFormat="1" ht="15" x14ac:dyDescent="0.25">
      <c r="A20" s="103"/>
      <c r="B20" s="103"/>
      <c r="C20" s="103"/>
      <c r="D20" s="103"/>
      <c r="E20" s="103"/>
      <c r="F20" s="103"/>
      <c r="G20" s="103"/>
      <c r="H20" s="104"/>
      <c r="I20" s="103"/>
      <c r="J20" s="103"/>
      <c r="K20" s="106"/>
      <c r="L20" s="119"/>
      <c r="M20" s="119"/>
      <c r="N20" s="119"/>
      <c r="O20" s="103"/>
    </row>
    <row r="21" spans="1:116" s="105" customFormat="1" ht="16.5" customHeight="1" x14ac:dyDescent="0.25">
      <c r="A21" s="103"/>
      <c r="B21" s="103"/>
      <c r="C21" s="103"/>
      <c r="D21" s="103"/>
      <c r="E21" s="103"/>
      <c r="F21" s="103"/>
      <c r="G21" s="103"/>
      <c r="H21" s="104"/>
      <c r="I21" s="103"/>
      <c r="J21" s="103"/>
      <c r="K21" s="106"/>
      <c r="L21" s="461" t="s">
        <v>17</v>
      </c>
      <c r="M21" s="461" t="s">
        <v>18</v>
      </c>
      <c r="N21" s="462" t="s">
        <v>19</v>
      </c>
      <c r="O21" s="462"/>
    </row>
    <row r="22" spans="1:116" s="105" customFormat="1" ht="15" x14ac:dyDescent="0.25">
      <c r="A22" s="103"/>
      <c r="B22" s="103"/>
      <c r="C22" s="103"/>
      <c r="D22" s="103"/>
      <c r="E22" s="103"/>
      <c r="F22" s="103"/>
      <c r="G22" s="103"/>
      <c r="H22" s="104"/>
      <c r="I22" s="103"/>
      <c r="J22" s="103"/>
      <c r="K22" s="106"/>
      <c r="L22" s="461"/>
      <c r="M22" s="461"/>
      <c r="N22" s="120" t="s">
        <v>20</v>
      </c>
      <c r="O22" s="120" t="s">
        <v>21</v>
      </c>
    </row>
    <row r="23" spans="1:116" s="105" customFormat="1" ht="15" x14ac:dyDescent="0.25">
      <c r="A23" s="103"/>
      <c r="B23" s="103"/>
      <c r="C23" s="103"/>
      <c r="D23" s="103"/>
      <c r="E23" s="103"/>
      <c r="F23" s="103"/>
      <c r="G23" s="103"/>
      <c r="H23" s="121" t="s">
        <v>22</v>
      </c>
      <c r="I23" s="103"/>
      <c r="J23" s="103"/>
      <c r="K23" s="106"/>
      <c r="L23" s="118" t="s">
        <v>23</v>
      </c>
      <c r="M23" s="122">
        <v>46009</v>
      </c>
      <c r="N23" s="278">
        <v>45908</v>
      </c>
      <c r="O23" s="278">
        <f>M23</f>
        <v>46009</v>
      </c>
    </row>
    <row r="24" spans="1:116" s="105" customFormat="1" ht="15" x14ac:dyDescent="0.25">
      <c r="A24" s="103"/>
      <c r="B24" s="103"/>
      <c r="C24" s="103"/>
      <c r="D24" s="103"/>
      <c r="E24" s="103"/>
      <c r="F24" s="103"/>
      <c r="G24" s="103"/>
      <c r="H24" s="121" t="s">
        <v>24</v>
      </c>
      <c r="I24" s="103"/>
      <c r="J24" s="103"/>
      <c r="K24" s="106"/>
      <c r="L24" s="119"/>
      <c r="M24" s="119"/>
      <c r="N24" s="119"/>
      <c r="O24" s="103"/>
    </row>
    <row r="25" spans="1:116" s="105" customFormat="1" ht="15" x14ac:dyDescent="0.25">
      <c r="A25" s="103"/>
      <c r="B25" s="103"/>
      <c r="C25" s="103"/>
      <c r="D25" s="103"/>
      <c r="E25" s="103"/>
      <c r="F25" s="103"/>
      <c r="G25" s="103"/>
      <c r="H25" s="104" t="s">
        <v>596</v>
      </c>
      <c r="I25" s="103"/>
      <c r="J25" s="103"/>
      <c r="K25" s="106"/>
      <c r="L25" s="119"/>
      <c r="M25" s="119"/>
      <c r="N25" s="119"/>
      <c r="O25" s="103"/>
    </row>
    <row r="26" spans="1:116" customFormat="1" ht="15" x14ac:dyDescent="0.25">
      <c r="A26" s="103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</row>
    <row r="27" spans="1:116" customFormat="1" ht="36" customHeight="1" x14ac:dyDescent="0.25">
      <c r="A27" s="489" t="s">
        <v>25</v>
      </c>
      <c r="B27" s="489"/>
      <c r="C27" s="495" t="s">
        <v>26</v>
      </c>
      <c r="D27" s="495" t="s">
        <v>27</v>
      </c>
      <c r="E27" s="495"/>
      <c r="F27" s="495"/>
      <c r="G27" s="495" t="s">
        <v>28</v>
      </c>
      <c r="H27" s="495" t="s">
        <v>29</v>
      </c>
      <c r="I27" s="495"/>
      <c r="J27" s="495"/>
      <c r="K27" s="495" t="s">
        <v>30</v>
      </c>
      <c r="L27" s="495"/>
      <c r="M27" s="495"/>
      <c r="N27" s="495" t="s">
        <v>31</v>
      </c>
      <c r="O27" s="495" t="s">
        <v>32</v>
      </c>
    </row>
    <row r="28" spans="1:116" customFormat="1" ht="20.25" customHeight="1" x14ac:dyDescent="0.25">
      <c r="A28" s="489"/>
      <c r="B28" s="489"/>
      <c r="C28" s="495"/>
      <c r="D28" s="495"/>
      <c r="E28" s="495"/>
      <c r="F28" s="495"/>
      <c r="G28" s="495"/>
      <c r="H28" s="495"/>
      <c r="I28" s="495"/>
      <c r="J28" s="495"/>
      <c r="K28" s="495"/>
      <c r="L28" s="495"/>
      <c r="M28" s="495"/>
      <c r="N28" s="495"/>
      <c r="O28" s="495"/>
    </row>
    <row r="29" spans="1:116" customFormat="1" ht="49.5" customHeight="1" x14ac:dyDescent="0.25">
      <c r="A29" s="13" t="s">
        <v>33</v>
      </c>
      <c r="B29" s="13" t="s">
        <v>34</v>
      </c>
      <c r="C29" s="495"/>
      <c r="D29" s="495"/>
      <c r="E29" s="495"/>
      <c r="F29" s="495"/>
      <c r="G29" s="495"/>
      <c r="H29" s="11" t="s">
        <v>35</v>
      </c>
      <c r="I29" s="11" t="s">
        <v>36</v>
      </c>
      <c r="J29" s="11" t="s">
        <v>37</v>
      </c>
      <c r="K29" s="11" t="s">
        <v>35</v>
      </c>
      <c r="L29" s="11" t="s">
        <v>36</v>
      </c>
      <c r="M29" s="11" t="s">
        <v>38</v>
      </c>
      <c r="N29" s="495"/>
      <c r="O29" s="495"/>
    </row>
    <row r="30" spans="1:116" customFormat="1" ht="15" x14ac:dyDescent="0.25">
      <c r="A30" s="12">
        <v>1</v>
      </c>
      <c r="B30" s="12">
        <v>2</v>
      </c>
      <c r="C30" s="12">
        <v>3</v>
      </c>
      <c r="D30" s="489">
        <v>4</v>
      </c>
      <c r="E30" s="489"/>
      <c r="F30" s="489"/>
      <c r="G30" s="12">
        <v>5</v>
      </c>
      <c r="H30" s="12">
        <v>6</v>
      </c>
      <c r="I30" s="12">
        <v>7</v>
      </c>
      <c r="J30" s="12">
        <v>8</v>
      </c>
      <c r="K30" s="12">
        <v>9</v>
      </c>
      <c r="L30" s="12">
        <v>10</v>
      </c>
      <c r="M30" s="12">
        <v>11</v>
      </c>
      <c r="N30" s="12">
        <v>12</v>
      </c>
      <c r="O30" s="12">
        <v>13</v>
      </c>
    </row>
    <row r="31" spans="1:116" customFormat="1" ht="15" x14ac:dyDescent="0.25">
      <c r="A31" s="490" t="s">
        <v>39</v>
      </c>
      <c r="B31" s="491"/>
      <c r="C31" s="491"/>
      <c r="D31" s="491"/>
      <c r="E31" s="491"/>
      <c r="F31" s="491"/>
      <c r="G31" s="491"/>
      <c r="H31" s="491"/>
      <c r="I31" s="491"/>
      <c r="J31" s="491"/>
      <c r="K31" s="491"/>
      <c r="L31" s="491"/>
      <c r="M31" s="491"/>
      <c r="N31" s="491"/>
      <c r="O31" s="492"/>
      <c r="DI31" s="14" t="s">
        <v>39</v>
      </c>
    </row>
    <row r="32" spans="1:116" customFormat="1" ht="33.75" x14ac:dyDescent="0.25">
      <c r="A32" s="15" t="s">
        <v>23</v>
      </c>
      <c r="B32" s="16" t="s">
        <v>23</v>
      </c>
      <c r="C32" s="17" t="s">
        <v>40</v>
      </c>
      <c r="D32" s="493" t="s">
        <v>41</v>
      </c>
      <c r="E32" s="493"/>
      <c r="F32" s="493"/>
      <c r="G32" s="16" t="s">
        <v>42</v>
      </c>
      <c r="H32" s="16">
        <v>3.7999999999999999E-2</v>
      </c>
      <c r="I32" s="16" t="s">
        <v>23</v>
      </c>
      <c r="J32" s="16" t="s">
        <v>43</v>
      </c>
      <c r="K32" s="18"/>
      <c r="L32" s="16"/>
      <c r="M32" s="18"/>
      <c r="N32" s="16"/>
      <c r="O32" s="19"/>
      <c r="DI32" s="14"/>
      <c r="DJ32" s="20" t="s">
        <v>41</v>
      </c>
      <c r="DK32" s="20" t="s">
        <v>5</v>
      </c>
      <c r="DL32" s="20" t="s">
        <v>5</v>
      </c>
    </row>
    <row r="33" spans="1:121" customFormat="1" ht="15" x14ac:dyDescent="0.25">
      <c r="A33" s="24"/>
      <c r="B33" s="25"/>
      <c r="C33" s="26" t="s">
        <v>23</v>
      </c>
      <c r="D33" s="494" t="s">
        <v>44</v>
      </c>
      <c r="E33" s="494"/>
      <c r="F33" s="494"/>
      <c r="G33" s="27"/>
      <c r="H33" s="28"/>
      <c r="I33" s="28"/>
      <c r="J33" s="28"/>
      <c r="K33" s="29">
        <v>920.4</v>
      </c>
      <c r="L33" s="28"/>
      <c r="M33" s="29">
        <v>34.979999999999997</v>
      </c>
      <c r="N33" s="30">
        <v>52.21</v>
      </c>
      <c r="O33" s="31">
        <v>1826.31</v>
      </c>
      <c r="DI33" s="14"/>
      <c r="DJ33" s="20"/>
      <c r="DK33" s="20"/>
      <c r="DL33" s="20"/>
      <c r="DN33" s="2" t="s">
        <v>44</v>
      </c>
    </row>
    <row r="34" spans="1:121" customFormat="1" ht="15" x14ac:dyDescent="0.25">
      <c r="A34" s="32"/>
      <c r="B34" s="25"/>
      <c r="C34" s="26"/>
      <c r="D34" s="494" t="s">
        <v>45</v>
      </c>
      <c r="E34" s="494"/>
      <c r="F34" s="494"/>
      <c r="G34" s="27" t="s">
        <v>46</v>
      </c>
      <c r="H34" s="33">
        <v>118</v>
      </c>
      <c r="I34" s="28"/>
      <c r="J34" s="34">
        <v>4.484</v>
      </c>
      <c r="K34" s="8"/>
      <c r="L34" s="28"/>
      <c r="M34" s="8"/>
      <c r="N34" s="28"/>
      <c r="O34" s="35"/>
      <c r="DI34" s="14"/>
      <c r="DJ34" s="20"/>
      <c r="DK34" s="20"/>
      <c r="DL34" s="20"/>
      <c r="DO34" s="2" t="s">
        <v>45</v>
      </c>
    </row>
    <row r="35" spans="1:121" customFormat="1" ht="15" x14ac:dyDescent="0.25">
      <c r="A35" s="36"/>
      <c r="B35" s="27"/>
      <c r="C35" s="26"/>
      <c r="D35" s="497" t="s">
        <v>47</v>
      </c>
      <c r="E35" s="497"/>
      <c r="F35" s="497"/>
      <c r="G35" s="37"/>
      <c r="H35" s="38"/>
      <c r="I35" s="38"/>
      <c r="J35" s="38"/>
      <c r="K35" s="39">
        <v>920.4</v>
      </c>
      <c r="L35" s="38"/>
      <c r="M35" s="39">
        <v>34.979999999999997</v>
      </c>
      <c r="N35" s="38"/>
      <c r="O35" s="40">
        <v>1826.31</v>
      </c>
      <c r="DI35" s="14"/>
      <c r="DJ35" s="20"/>
      <c r="DK35" s="20"/>
      <c r="DL35" s="20"/>
      <c r="DP35" s="2" t="s">
        <v>47</v>
      </c>
    </row>
    <row r="36" spans="1:121" customFormat="1" ht="15" x14ac:dyDescent="0.25">
      <c r="A36" s="32"/>
      <c r="B36" s="25"/>
      <c r="C36" s="26"/>
      <c r="D36" s="494" t="s">
        <v>48</v>
      </c>
      <c r="E36" s="494"/>
      <c r="F36" s="494"/>
      <c r="G36" s="27"/>
      <c r="H36" s="28"/>
      <c r="I36" s="28"/>
      <c r="J36" s="28"/>
      <c r="K36" s="8"/>
      <c r="L36" s="28"/>
      <c r="M36" s="29">
        <v>34.979999999999997</v>
      </c>
      <c r="N36" s="28"/>
      <c r="O36" s="31">
        <v>1826.31</v>
      </c>
      <c r="DI36" s="14"/>
      <c r="DJ36" s="20"/>
      <c r="DK36" s="20"/>
      <c r="DL36" s="20"/>
      <c r="DO36" s="2" t="s">
        <v>48</v>
      </c>
    </row>
    <row r="37" spans="1:121" customFormat="1" ht="22.5" x14ac:dyDescent="0.25">
      <c r="A37" s="32"/>
      <c r="B37" s="25"/>
      <c r="C37" s="26" t="s">
        <v>49</v>
      </c>
      <c r="D37" s="494" t="s">
        <v>50</v>
      </c>
      <c r="E37" s="494"/>
      <c r="F37" s="494"/>
      <c r="G37" s="27" t="s">
        <v>51</v>
      </c>
      <c r="H37" s="33">
        <v>89</v>
      </c>
      <c r="I37" s="28"/>
      <c r="J37" s="33">
        <v>89</v>
      </c>
      <c r="K37" s="8"/>
      <c r="L37" s="28"/>
      <c r="M37" s="29">
        <v>31.13</v>
      </c>
      <c r="N37" s="28"/>
      <c r="O37" s="31">
        <v>1625.42</v>
      </c>
      <c r="DI37" s="14"/>
      <c r="DJ37" s="20"/>
      <c r="DK37" s="20"/>
      <c r="DL37" s="20"/>
      <c r="DO37" s="2" t="s">
        <v>50</v>
      </c>
    </row>
    <row r="38" spans="1:121" customFormat="1" ht="45" x14ac:dyDescent="0.25">
      <c r="A38" s="32"/>
      <c r="B38" s="25"/>
      <c r="C38" s="26" t="s">
        <v>52</v>
      </c>
      <c r="D38" s="494" t="s">
        <v>53</v>
      </c>
      <c r="E38" s="494"/>
      <c r="F38" s="494"/>
      <c r="G38" s="27" t="s">
        <v>51</v>
      </c>
      <c r="H38" s="33">
        <v>40</v>
      </c>
      <c r="I38" s="30">
        <v>0.85</v>
      </c>
      <c r="J38" s="33">
        <v>34</v>
      </c>
      <c r="K38" s="8"/>
      <c r="L38" s="28"/>
      <c r="M38" s="29">
        <v>11.89</v>
      </c>
      <c r="N38" s="28"/>
      <c r="O38" s="41">
        <v>620.95000000000005</v>
      </c>
      <c r="DI38" s="14"/>
      <c r="DJ38" s="20"/>
      <c r="DK38" s="20"/>
      <c r="DL38" s="20"/>
      <c r="DO38" s="2" t="s">
        <v>53</v>
      </c>
    </row>
    <row r="39" spans="1:121" customFormat="1" ht="15" x14ac:dyDescent="0.25">
      <c r="A39" s="24"/>
      <c r="B39" s="22"/>
      <c r="C39" s="23"/>
      <c r="D39" s="496" t="s">
        <v>54</v>
      </c>
      <c r="E39" s="496"/>
      <c r="F39" s="496"/>
      <c r="G39" s="16"/>
      <c r="H39" s="42"/>
      <c r="I39" s="42"/>
      <c r="J39" s="42"/>
      <c r="K39" s="43"/>
      <c r="L39" s="42"/>
      <c r="M39" s="44">
        <v>78</v>
      </c>
      <c r="N39" s="38"/>
      <c r="O39" s="45">
        <v>4072.68</v>
      </c>
      <c r="DI39" s="14"/>
      <c r="DJ39" s="20"/>
      <c r="DK39" s="20"/>
      <c r="DL39" s="20"/>
      <c r="DQ39" s="20" t="s">
        <v>54</v>
      </c>
    </row>
    <row r="40" spans="1:121" customFormat="1" ht="33.75" x14ac:dyDescent="0.25">
      <c r="A40" s="15" t="s">
        <v>55</v>
      </c>
      <c r="B40" s="16" t="s">
        <v>55</v>
      </c>
      <c r="C40" s="17" t="s">
        <v>56</v>
      </c>
      <c r="D40" s="493" t="s">
        <v>57</v>
      </c>
      <c r="E40" s="493"/>
      <c r="F40" s="493"/>
      <c r="G40" s="16" t="s">
        <v>58</v>
      </c>
      <c r="H40" s="16">
        <v>0.16800000000000001</v>
      </c>
      <c r="I40" s="16" t="s">
        <v>23</v>
      </c>
      <c r="J40" s="16" t="s">
        <v>59</v>
      </c>
      <c r="K40" s="18"/>
      <c r="L40" s="16"/>
      <c r="M40" s="18"/>
      <c r="N40" s="16"/>
      <c r="O40" s="19"/>
      <c r="DI40" s="14"/>
      <c r="DJ40" s="20" t="s">
        <v>57</v>
      </c>
      <c r="DK40" s="20" t="s">
        <v>5</v>
      </c>
      <c r="DL40" s="20" t="s">
        <v>5</v>
      </c>
      <c r="DQ40" s="20"/>
    </row>
    <row r="41" spans="1:121" customFormat="1" ht="15" x14ac:dyDescent="0.25">
      <c r="A41" s="24"/>
      <c r="B41" s="25"/>
      <c r="C41" s="26" t="s">
        <v>23</v>
      </c>
      <c r="D41" s="494" t="s">
        <v>44</v>
      </c>
      <c r="E41" s="494"/>
      <c r="F41" s="494"/>
      <c r="G41" s="27"/>
      <c r="H41" s="28"/>
      <c r="I41" s="28"/>
      <c r="J41" s="28"/>
      <c r="K41" s="29">
        <v>519.16</v>
      </c>
      <c r="L41" s="28"/>
      <c r="M41" s="29">
        <v>87.22</v>
      </c>
      <c r="N41" s="30">
        <v>52.21</v>
      </c>
      <c r="O41" s="31">
        <v>4553.76</v>
      </c>
      <c r="DI41" s="14"/>
      <c r="DJ41" s="20"/>
      <c r="DK41" s="20"/>
      <c r="DL41" s="20"/>
      <c r="DN41" s="2" t="s">
        <v>44</v>
      </c>
      <c r="DQ41" s="20"/>
    </row>
    <row r="42" spans="1:121" customFormat="1" ht="15" x14ac:dyDescent="0.25">
      <c r="A42" s="24"/>
      <c r="B42" s="25"/>
      <c r="C42" s="26" t="s">
        <v>55</v>
      </c>
      <c r="D42" s="494" t="s">
        <v>60</v>
      </c>
      <c r="E42" s="494"/>
      <c r="F42" s="494"/>
      <c r="G42" s="27"/>
      <c r="H42" s="28"/>
      <c r="I42" s="28"/>
      <c r="J42" s="28"/>
      <c r="K42" s="46">
        <v>10090.67</v>
      </c>
      <c r="L42" s="28"/>
      <c r="M42" s="46">
        <v>1695.23</v>
      </c>
      <c r="N42" s="30">
        <v>15.71</v>
      </c>
      <c r="O42" s="31">
        <v>26632.06</v>
      </c>
      <c r="DI42" s="14"/>
      <c r="DJ42" s="20"/>
      <c r="DK42" s="20"/>
      <c r="DL42" s="20"/>
      <c r="DN42" s="2" t="s">
        <v>60</v>
      </c>
      <c r="DQ42" s="20"/>
    </row>
    <row r="43" spans="1:121" customFormat="1" ht="15" x14ac:dyDescent="0.25">
      <c r="A43" s="24"/>
      <c r="B43" s="25"/>
      <c r="C43" s="26" t="s">
        <v>61</v>
      </c>
      <c r="D43" s="494" t="s">
        <v>62</v>
      </c>
      <c r="E43" s="494"/>
      <c r="F43" s="494"/>
      <c r="G43" s="27"/>
      <c r="H43" s="28"/>
      <c r="I43" s="28"/>
      <c r="J43" s="28"/>
      <c r="K43" s="29">
        <v>422.22</v>
      </c>
      <c r="L43" s="28"/>
      <c r="M43" s="29">
        <v>70.930000000000007</v>
      </c>
      <c r="N43" s="30">
        <v>52.21</v>
      </c>
      <c r="O43" s="31">
        <v>3703.26</v>
      </c>
      <c r="DI43" s="14"/>
      <c r="DJ43" s="20"/>
      <c r="DK43" s="20"/>
      <c r="DL43" s="20"/>
      <c r="DN43" s="2" t="s">
        <v>62</v>
      </c>
      <c r="DQ43" s="20"/>
    </row>
    <row r="44" spans="1:121" customFormat="1" ht="15" x14ac:dyDescent="0.25">
      <c r="A44" s="32"/>
      <c r="B44" s="25"/>
      <c r="C44" s="26"/>
      <c r="D44" s="494" t="s">
        <v>45</v>
      </c>
      <c r="E44" s="494"/>
      <c r="F44" s="494"/>
      <c r="G44" s="27" t="s">
        <v>46</v>
      </c>
      <c r="H44" s="47">
        <v>59.4</v>
      </c>
      <c r="I44" s="28"/>
      <c r="J44" s="48">
        <v>9.9792000000000005</v>
      </c>
      <c r="K44" s="8"/>
      <c r="L44" s="28"/>
      <c r="M44" s="8"/>
      <c r="N44" s="28"/>
      <c r="O44" s="35"/>
      <c r="DI44" s="14"/>
      <c r="DJ44" s="20"/>
      <c r="DK44" s="20"/>
      <c r="DL44" s="20"/>
      <c r="DO44" s="2" t="s">
        <v>45</v>
      </c>
      <c r="DQ44" s="20"/>
    </row>
    <row r="45" spans="1:121" customFormat="1" ht="15" x14ac:dyDescent="0.25">
      <c r="A45" s="32"/>
      <c r="B45" s="25"/>
      <c r="C45" s="26"/>
      <c r="D45" s="494" t="s">
        <v>63</v>
      </c>
      <c r="E45" s="494"/>
      <c r="F45" s="494"/>
      <c r="G45" s="27" t="s">
        <v>46</v>
      </c>
      <c r="H45" s="30">
        <v>29.76</v>
      </c>
      <c r="I45" s="28"/>
      <c r="J45" s="49">
        <v>4.9996799999999997</v>
      </c>
      <c r="K45" s="8"/>
      <c r="L45" s="28"/>
      <c r="M45" s="8"/>
      <c r="N45" s="28"/>
      <c r="O45" s="35"/>
      <c r="DI45" s="14"/>
      <c r="DJ45" s="20"/>
      <c r="DK45" s="20"/>
      <c r="DL45" s="20"/>
      <c r="DO45" s="2" t="s">
        <v>63</v>
      </c>
      <c r="DQ45" s="20"/>
    </row>
    <row r="46" spans="1:121" customFormat="1" ht="15" x14ac:dyDescent="0.25">
      <c r="A46" s="36"/>
      <c r="B46" s="27"/>
      <c r="C46" s="26"/>
      <c r="D46" s="497" t="s">
        <v>47</v>
      </c>
      <c r="E46" s="497"/>
      <c r="F46" s="497"/>
      <c r="G46" s="37"/>
      <c r="H46" s="38"/>
      <c r="I46" s="38"/>
      <c r="J46" s="38"/>
      <c r="K46" s="50">
        <v>10609.83</v>
      </c>
      <c r="L46" s="38"/>
      <c r="M46" s="50">
        <v>1782.45</v>
      </c>
      <c r="N46" s="38"/>
      <c r="O46" s="40">
        <v>31185.82</v>
      </c>
      <c r="DI46" s="14"/>
      <c r="DJ46" s="20"/>
      <c r="DK46" s="20"/>
      <c r="DL46" s="20"/>
      <c r="DP46" s="2" t="s">
        <v>47</v>
      </c>
      <c r="DQ46" s="20"/>
    </row>
    <row r="47" spans="1:121" customFormat="1" ht="15" x14ac:dyDescent="0.25">
      <c r="A47" s="32"/>
      <c r="B47" s="25"/>
      <c r="C47" s="26"/>
      <c r="D47" s="494" t="s">
        <v>48</v>
      </c>
      <c r="E47" s="494"/>
      <c r="F47" s="494"/>
      <c r="G47" s="27"/>
      <c r="H47" s="28"/>
      <c r="I47" s="28"/>
      <c r="J47" s="28"/>
      <c r="K47" s="8"/>
      <c r="L47" s="28"/>
      <c r="M47" s="29">
        <v>158.15</v>
      </c>
      <c r="N47" s="28"/>
      <c r="O47" s="31">
        <v>8257.02</v>
      </c>
      <c r="DI47" s="14"/>
      <c r="DJ47" s="20"/>
      <c r="DK47" s="20"/>
      <c r="DL47" s="20"/>
      <c r="DO47" s="2" t="s">
        <v>48</v>
      </c>
      <c r="DQ47" s="20"/>
    </row>
    <row r="48" spans="1:121" customFormat="1" ht="22.5" x14ac:dyDescent="0.25">
      <c r="A48" s="32"/>
      <c r="B48" s="25"/>
      <c r="C48" s="26" t="s">
        <v>64</v>
      </c>
      <c r="D48" s="494" t="s">
        <v>65</v>
      </c>
      <c r="E48" s="494"/>
      <c r="F48" s="494"/>
      <c r="G48" s="27" t="s">
        <v>51</v>
      </c>
      <c r="H48" s="33">
        <v>109</v>
      </c>
      <c r="I48" s="28"/>
      <c r="J48" s="33">
        <v>109</v>
      </c>
      <c r="K48" s="8"/>
      <c r="L48" s="28"/>
      <c r="M48" s="29">
        <v>172.38</v>
      </c>
      <c r="N48" s="28"/>
      <c r="O48" s="31">
        <v>9000.15</v>
      </c>
      <c r="DI48" s="14"/>
      <c r="DJ48" s="20"/>
      <c r="DK48" s="20"/>
      <c r="DL48" s="20"/>
      <c r="DO48" s="2" t="s">
        <v>65</v>
      </c>
      <c r="DQ48" s="20"/>
    </row>
    <row r="49" spans="1:121" customFormat="1" ht="45" x14ac:dyDescent="0.25">
      <c r="A49" s="32"/>
      <c r="B49" s="25"/>
      <c r="C49" s="26" t="s">
        <v>66</v>
      </c>
      <c r="D49" s="494" t="s">
        <v>67</v>
      </c>
      <c r="E49" s="494"/>
      <c r="F49" s="494"/>
      <c r="G49" s="27" t="s">
        <v>51</v>
      </c>
      <c r="H49" s="33">
        <v>65</v>
      </c>
      <c r="I49" s="30">
        <v>0.85</v>
      </c>
      <c r="J49" s="30">
        <v>55.25</v>
      </c>
      <c r="K49" s="8"/>
      <c r="L49" s="28"/>
      <c r="M49" s="29">
        <v>87.38</v>
      </c>
      <c r="N49" s="28"/>
      <c r="O49" s="31">
        <v>4562</v>
      </c>
      <c r="DI49" s="14"/>
      <c r="DJ49" s="20"/>
      <c r="DK49" s="20"/>
      <c r="DL49" s="20"/>
      <c r="DO49" s="2" t="s">
        <v>67</v>
      </c>
      <c r="DQ49" s="20"/>
    </row>
    <row r="50" spans="1:121" customFormat="1" ht="15" x14ac:dyDescent="0.25">
      <c r="A50" s="24"/>
      <c r="B50" s="22"/>
      <c r="C50" s="23"/>
      <c r="D50" s="496" t="s">
        <v>54</v>
      </c>
      <c r="E50" s="496"/>
      <c r="F50" s="496"/>
      <c r="G50" s="16"/>
      <c r="H50" s="42"/>
      <c r="I50" s="42"/>
      <c r="J50" s="42"/>
      <c r="K50" s="43"/>
      <c r="L50" s="42"/>
      <c r="M50" s="51">
        <v>2042.21</v>
      </c>
      <c r="N50" s="38"/>
      <c r="O50" s="45">
        <v>44747.97</v>
      </c>
      <c r="DI50" s="14"/>
      <c r="DJ50" s="20"/>
      <c r="DK50" s="20"/>
      <c r="DL50" s="20"/>
      <c r="DQ50" s="20" t="s">
        <v>54</v>
      </c>
    </row>
    <row r="51" spans="1:121" customFormat="1" ht="45" x14ac:dyDescent="0.25">
      <c r="A51" s="15" t="s">
        <v>61</v>
      </c>
      <c r="B51" s="16" t="s">
        <v>61</v>
      </c>
      <c r="C51" s="17" t="s">
        <v>68</v>
      </c>
      <c r="D51" s="493" t="s">
        <v>69</v>
      </c>
      <c r="E51" s="493"/>
      <c r="F51" s="493"/>
      <c r="G51" s="16" t="s">
        <v>42</v>
      </c>
      <c r="H51" s="16">
        <v>0.98599999999999999</v>
      </c>
      <c r="I51" s="16" t="s">
        <v>23</v>
      </c>
      <c r="J51" s="16" t="s">
        <v>70</v>
      </c>
      <c r="K51" s="18"/>
      <c r="L51" s="16"/>
      <c r="M51" s="18"/>
      <c r="N51" s="16"/>
      <c r="O51" s="19"/>
      <c r="DI51" s="14"/>
      <c r="DJ51" s="20" t="s">
        <v>69</v>
      </c>
      <c r="DK51" s="20" t="s">
        <v>5</v>
      </c>
      <c r="DL51" s="20" t="s">
        <v>5</v>
      </c>
      <c r="DQ51" s="20"/>
    </row>
    <row r="52" spans="1:121" customFormat="1" ht="15" x14ac:dyDescent="0.25">
      <c r="A52" s="24"/>
      <c r="B52" s="25"/>
      <c r="C52" s="26" t="s">
        <v>23</v>
      </c>
      <c r="D52" s="494" t="s">
        <v>44</v>
      </c>
      <c r="E52" s="494"/>
      <c r="F52" s="494"/>
      <c r="G52" s="27"/>
      <c r="H52" s="28"/>
      <c r="I52" s="28"/>
      <c r="J52" s="28"/>
      <c r="K52" s="29">
        <v>92.08</v>
      </c>
      <c r="L52" s="28"/>
      <c r="M52" s="29">
        <v>90.79</v>
      </c>
      <c r="N52" s="30">
        <v>52.21</v>
      </c>
      <c r="O52" s="31">
        <v>4740.1499999999996</v>
      </c>
      <c r="DI52" s="14"/>
      <c r="DJ52" s="20"/>
      <c r="DK52" s="20"/>
      <c r="DL52" s="20"/>
      <c r="DN52" s="2" t="s">
        <v>44</v>
      </c>
      <c r="DQ52" s="20"/>
    </row>
    <row r="53" spans="1:121" customFormat="1" ht="15" x14ac:dyDescent="0.25">
      <c r="A53" s="24"/>
      <c r="B53" s="25"/>
      <c r="C53" s="26" t="s">
        <v>55</v>
      </c>
      <c r="D53" s="494" t="s">
        <v>60</v>
      </c>
      <c r="E53" s="494"/>
      <c r="F53" s="494"/>
      <c r="G53" s="27"/>
      <c r="H53" s="28"/>
      <c r="I53" s="28"/>
      <c r="J53" s="28"/>
      <c r="K53" s="29">
        <v>287.60000000000002</v>
      </c>
      <c r="L53" s="28"/>
      <c r="M53" s="29">
        <v>283.57</v>
      </c>
      <c r="N53" s="30">
        <v>15.71</v>
      </c>
      <c r="O53" s="31">
        <v>4454.88</v>
      </c>
      <c r="DI53" s="14"/>
      <c r="DJ53" s="20"/>
      <c r="DK53" s="20"/>
      <c r="DL53" s="20"/>
      <c r="DN53" s="2" t="s">
        <v>60</v>
      </c>
      <c r="DQ53" s="20"/>
    </row>
    <row r="54" spans="1:121" customFormat="1" ht="15" x14ac:dyDescent="0.25">
      <c r="A54" s="24"/>
      <c r="B54" s="25"/>
      <c r="C54" s="26" t="s">
        <v>61</v>
      </c>
      <c r="D54" s="494" t="s">
        <v>62</v>
      </c>
      <c r="E54" s="494"/>
      <c r="F54" s="494"/>
      <c r="G54" s="27"/>
      <c r="H54" s="28"/>
      <c r="I54" s="28"/>
      <c r="J54" s="28"/>
      <c r="K54" s="29">
        <v>37.57</v>
      </c>
      <c r="L54" s="28"/>
      <c r="M54" s="29">
        <v>37.04</v>
      </c>
      <c r="N54" s="30">
        <v>52.21</v>
      </c>
      <c r="O54" s="31">
        <v>1933.86</v>
      </c>
      <c r="DI54" s="14"/>
      <c r="DJ54" s="20"/>
      <c r="DK54" s="20"/>
      <c r="DL54" s="20"/>
      <c r="DN54" s="2" t="s">
        <v>62</v>
      </c>
      <c r="DQ54" s="20"/>
    </row>
    <row r="55" spans="1:121" customFormat="1" ht="15" x14ac:dyDescent="0.25">
      <c r="A55" s="32"/>
      <c r="B55" s="25"/>
      <c r="C55" s="26"/>
      <c r="D55" s="494" t="s">
        <v>45</v>
      </c>
      <c r="E55" s="494"/>
      <c r="F55" s="494"/>
      <c r="G55" s="27" t="s">
        <v>46</v>
      </c>
      <c r="H55" s="47">
        <v>11.7</v>
      </c>
      <c r="I55" s="28"/>
      <c r="J55" s="48">
        <v>11.536199999999999</v>
      </c>
      <c r="K55" s="8"/>
      <c r="L55" s="28"/>
      <c r="M55" s="8"/>
      <c r="N55" s="28"/>
      <c r="O55" s="35"/>
      <c r="DI55" s="14"/>
      <c r="DJ55" s="20"/>
      <c r="DK55" s="20"/>
      <c r="DL55" s="20"/>
      <c r="DO55" s="2" t="s">
        <v>45</v>
      </c>
      <c r="DQ55" s="20"/>
    </row>
    <row r="56" spans="1:121" customFormat="1" ht="15" x14ac:dyDescent="0.25">
      <c r="A56" s="32"/>
      <c r="B56" s="25"/>
      <c r="C56" s="26"/>
      <c r="D56" s="494" t="s">
        <v>63</v>
      </c>
      <c r="E56" s="494"/>
      <c r="F56" s="494"/>
      <c r="G56" s="27" t="s">
        <v>46</v>
      </c>
      <c r="H56" s="30">
        <v>2.96</v>
      </c>
      <c r="I56" s="28"/>
      <c r="J56" s="49">
        <v>2.9185599999999998</v>
      </c>
      <c r="K56" s="8"/>
      <c r="L56" s="28"/>
      <c r="M56" s="8"/>
      <c r="N56" s="28"/>
      <c r="O56" s="35"/>
      <c r="DI56" s="14"/>
      <c r="DJ56" s="20"/>
      <c r="DK56" s="20"/>
      <c r="DL56" s="20"/>
      <c r="DO56" s="2" t="s">
        <v>63</v>
      </c>
      <c r="DQ56" s="20"/>
    </row>
    <row r="57" spans="1:121" customFormat="1" ht="15" x14ac:dyDescent="0.25">
      <c r="A57" s="36"/>
      <c r="B57" s="27"/>
      <c r="C57" s="26"/>
      <c r="D57" s="497" t="s">
        <v>47</v>
      </c>
      <c r="E57" s="497"/>
      <c r="F57" s="497"/>
      <c r="G57" s="37"/>
      <c r="H57" s="38"/>
      <c r="I57" s="38"/>
      <c r="J57" s="38"/>
      <c r="K57" s="39">
        <v>379.68</v>
      </c>
      <c r="L57" s="38"/>
      <c r="M57" s="39">
        <v>374.36</v>
      </c>
      <c r="N57" s="38"/>
      <c r="O57" s="40">
        <v>9195.0300000000007</v>
      </c>
      <c r="DI57" s="14"/>
      <c r="DJ57" s="20"/>
      <c r="DK57" s="20"/>
      <c r="DL57" s="20"/>
      <c r="DP57" s="2" t="s">
        <v>47</v>
      </c>
      <c r="DQ57" s="20"/>
    </row>
    <row r="58" spans="1:121" customFormat="1" ht="15" x14ac:dyDescent="0.25">
      <c r="A58" s="32"/>
      <c r="B58" s="25"/>
      <c r="C58" s="26"/>
      <c r="D58" s="494" t="s">
        <v>48</v>
      </c>
      <c r="E58" s="494"/>
      <c r="F58" s="494"/>
      <c r="G58" s="27"/>
      <c r="H58" s="28"/>
      <c r="I58" s="28"/>
      <c r="J58" s="28"/>
      <c r="K58" s="8"/>
      <c r="L58" s="28"/>
      <c r="M58" s="29">
        <v>127.83</v>
      </c>
      <c r="N58" s="28"/>
      <c r="O58" s="31">
        <v>6674.01</v>
      </c>
      <c r="DI58" s="14"/>
      <c r="DJ58" s="20"/>
      <c r="DK58" s="20"/>
      <c r="DL58" s="20"/>
      <c r="DO58" s="2" t="s">
        <v>48</v>
      </c>
      <c r="DQ58" s="20"/>
    </row>
    <row r="59" spans="1:121" customFormat="1" ht="22.5" x14ac:dyDescent="0.25">
      <c r="A59" s="32"/>
      <c r="B59" s="25"/>
      <c r="C59" s="26" t="s">
        <v>71</v>
      </c>
      <c r="D59" s="494" t="s">
        <v>72</v>
      </c>
      <c r="E59" s="494"/>
      <c r="F59" s="494"/>
      <c r="G59" s="27" t="s">
        <v>51</v>
      </c>
      <c r="H59" s="33">
        <v>102</v>
      </c>
      <c r="I59" s="28"/>
      <c r="J59" s="33">
        <v>102</v>
      </c>
      <c r="K59" s="8"/>
      <c r="L59" s="28"/>
      <c r="M59" s="29">
        <v>130.38999999999999</v>
      </c>
      <c r="N59" s="28"/>
      <c r="O59" s="31">
        <v>6807.49</v>
      </c>
      <c r="DI59" s="14"/>
      <c r="DJ59" s="20"/>
      <c r="DK59" s="20"/>
      <c r="DL59" s="20"/>
      <c r="DO59" s="2" t="s">
        <v>72</v>
      </c>
      <c r="DQ59" s="20"/>
    </row>
    <row r="60" spans="1:121" customFormat="1" ht="22.5" x14ac:dyDescent="0.25">
      <c r="A60" s="32"/>
      <c r="B60" s="25"/>
      <c r="C60" s="26" t="s">
        <v>73</v>
      </c>
      <c r="D60" s="494" t="s">
        <v>74</v>
      </c>
      <c r="E60" s="494"/>
      <c r="F60" s="494"/>
      <c r="G60" s="27" t="s">
        <v>51</v>
      </c>
      <c r="H60" s="33">
        <v>54</v>
      </c>
      <c r="I60" s="28"/>
      <c r="J60" s="33">
        <v>54</v>
      </c>
      <c r="K60" s="8"/>
      <c r="L60" s="28"/>
      <c r="M60" s="29">
        <v>69.03</v>
      </c>
      <c r="N60" s="28"/>
      <c r="O60" s="31">
        <v>3603.97</v>
      </c>
      <c r="DI60" s="14"/>
      <c r="DJ60" s="20"/>
      <c r="DK60" s="20"/>
      <c r="DL60" s="20"/>
      <c r="DO60" s="2" t="s">
        <v>74</v>
      </c>
      <c r="DQ60" s="20"/>
    </row>
    <row r="61" spans="1:121" customFormat="1" ht="15" x14ac:dyDescent="0.25">
      <c r="A61" s="24"/>
      <c r="B61" s="22"/>
      <c r="C61" s="23"/>
      <c r="D61" s="496" t="s">
        <v>54</v>
      </c>
      <c r="E61" s="496"/>
      <c r="F61" s="496"/>
      <c r="G61" s="16"/>
      <c r="H61" s="42"/>
      <c r="I61" s="42"/>
      <c r="J61" s="42"/>
      <c r="K61" s="43"/>
      <c r="L61" s="42"/>
      <c r="M61" s="44">
        <v>573.78</v>
      </c>
      <c r="N61" s="38"/>
      <c r="O61" s="45">
        <v>19606.490000000002</v>
      </c>
      <c r="DI61" s="14"/>
      <c r="DJ61" s="20"/>
      <c r="DK61" s="20"/>
      <c r="DL61" s="20"/>
      <c r="DQ61" s="20" t="s">
        <v>54</v>
      </c>
    </row>
    <row r="62" spans="1:121" customFormat="1" ht="22.5" x14ac:dyDescent="0.25">
      <c r="A62" s="15" t="s">
        <v>75</v>
      </c>
      <c r="B62" s="16" t="s">
        <v>75</v>
      </c>
      <c r="C62" s="17" t="s">
        <v>76</v>
      </c>
      <c r="D62" s="493" t="s">
        <v>77</v>
      </c>
      <c r="E62" s="493"/>
      <c r="F62" s="493"/>
      <c r="G62" s="16" t="s">
        <v>42</v>
      </c>
      <c r="H62" s="16">
        <v>0.44900000000000001</v>
      </c>
      <c r="I62" s="16" t="s">
        <v>23</v>
      </c>
      <c r="J62" s="16" t="s">
        <v>78</v>
      </c>
      <c r="K62" s="18"/>
      <c r="L62" s="16"/>
      <c r="M62" s="18"/>
      <c r="N62" s="16"/>
      <c r="O62" s="19"/>
      <c r="DI62" s="14"/>
      <c r="DJ62" s="20" t="s">
        <v>77</v>
      </c>
      <c r="DK62" s="20" t="s">
        <v>5</v>
      </c>
      <c r="DL62" s="20" t="s">
        <v>5</v>
      </c>
      <c r="DQ62" s="20"/>
    </row>
    <row r="63" spans="1:121" customFormat="1" ht="15" x14ac:dyDescent="0.25">
      <c r="A63" s="24"/>
      <c r="B63" s="25"/>
      <c r="C63" s="26" t="s">
        <v>23</v>
      </c>
      <c r="D63" s="494" t="s">
        <v>44</v>
      </c>
      <c r="E63" s="494"/>
      <c r="F63" s="494"/>
      <c r="G63" s="27"/>
      <c r="H63" s="28"/>
      <c r="I63" s="28"/>
      <c r="J63" s="28"/>
      <c r="K63" s="29">
        <v>106.88</v>
      </c>
      <c r="L63" s="28"/>
      <c r="M63" s="29">
        <v>47.99</v>
      </c>
      <c r="N63" s="30">
        <v>52.21</v>
      </c>
      <c r="O63" s="31">
        <v>2505.56</v>
      </c>
      <c r="DI63" s="14"/>
      <c r="DJ63" s="20"/>
      <c r="DK63" s="20"/>
      <c r="DL63" s="20"/>
      <c r="DN63" s="2" t="s">
        <v>44</v>
      </c>
      <c r="DQ63" s="20"/>
    </row>
    <row r="64" spans="1:121" customFormat="1" ht="15" x14ac:dyDescent="0.25">
      <c r="A64" s="24"/>
      <c r="B64" s="25"/>
      <c r="C64" s="26" t="s">
        <v>55</v>
      </c>
      <c r="D64" s="494" t="s">
        <v>60</v>
      </c>
      <c r="E64" s="494"/>
      <c r="F64" s="494"/>
      <c r="G64" s="27"/>
      <c r="H64" s="28"/>
      <c r="I64" s="28"/>
      <c r="J64" s="28"/>
      <c r="K64" s="29">
        <v>241.58</v>
      </c>
      <c r="L64" s="28"/>
      <c r="M64" s="29">
        <v>108.47</v>
      </c>
      <c r="N64" s="30">
        <v>15.71</v>
      </c>
      <c r="O64" s="31">
        <v>1704.06</v>
      </c>
      <c r="DI64" s="14"/>
      <c r="DJ64" s="20"/>
      <c r="DK64" s="20"/>
      <c r="DL64" s="20"/>
      <c r="DN64" s="2" t="s">
        <v>60</v>
      </c>
      <c r="DQ64" s="20"/>
    </row>
    <row r="65" spans="1:121" customFormat="1" ht="15" x14ac:dyDescent="0.25">
      <c r="A65" s="24"/>
      <c r="B65" s="25"/>
      <c r="C65" s="26" t="s">
        <v>61</v>
      </c>
      <c r="D65" s="494" t="s">
        <v>62</v>
      </c>
      <c r="E65" s="494"/>
      <c r="F65" s="494"/>
      <c r="G65" s="27"/>
      <c r="H65" s="28"/>
      <c r="I65" s="28"/>
      <c r="J65" s="28"/>
      <c r="K65" s="29">
        <v>26.36</v>
      </c>
      <c r="L65" s="28"/>
      <c r="M65" s="29">
        <v>11.84</v>
      </c>
      <c r="N65" s="30">
        <v>52.21</v>
      </c>
      <c r="O65" s="41">
        <v>618.16999999999996</v>
      </c>
      <c r="DI65" s="14"/>
      <c r="DJ65" s="20"/>
      <c r="DK65" s="20"/>
      <c r="DL65" s="20"/>
      <c r="DN65" s="2" t="s">
        <v>62</v>
      </c>
      <c r="DQ65" s="20"/>
    </row>
    <row r="66" spans="1:121" customFormat="1" ht="15" x14ac:dyDescent="0.25">
      <c r="A66" s="32"/>
      <c r="B66" s="25"/>
      <c r="C66" s="26"/>
      <c r="D66" s="494" t="s">
        <v>45</v>
      </c>
      <c r="E66" s="494"/>
      <c r="F66" s="494"/>
      <c r="G66" s="27" t="s">
        <v>46</v>
      </c>
      <c r="H66" s="30">
        <v>12.53</v>
      </c>
      <c r="I66" s="28"/>
      <c r="J66" s="49">
        <v>5.6259699999999997</v>
      </c>
      <c r="K66" s="8"/>
      <c r="L66" s="28"/>
      <c r="M66" s="8"/>
      <c r="N66" s="28"/>
      <c r="O66" s="35"/>
      <c r="DI66" s="14"/>
      <c r="DJ66" s="20"/>
      <c r="DK66" s="20"/>
      <c r="DL66" s="20"/>
      <c r="DO66" s="2" t="s">
        <v>45</v>
      </c>
      <c r="DQ66" s="20"/>
    </row>
    <row r="67" spans="1:121" customFormat="1" ht="15" x14ac:dyDescent="0.25">
      <c r="A67" s="32"/>
      <c r="B67" s="25"/>
      <c r="C67" s="26"/>
      <c r="D67" s="494" t="s">
        <v>63</v>
      </c>
      <c r="E67" s="494"/>
      <c r="F67" s="494"/>
      <c r="G67" s="27" t="s">
        <v>46</v>
      </c>
      <c r="H67" s="30">
        <v>2.62</v>
      </c>
      <c r="I67" s="28"/>
      <c r="J67" s="49">
        <v>1.17638</v>
      </c>
      <c r="K67" s="8"/>
      <c r="L67" s="28"/>
      <c r="M67" s="8"/>
      <c r="N67" s="28"/>
      <c r="O67" s="35"/>
      <c r="DI67" s="14"/>
      <c r="DJ67" s="20"/>
      <c r="DK67" s="20"/>
      <c r="DL67" s="20"/>
      <c r="DO67" s="2" t="s">
        <v>63</v>
      </c>
      <c r="DQ67" s="20"/>
    </row>
    <row r="68" spans="1:121" customFormat="1" ht="15" x14ac:dyDescent="0.25">
      <c r="A68" s="36"/>
      <c r="B68" s="27"/>
      <c r="C68" s="26"/>
      <c r="D68" s="497" t="s">
        <v>47</v>
      </c>
      <c r="E68" s="497"/>
      <c r="F68" s="497"/>
      <c r="G68" s="37"/>
      <c r="H68" s="38"/>
      <c r="I68" s="38"/>
      <c r="J68" s="38"/>
      <c r="K68" s="39">
        <v>348.46</v>
      </c>
      <c r="L68" s="38"/>
      <c r="M68" s="39">
        <v>156.46</v>
      </c>
      <c r="N68" s="38"/>
      <c r="O68" s="40">
        <v>4209.62</v>
      </c>
      <c r="DI68" s="14"/>
      <c r="DJ68" s="20"/>
      <c r="DK68" s="20"/>
      <c r="DL68" s="20"/>
      <c r="DP68" s="2" t="s">
        <v>47</v>
      </c>
      <c r="DQ68" s="20"/>
    </row>
    <row r="69" spans="1:121" customFormat="1" ht="15" x14ac:dyDescent="0.25">
      <c r="A69" s="32"/>
      <c r="B69" s="25"/>
      <c r="C69" s="26"/>
      <c r="D69" s="494" t="s">
        <v>48</v>
      </c>
      <c r="E69" s="494"/>
      <c r="F69" s="494"/>
      <c r="G69" s="27"/>
      <c r="H69" s="28"/>
      <c r="I69" s="28"/>
      <c r="J69" s="28"/>
      <c r="K69" s="8"/>
      <c r="L69" s="28"/>
      <c r="M69" s="29">
        <v>59.83</v>
      </c>
      <c r="N69" s="28"/>
      <c r="O69" s="31">
        <v>3123.73</v>
      </c>
      <c r="DI69" s="14"/>
      <c r="DJ69" s="20"/>
      <c r="DK69" s="20"/>
      <c r="DL69" s="20"/>
      <c r="DO69" s="2" t="s">
        <v>48</v>
      </c>
      <c r="DQ69" s="20"/>
    </row>
    <row r="70" spans="1:121" customFormat="1" ht="22.5" x14ac:dyDescent="0.25">
      <c r="A70" s="32"/>
      <c r="B70" s="25"/>
      <c r="C70" s="26" t="s">
        <v>79</v>
      </c>
      <c r="D70" s="494" t="s">
        <v>80</v>
      </c>
      <c r="E70" s="494"/>
      <c r="F70" s="494"/>
      <c r="G70" s="27" t="s">
        <v>51</v>
      </c>
      <c r="H70" s="33">
        <v>92</v>
      </c>
      <c r="I70" s="28"/>
      <c r="J70" s="33">
        <v>92</v>
      </c>
      <c r="K70" s="8"/>
      <c r="L70" s="28"/>
      <c r="M70" s="29">
        <v>55.04</v>
      </c>
      <c r="N70" s="28"/>
      <c r="O70" s="31">
        <v>2873.83</v>
      </c>
      <c r="DI70" s="14"/>
      <c r="DJ70" s="20"/>
      <c r="DK70" s="20"/>
      <c r="DL70" s="20"/>
      <c r="DO70" s="2" t="s">
        <v>80</v>
      </c>
      <c r="DQ70" s="20"/>
    </row>
    <row r="71" spans="1:121" customFormat="1" ht="45" x14ac:dyDescent="0.25">
      <c r="A71" s="32"/>
      <c r="B71" s="25"/>
      <c r="C71" s="26" t="s">
        <v>81</v>
      </c>
      <c r="D71" s="494" t="s">
        <v>82</v>
      </c>
      <c r="E71" s="494"/>
      <c r="F71" s="494"/>
      <c r="G71" s="27" t="s">
        <v>51</v>
      </c>
      <c r="H71" s="33">
        <v>46</v>
      </c>
      <c r="I71" s="30">
        <v>0.85</v>
      </c>
      <c r="J71" s="47">
        <v>39.1</v>
      </c>
      <c r="K71" s="8"/>
      <c r="L71" s="28"/>
      <c r="M71" s="29">
        <v>23.39</v>
      </c>
      <c r="N71" s="28"/>
      <c r="O71" s="31">
        <v>1221.3800000000001</v>
      </c>
      <c r="DI71" s="14"/>
      <c r="DJ71" s="20"/>
      <c r="DK71" s="20"/>
      <c r="DL71" s="20"/>
      <c r="DO71" s="2" t="s">
        <v>82</v>
      </c>
      <c r="DQ71" s="20"/>
    </row>
    <row r="72" spans="1:121" customFormat="1" ht="15" x14ac:dyDescent="0.25">
      <c r="A72" s="24"/>
      <c r="B72" s="22"/>
      <c r="C72" s="23"/>
      <c r="D72" s="496" t="s">
        <v>54</v>
      </c>
      <c r="E72" s="496"/>
      <c r="F72" s="496"/>
      <c r="G72" s="16"/>
      <c r="H72" s="42"/>
      <c r="I72" s="42"/>
      <c r="J72" s="42"/>
      <c r="K72" s="43"/>
      <c r="L72" s="42"/>
      <c r="M72" s="44">
        <v>234.89</v>
      </c>
      <c r="N72" s="38"/>
      <c r="O72" s="45">
        <v>8304.83</v>
      </c>
      <c r="DI72" s="14"/>
      <c r="DJ72" s="20"/>
      <c r="DK72" s="20"/>
      <c r="DL72" s="20"/>
      <c r="DQ72" s="20" t="s">
        <v>54</v>
      </c>
    </row>
    <row r="73" spans="1:121" customFormat="1" ht="33.75" x14ac:dyDescent="0.25">
      <c r="A73" s="15" t="s">
        <v>83</v>
      </c>
      <c r="B73" s="16" t="s">
        <v>83</v>
      </c>
      <c r="C73" s="17" t="s">
        <v>84</v>
      </c>
      <c r="D73" s="493" t="s">
        <v>85</v>
      </c>
      <c r="E73" s="493"/>
      <c r="F73" s="493"/>
      <c r="G73" s="16" t="s">
        <v>42</v>
      </c>
      <c r="H73" s="16">
        <v>0.44900000000000001</v>
      </c>
      <c r="I73" s="16" t="s">
        <v>23</v>
      </c>
      <c r="J73" s="16" t="s">
        <v>78</v>
      </c>
      <c r="K73" s="18"/>
      <c r="L73" s="16"/>
      <c r="M73" s="18"/>
      <c r="N73" s="16"/>
      <c r="O73" s="19"/>
      <c r="DI73" s="14"/>
      <c r="DJ73" s="20" t="s">
        <v>85</v>
      </c>
      <c r="DK73" s="20" t="s">
        <v>5</v>
      </c>
      <c r="DL73" s="20" t="s">
        <v>5</v>
      </c>
      <c r="DQ73" s="20"/>
    </row>
    <row r="74" spans="1:121" customFormat="1" ht="15" x14ac:dyDescent="0.25">
      <c r="A74" s="24"/>
      <c r="B74" s="25"/>
      <c r="C74" s="26" t="s">
        <v>23</v>
      </c>
      <c r="D74" s="494" t="s">
        <v>44</v>
      </c>
      <c r="E74" s="494"/>
      <c r="F74" s="494"/>
      <c r="G74" s="27"/>
      <c r="H74" s="28"/>
      <c r="I74" s="28"/>
      <c r="J74" s="28"/>
      <c r="K74" s="29">
        <v>173.23</v>
      </c>
      <c r="L74" s="28"/>
      <c r="M74" s="29">
        <v>77.78</v>
      </c>
      <c r="N74" s="30">
        <v>52.21</v>
      </c>
      <c r="O74" s="31">
        <v>4060.89</v>
      </c>
      <c r="DI74" s="14"/>
      <c r="DJ74" s="20"/>
      <c r="DK74" s="20"/>
      <c r="DL74" s="20"/>
      <c r="DN74" s="2" t="s">
        <v>44</v>
      </c>
      <c r="DQ74" s="20"/>
    </row>
    <row r="75" spans="1:121" customFormat="1" ht="15" x14ac:dyDescent="0.25">
      <c r="A75" s="24"/>
      <c r="B75" s="25"/>
      <c r="C75" s="26" t="s">
        <v>55</v>
      </c>
      <c r="D75" s="494" t="s">
        <v>60</v>
      </c>
      <c r="E75" s="494"/>
      <c r="F75" s="494"/>
      <c r="G75" s="27"/>
      <c r="H75" s="28"/>
      <c r="I75" s="28"/>
      <c r="J75" s="28"/>
      <c r="K75" s="46">
        <v>5268.76</v>
      </c>
      <c r="L75" s="28"/>
      <c r="M75" s="46">
        <v>2365.67</v>
      </c>
      <c r="N75" s="30">
        <v>15.71</v>
      </c>
      <c r="O75" s="31">
        <v>37164.68</v>
      </c>
      <c r="DI75" s="14"/>
      <c r="DJ75" s="20"/>
      <c r="DK75" s="20"/>
      <c r="DL75" s="20"/>
      <c r="DN75" s="2" t="s">
        <v>60</v>
      </c>
      <c r="DQ75" s="20"/>
    </row>
    <row r="76" spans="1:121" customFormat="1" ht="15" x14ac:dyDescent="0.25">
      <c r="A76" s="24"/>
      <c r="B76" s="25"/>
      <c r="C76" s="26" t="s">
        <v>61</v>
      </c>
      <c r="D76" s="494" t="s">
        <v>62</v>
      </c>
      <c r="E76" s="494"/>
      <c r="F76" s="494"/>
      <c r="G76" s="27"/>
      <c r="H76" s="28"/>
      <c r="I76" s="28"/>
      <c r="J76" s="28"/>
      <c r="K76" s="29">
        <v>267.67</v>
      </c>
      <c r="L76" s="28"/>
      <c r="M76" s="29">
        <v>120.18</v>
      </c>
      <c r="N76" s="30">
        <v>52.21</v>
      </c>
      <c r="O76" s="31">
        <v>6274.6</v>
      </c>
      <c r="DI76" s="14"/>
      <c r="DJ76" s="20"/>
      <c r="DK76" s="20"/>
      <c r="DL76" s="20"/>
      <c r="DN76" s="2" t="s">
        <v>62</v>
      </c>
      <c r="DQ76" s="20"/>
    </row>
    <row r="77" spans="1:121" customFormat="1" ht="15" x14ac:dyDescent="0.25">
      <c r="A77" s="24"/>
      <c r="B77" s="25"/>
      <c r="C77" s="26" t="s">
        <v>75</v>
      </c>
      <c r="D77" s="494" t="s">
        <v>86</v>
      </c>
      <c r="E77" s="494"/>
      <c r="F77" s="494"/>
      <c r="G77" s="27"/>
      <c r="H77" s="28"/>
      <c r="I77" s="28"/>
      <c r="J77" s="28"/>
      <c r="K77" s="29">
        <v>17.079999999999998</v>
      </c>
      <c r="L77" s="28"/>
      <c r="M77" s="29">
        <v>7.67</v>
      </c>
      <c r="N77" s="47">
        <v>9.5</v>
      </c>
      <c r="O77" s="41">
        <v>72.87</v>
      </c>
      <c r="DI77" s="14"/>
      <c r="DJ77" s="20"/>
      <c r="DK77" s="20"/>
      <c r="DL77" s="20"/>
      <c r="DN77" s="2" t="s">
        <v>86</v>
      </c>
      <c r="DQ77" s="20"/>
    </row>
    <row r="78" spans="1:121" customFormat="1" ht="15" x14ac:dyDescent="0.25">
      <c r="A78" s="32"/>
      <c r="B78" s="25"/>
      <c r="C78" s="26"/>
      <c r="D78" s="494" t="s">
        <v>45</v>
      </c>
      <c r="E78" s="494"/>
      <c r="F78" s="494"/>
      <c r="G78" s="27" t="s">
        <v>46</v>
      </c>
      <c r="H78" s="47">
        <v>21.6</v>
      </c>
      <c r="I78" s="28"/>
      <c r="J78" s="48">
        <v>9.6983999999999995</v>
      </c>
      <c r="K78" s="8"/>
      <c r="L78" s="28"/>
      <c r="M78" s="8"/>
      <c r="N78" s="28"/>
      <c r="O78" s="35"/>
      <c r="DI78" s="14"/>
      <c r="DJ78" s="20"/>
      <c r="DK78" s="20"/>
      <c r="DL78" s="20"/>
      <c r="DO78" s="2" t="s">
        <v>45</v>
      </c>
      <c r="DQ78" s="20"/>
    </row>
    <row r="79" spans="1:121" customFormat="1" ht="15" x14ac:dyDescent="0.25">
      <c r="A79" s="32"/>
      <c r="B79" s="25"/>
      <c r="C79" s="26"/>
      <c r="D79" s="494" t="s">
        <v>63</v>
      </c>
      <c r="E79" s="494"/>
      <c r="F79" s="494"/>
      <c r="G79" s="27" t="s">
        <v>46</v>
      </c>
      <c r="H79" s="47">
        <v>20.6</v>
      </c>
      <c r="I79" s="28"/>
      <c r="J79" s="48">
        <v>9.2493999999999996</v>
      </c>
      <c r="K79" s="8"/>
      <c r="L79" s="28"/>
      <c r="M79" s="8"/>
      <c r="N79" s="28"/>
      <c r="O79" s="35"/>
      <c r="DI79" s="14"/>
      <c r="DJ79" s="20"/>
      <c r="DK79" s="20"/>
      <c r="DL79" s="20"/>
      <c r="DO79" s="2" t="s">
        <v>63</v>
      </c>
      <c r="DQ79" s="20"/>
    </row>
    <row r="80" spans="1:121" customFormat="1" ht="15" x14ac:dyDescent="0.25">
      <c r="A80" s="36"/>
      <c r="B80" s="27"/>
      <c r="C80" s="26"/>
      <c r="D80" s="497" t="s">
        <v>47</v>
      </c>
      <c r="E80" s="497"/>
      <c r="F80" s="497"/>
      <c r="G80" s="37"/>
      <c r="H80" s="38"/>
      <c r="I80" s="38"/>
      <c r="J80" s="38"/>
      <c r="K80" s="50">
        <v>5459.07</v>
      </c>
      <c r="L80" s="38"/>
      <c r="M80" s="50">
        <v>2451.12</v>
      </c>
      <c r="N80" s="38"/>
      <c r="O80" s="40">
        <v>41298.44</v>
      </c>
      <c r="DI80" s="14"/>
      <c r="DJ80" s="20"/>
      <c r="DK80" s="20"/>
      <c r="DL80" s="20"/>
      <c r="DP80" s="2" t="s">
        <v>47</v>
      </c>
      <c r="DQ80" s="20"/>
    </row>
    <row r="81" spans="1:123" customFormat="1" ht="15" x14ac:dyDescent="0.25">
      <c r="A81" s="32"/>
      <c r="B81" s="25"/>
      <c r="C81" s="26"/>
      <c r="D81" s="494" t="s">
        <v>48</v>
      </c>
      <c r="E81" s="494"/>
      <c r="F81" s="494"/>
      <c r="G81" s="27"/>
      <c r="H81" s="28"/>
      <c r="I81" s="28"/>
      <c r="J81" s="28"/>
      <c r="K81" s="8"/>
      <c r="L81" s="28"/>
      <c r="M81" s="29">
        <v>197.96</v>
      </c>
      <c r="N81" s="28"/>
      <c r="O81" s="31">
        <v>10335.49</v>
      </c>
      <c r="DI81" s="14"/>
      <c r="DJ81" s="20"/>
      <c r="DK81" s="20"/>
      <c r="DL81" s="20"/>
      <c r="DO81" s="2" t="s">
        <v>48</v>
      </c>
      <c r="DQ81" s="20"/>
    </row>
    <row r="82" spans="1:123" customFormat="1" ht="45" x14ac:dyDescent="0.25">
      <c r="A82" s="32"/>
      <c r="B82" s="25"/>
      <c r="C82" s="26" t="s">
        <v>87</v>
      </c>
      <c r="D82" s="494" t="s">
        <v>88</v>
      </c>
      <c r="E82" s="494"/>
      <c r="F82" s="494"/>
      <c r="G82" s="27" t="s">
        <v>51</v>
      </c>
      <c r="H82" s="33">
        <v>147</v>
      </c>
      <c r="I82" s="28"/>
      <c r="J82" s="33">
        <v>147</v>
      </c>
      <c r="K82" s="8"/>
      <c r="L82" s="28"/>
      <c r="M82" s="29">
        <v>291</v>
      </c>
      <c r="N82" s="28"/>
      <c r="O82" s="31">
        <v>15193.17</v>
      </c>
      <c r="DI82" s="14"/>
      <c r="DJ82" s="20"/>
      <c r="DK82" s="20"/>
      <c r="DL82" s="20"/>
      <c r="DO82" s="2" t="s">
        <v>88</v>
      </c>
      <c r="DQ82" s="20"/>
    </row>
    <row r="83" spans="1:123" customFormat="1" ht="56.25" x14ac:dyDescent="0.25">
      <c r="A83" s="32"/>
      <c r="B83" s="25"/>
      <c r="C83" s="26" t="s">
        <v>89</v>
      </c>
      <c r="D83" s="494" t="s">
        <v>90</v>
      </c>
      <c r="E83" s="494"/>
      <c r="F83" s="494"/>
      <c r="G83" s="27" t="s">
        <v>51</v>
      </c>
      <c r="H83" s="33">
        <v>134</v>
      </c>
      <c r="I83" s="30">
        <v>0.85</v>
      </c>
      <c r="J83" s="47">
        <v>113.9</v>
      </c>
      <c r="K83" s="8"/>
      <c r="L83" s="28"/>
      <c r="M83" s="29">
        <v>225.48</v>
      </c>
      <c r="N83" s="28"/>
      <c r="O83" s="31">
        <v>11772.12</v>
      </c>
      <c r="DI83" s="14"/>
      <c r="DJ83" s="20"/>
      <c r="DK83" s="20"/>
      <c r="DL83" s="20"/>
      <c r="DO83" s="2" t="s">
        <v>90</v>
      </c>
      <c r="DQ83" s="20"/>
    </row>
    <row r="84" spans="1:123" customFormat="1" ht="15" x14ac:dyDescent="0.25">
      <c r="A84" s="24"/>
      <c r="B84" s="22"/>
      <c r="C84" s="23"/>
      <c r="D84" s="496" t="s">
        <v>54</v>
      </c>
      <c r="E84" s="496"/>
      <c r="F84" s="496"/>
      <c r="G84" s="16"/>
      <c r="H84" s="42"/>
      <c r="I84" s="42"/>
      <c r="J84" s="42"/>
      <c r="K84" s="43"/>
      <c r="L84" s="42"/>
      <c r="M84" s="51">
        <v>2967.6</v>
      </c>
      <c r="N84" s="38"/>
      <c r="O84" s="45">
        <v>68263.73</v>
      </c>
      <c r="DI84" s="14"/>
      <c r="DJ84" s="20"/>
      <c r="DK84" s="20"/>
      <c r="DL84" s="20"/>
      <c r="DQ84" s="20" t="s">
        <v>54</v>
      </c>
    </row>
    <row r="85" spans="1:123" customFormat="1" ht="22.5" x14ac:dyDescent="0.25">
      <c r="A85" s="15" t="s">
        <v>91</v>
      </c>
      <c r="B85" s="16" t="s">
        <v>91</v>
      </c>
      <c r="C85" s="17" t="s">
        <v>92</v>
      </c>
      <c r="D85" s="493" t="s">
        <v>93</v>
      </c>
      <c r="E85" s="493"/>
      <c r="F85" s="493"/>
      <c r="G85" s="16" t="s">
        <v>94</v>
      </c>
      <c r="H85" s="16">
        <v>56.609000000000002</v>
      </c>
      <c r="I85" s="16" t="s">
        <v>23</v>
      </c>
      <c r="J85" s="16" t="s">
        <v>95</v>
      </c>
      <c r="K85" s="18" t="s">
        <v>96</v>
      </c>
      <c r="L85" s="16" t="s">
        <v>97</v>
      </c>
      <c r="M85" s="18" t="s">
        <v>98</v>
      </c>
      <c r="N85" s="16" t="s">
        <v>99</v>
      </c>
      <c r="O85" s="19" t="s">
        <v>100</v>
      </c>
      <c r="DI85" s="14"/>
      <c r="DJ85" s="20" t="s">
        <v>93</v>
      </c>
      <c r="DK85" s="20" t="s">
        <v>5</v>
      </c>
      <c r="DL85" s="20" t="s">
        <v>5</v>
      </c>
      <c r="DQ85" s="20"/>
    </row>
    <row r="86" spans="1:123" customFormat="1" ht="15" x14ac:dyDescent="0.25">
      <c r="A86" s="21"/>
      <c r="B86" s="22"/>
      <c r="C86" s="23"/>
      <c r="D86" s="494" t="s">
        <v>101</v>
      </c>
      <c r="E86" s="494"/>
      <c r="F86" s="494"/>
      <c r="G86" s="494"/>
      <c r="H86" s="494"/>
      <c r="I86" s="494"/>
      <c r="J86" s="494"/>
      <c r="K86" s="494"/>
      <c r="L86" s="494"/>
      <c r="M86" s="494"/>
      <c r="N86" s="494"/>
      <c r="O86" s="498"/>
      <c r="DI86" s="14"/>
      <c r="DJ86" s="20"/>
      <c r="DK86" s="20"/>
      <c r="DL86" s="20"/>
      <c r="DQ86" s="20"/>
      <c r="DR86" s="2" t="s">
        <v>101</v>
      </c>
    </row>
    <row r="87" spans="1:123" customFormat="1" ht="15" x14ac:dyDescent="0.25">
      <c r="A87" s="24"/>
      <c r="B87" s="52"/>
      <c r="C87" s="26"/>
      <c r="D87" s="499" t="s">
        <v>102</v>
      </c>
      <c r="E87" s="499"/>
      <c r="F87" s="499"/>
      <c r="G87" s="499"/>
      <c r="H87" s="499"/>
      <c r="I87" s="499"/>
      <c r="J87" s="499"/>
      <c r="K87" s="499"/>
      <c r="L87" s="499"/>
      <c r="M87" s="499"/>
      <c r="N87" s="499"/>
      <c r="O87" s="500"/>
      <c r="DI87" s="14"/>
      <c r="DJ87" s="20"/>
      <c r="DK87" s="20"/>
      <c r="DL87" s="20"/>
      <c r="DQ87" s="20"/>
      <c r="DS87" s="2" t="s">
        <v>102</v>
      </c>
    </row>
    <row r="88" spans="1:123" customFormat="1" ht="15" x14ac:dyDescent="0.25">
      <c r="A88" s="24"/>
      <c r="B88" s="22"/>
      <c r="C88" s="23"/>
      <c r="D88" s="496" t="s">
        <v>54</v>
      </c>
      <c r="E88" s="496"/>
      <c r="F88" s="496"/>
      <c r="G88" s="16"/>
      <c r="H88" s="42"/>
      <c r="I88" s="42"/>
      <c r="J88" s="42"/>
      <c r="K88" s="43"/>
      <c r="L88" s="42"/>
      <c r="M88" s="51">
        <v>37026.58</v>
      </c>
      <c r="N88" s="38"/>
      <c r="O88" s="45">
        <v>351752.51</v>
      </c>
      <c r="DI88" s="14"/>
      <c r="DJ88" s="20"/>
      <c r="DK88" s="20"/>
      <c r="DL88" s="20"/>
      <c r="DQ88" s="20" t="s">
        <v>54</v>
      </c>
    </row>
    <row r="89" spans="1:123" customFormat="1" ht="56.25" x14ac:dyDescent="0.25">
      <c r="A89" s="72" t="s">
        <v>103</v>
      </c>
      <c r="B89" s="73" t="s">
        <v>103</v>
      </c>
      <c r="C89" s="74" t="s">
        <v>104</v>
      </c>
      <c r="D89" s="503" t="s">
        <v>105</v>
      </c>
      <c r="E89" s="503"/>
      <c r="F89" s="503"/>
      <c r="G89" s="73" t="s">
        <v>58</v>
      </c>
      <c r="H89" s="73">
        <v>0.1</v>
      </c>
      <c r="I89" s="73" t="s">
        <v>23</v>
      </c>
      <c r="J89" s="73" t="s">
        <v>106</v>
      </c>
      <c r="K89" s="75"/>
      <c r="L89" s="73"/>
      <c r="M89" s="75"/>
      <c r="N89" s="73"/>
      <c r="O89" s="76"/>
      <c r="DI89" s="14"/>
      <c r="DJ89" s="20" t="s">
        <v>105</v>
      </c>
      <c r="DK89" s="20" t="s">
        <v>5</v>
      </c>
      <c r="DL89" s="20" t="s">
        <v>5</v>
      </c>
      <c r="DQ89" s="20"/>
    </row>
    <row r="90" spans="1:123" customFormat="1" ht="15" x14ac:dyDescent="0.25">
      <c r="A90" s="77"/>
      <c r="B90" s="78"/>
      <c r="C90" s="79" t="s">
        <v>23</v>
      </c>
      <c r="D90" s="501" t="s">
        <v>44</v>
      </c>
      <c r="E90" s="501"/>
      <c r="F90" s="501"/>
      <c r="G90" s="80"/>
      <c r="H90" s="81"/>
      <c r="I90" s="81"/>
      <c r="J90" s="81"/>
      <c r="K90" s="82">
        <v>9218</v>
      </c>
      <c r="L90" s="81"/>
      <c r="M90" s="83">
        <v>921.8</v>
      </c>
      <c r="N90" s="84">
        <v>52.21</v>
      </c>
      <c r="O90" s="85">
        <v>48127.18</v>
      </c>
      <c r="DI90" s="14"/>
      <c r="DJ90" s="20"/>
      <c r="DK90" s="20"/>
      <c r="DL90" s="20"/>
      <c r="DN90" s="2" t="s">
        <v>44</v>
      </c>
      <c r="DQ90" s="20"/>
    </row>
    <row r="91" spans="1:123" customFormat="1" ht="15" x14ac:dyDescent="0.25">
      <c r="A91" s="77"/>
      <c r="B91" s="78"/>
      <c r="C91" s="79" t="s">
        <v>55</v>
      </c>
      <c r="D91" s="501" t="s">
        <v>60</v>
      </c>
      <c r="E91" s="501"/>
      <c r="F91" s="501"/>
      <c r="G91" s="80"/>
      <c r="H91" s="81"/>
      <c r="I91" s="81"/>
      <c r="J91" s="81"/>
      <c r="K91" s="82">
        <v>40105.1</v>
      </c>
      <c r="L91" s="81"/>
      <c r="M91" s="82">
        <v>4010.51</v>
      </c>
      <c r="N91" s="84">
        <v>15.71</v>
      </c>
      <c r="O91" s="85">
        <v>63005.11</v>
      </c>
      <c r="DI91" s="14"/>
      <c r="DJ91" s="20"/>
      <c r="DK91" s="20"/>
      <c r="DL91" s="20"/>
      <c r="DN91" s="2" t="s">
        <v>60</v>
      </c>
      <c r="DQ91" s="20"/>
    </row>
    <row r="92" spans="1:123" customFormat="1" ht="15" x14ac:dyDescent="0.25">
      <c r="A92" s="77"/>
      <c r="B92" s="78"/>
      <c r="C92" s="79" t="s">
        <v>61</v>
      </c>
      <c r="D92" s="501" t="s">
        <v>62</v>
      </c>
      <c r="E92" s="501"/>
      <c r="F92" s="501"/>
      <c r="G92" s="80"/>
      <c r="H92" s="81"/>
      <c r="I92" s="81"/>
      <c r="J92" s="81"/>
      <c r="K92" s="82">
        <v>2629.93</v>
      </c>
      <c r="L92" s="81"/>
      <c r="M92" s="83">
        <v>262.99</v>
      </c>
      <c r="N92" s="84">
        <v>52.21</v>
      </c>
      <c r="O92" s="85">
        <v>13730.71</v>
      </c>
      <c r="DI92" s="14"/>
      <c r="DJ92" s="20"/>
      <c r="DK92" s="20"/>
      <c r="DL92" s="20"/>
      <c r="DN92" s="2" t="s">
        <v>62</v>
      </c>
      <c r="DQ92" s="20"/>
    </row>
    <row r="93" spans="1:123" customFormat="1" ht="15" x14ac:dyDescent="0.25">
      <c r="A93" s="77"/>
      <c r="B93" s="78"/>
      <c r="C93" s="79" t="s">
        <v>75</v>
      </c>
      <c r="D93" s="501" t="s">
        <v>86</v>
      </c>
      <c r="E93" s="501"/>
      <c r="F93" s="501"/>
      <c r="G93" s="80"/>
      <c r="H93" s="81"/>
      <c r="I93" s="81"/>
      <c r="J93" s="81"/>
      <c r="K93" s="82">
        <v>1477980.73</v>
      </c>
      <c r="L93" s="81"/>
      <c r="M93" s="82">
        <v>147798.07</v>
      </c>
      <c r="N93" s="86">
        <v>9.5</v>
      </c>
      <c r="O93" s="85">
        <v>1404081.67</v>
      </c>
      <c r="DI93" s="14"/>
      <c r="DJ93" s="20"/>
      <c r="DK93" s="20"/>
      <c r="DL93" s="20"/>
      <c r="DN93" s="2" t="s">
        <v>86</v>
      </c>
      <c r="DQ93" s="20"/>
    </row>
    <row r="94" spans="1:123" customFormat="1" ht="15" x14ac:dyDescent="0.25">
      <c r="A94" s="87"/>
      <c r="B94" s="78"/>
      <c r="C94" s="79"/>
      <c r="D94" s="501" t="s">
        <v>45</v>
      </c>
      <c r="E94" s="501"/>
      <c r="F94" s="501"/>
      <c r="G94" s="80" t="s">
        <v>46</v>
      </c>
      <c r="H94" s="88">
        <v>1100</v>
      </c>
      <c r="I94" s="81"/>
      <c r="J94" s="88">
        <v>110</v>
      </c>
      <c r="K94" s="89"/>
      <c r="L94" s="81"/>
      <c r="M94" s="89"/>
      <c r="N94" s="81"/>
      <c r="O94" s="90"/>
      <c r="DI94" s="14"/>
      <c r="DJ94" s="20"/>
      <c r="DK94" s="20"/>
      <c r="DL94" s="20"/>
      <c r="DO94" s="2" t="s">
        <v>45</v>
      </c>
      <c r="DQ94" s="20"/>
    </row>
    <row r="95" spans="1:123" customFormat="1" ht="15" x14ac:dyDescent="0.25">
      <c r="A95" s="87"/>
      <c r="B95" s="78"/>
      <c r="C95" s="79"/>
      <c r="D95" s="501" t="s">
        <v>63</v>
      </c>
      <c r="E95" s="501"/>
      <c r="F95" s="501"/>
      <c r="G95" s="80" t="s">
        <v>46</v>
      </c>
      <c r="H95" s="84">
        <v>213.68</v>
      </c>
      <c r="I95" s="81"/>
      <c r="J95" s="91">
        <v>21.367999999999999</v>
      </c>
      <c r="K95" s="89"/>
      <c r="L95" s="81"/>
      <c r="M95" s="89"/>
      <c r="N95" s="81"/>
      <c r="O95" s="90"/>
      <c r="DI95" s="14"/>
      <c r="DJ95" s="20"/>
      <c r="DK95" s="20"/>
      <c r="DL95" s="20"/>
      <c r="DO95" s="2" t="s">
        <v>63</v>
      </c>
      <c r="DQ95" s="20"/>
    </row>
    <row r="96" spans="1:123" customFormat="1" ht="15" x14ac:dyDescent="0.25">
      <c r="A96" s="92"/>
      <c r="B96" s="80"/>
      <c r="C96" s="79"/>
      <c r="D96" s="502" t="s">
        <v>47</v>
      </c>
      <c r="E96" s="502"/>
      <c r="F96" s="502"/>
      <c r="G96" s="93"/>
      <c r="H96" s="94"/>
      <c r="I96" s="94"/>
      <c r="J96" s="94"/>
      <c r="K96" s="95">
        <v>1527303.83</v>
      </c>
      <c r="L96" s="94"/>
      <c r="M96" s="95">
        <v>152730.38</v>
      </c>
      <c r="N96" s="94"/>
      <c r="O96" s="96">
        <v>1515213.96</v>
      </c>
      <c r="DI96" s="14"/>
      <c r="DJ96" s="20"/>
      <c r="DK96" s="20"/>
      <c r="DL96" s="20"/>
      <c r="DP96" s="2" t="s">
        <v>47</v>
      </c>
      <c r="DQ96" s="20"/>
    </row>
    <row r="97" spans="1:123" customFormat="1" ht="15" x14ac:dyDescent="0.25">
      <c r="A97" s="87"/>
      <c r="B97" s="78"/>
      <c r="C97" s="79"/>
      <c r="D97" s="501" t="s">
        <v>48</v>
      </c>
      <c r="E97" s="501"/>
      <c r="F97" s="501"/>
      <c r="G97" s="80"/>
      <c r="H97" s="81"/>
      <c r="I97" s="81"/>
      <c r="J97" s="81"/>
      <c r="K97" s="89"/>
      <c r="L97" s="81"/>
      <c r="M97" s="82">
        <v>1184.79</v>
      </c>
      <c r="N97" s="81"/>
      <c r="O97" s="85">
        <v>61857.89</v>
      </c>
      <c r="DI97" s="14"/>
      <c r="DJ97" s="20"/>
      <c r="DK97" s="20"/>
      <c r="DL97" s="20"/>
      <c r="DO97" s="2" t="s">
        <v>48</v>
      </c>
      <c r="DQ97" s="20"/>
    </row>
    <row r="98" spans="1:123" customFormat="1" ht="22.5" x14ac:dyDescent="0.25">
      <c r="A98" s="87"/>
      <c r="B98" s="78"/>
      <c r="C98" s="79" t="s">
        <v>64</v>
      </c>
      <c r="D98" s="501" t="s">
        <v>65</v>
      </c>
      <c r="E98" s="501"/>
      <c r="F98" s="501"/>
      <c r="G98" s="80" t="s">
        <v>51</v>
      </c>
      <c r="H98" s="88">
        <v>109</v>
      </c>
      <c r="I98" s="81"/>
      <c r="J98" s="88">
        <v>109</v>
      </c>
      <c r="K98" s="89"/>
      <c r="L98" s="81"/>
      <c r="M98" s="82">
        <v>1291.42</v>
      </c>
      <c r="N98" s="81"/>
      <c r="O98" s="85">
        <v>67425.100000000006</v>
      </c>
      <c r="DI98" s="14"/>
      <c r="DJ98" s="20"/>
      <c r="DK98" s="20"/>
      <c r="DL98" s="20"/>
      <c r="DO98" s="2" t="s">
        <v>65</v>
      </c>
      <c r="DQ98" s="20"/>
    </row>
    <row r="99" spans="1:123" customFormat="1" ht="45" x14ac:dyDescent="0.25">
      <c r="A99" s="87"/>
      <c r="B99" s="78"/>
      <c r="C99" s="79" t="s">
        <v>66</v>
      </c>
      <c r="D99" s="501" t="s">
        <v>67</v>
      </c>
      <c r="E99" s="501"/>
      <c r="F99" s="501"/>
      <c r="G99" s="80" t="s">
        <v>51</v>
      </c>
      <c r="H99" s="88">
        <v>65</v>
      </c>
      <c r="I99" s="84">
        <v>0.85</v>
      </c>
      <c r="J99" s="84">
        <v>55.25</v>
      </c>
      <c r="K99" s="89"/>
      <c r="L99" s="81"/>
      <c r="M99" s="83">
        <v>654.6</v>
      </c>
      <c r="N99" s="81"/>
      <c r="O99" s="85">
        <v>34176.480000000003</v>
      </c>
      <c r="DI99" s="14"/>
      <c r="DJ99" s="20"/>
      <c r="DK99" s="20"/>
      <c r="DL99" s="20"/>
      <c r="DO99" s="2" t="s">
        <v>67</v>
      </c>
      <c r="DQ99" s="20"/>
    </row>
    <row r="100" spans="1:123" customFormat="1" ht="15" x14ac:dyDescent="0.25">
      <c r="A100" s="77"/>
      <c r="B100" s="97"/>
      <c r="C100" s="98"/>
      <c r="D100" s="504" t="s">
        <v>54</v>
      </c>
      <c r="E100" s="504"/>
      <c r="F100" s="504"/>
      <c r="G100" s="73"/>
      <c r="H100" s="99"/>
      <c r="I100" s="99"/>
      <c r="J100" s="99"/>
      <c r="K100" s="100"/>
      <c r="L100" s="99"/>
      <c r="M100" s="101">
        <v>154676.4</v>
      </c>
      <c r="N100" s="94"/>
      <c r="O100" s="102">
        <v>1616815.54</v>
      </c>
      <c r="DI100" s="14"/>
      <c r="DJ100" s="20"/>
      <c r="DK100" s="20"/>
      <c r="DL100" s="20"/>
      <c r="DQ100" s="20" t="s">
        <v>54</v>
      </c>
    </row>
    <row r="101" spans="1:123" customFormat="1" ht="22.5" x14ac:dyDescent="0.25">
      <c r="A101" s="15" t="s">
        <v>107</v>
      </c>
      <c r="B101" s="16" t="s">
        <v>107</v>
      </c>
      <c r="C101" s="17" t="s">
        <v>108</v>
      </c>
      <c r="D101" s="493" t="s">
        <v>109</v>
      </c>
      <c r="E101" s="493"/>
      <c r="F101" s="493"/>
      <c r="G101" s="16" t="s">
        <v>110</v>
      </c>
      <c r="H101" s="16">
        <v>-184.68</v>
      </c>
      <c r="I101" s="16" t="s">
        <v>23</v>
      </c>
      <c r="J101" s="16" t="s">
        <v>111</v>
      </c>
      <c r="K101" s="18" t="s">
        <v>112</v>
      </c>
      <c r="L101" s="16"/>
      <c r="M101" s="18" t="s">
        <v>113</v>
      </c>
      <c r="N101" s="16" t="s">
        <v>99</v>
      </c>
      <c r="O101" s="19" t="s">
        <v>114</v>
      </c>
      <c r="DI101" s="14"/>
      <c r="DJ101" s="20" t="s">
        <v>109</v>
      </c>
      <c r="DK101" s="20" t="s">
        <v>5</v>
      </c>
      <c r="DL101" s="20" t="s">
        <v>5</v>
      </c>
      <c r="DQ101" s="20"/>
    </row>
    <row r="102" spans="1:123" customFormat="1" ht="15" x14ac:dyDescent="0.25">
      <c r="A102" s="24"/>
      <c r="B102" s="22"/>
      <c r="C102" s="23"/>
      <c r="D102" s="496" t="s">
        <v>54</v>
      </c>
      <c r="E102" s="496"/>
      <c r="F102" s="496"/>
      <c r="G102" s="16"/>
      <c r="H102" s="42"/>
      <c r="I102" s="42"/>
      <c r="J102" s="42"/>
      <c r="K102" s="43"/>
      <c r="L102" s="42"/>
      <c r="M102" s="51">
        <v>-34738.31</v>
      </c>
      <c r="N102" s="38"/>
      <c r="O102" s="45">
        <v>-330013.95</v>
      </c>
      <c r="DI102" s="14"/>
      <c r="DJ102" s="20"/>
      <c r="DK102" s="20"/>
      <c r="DL102" s="20"/>
      <c r="DQ102" s="20" t="s">
        <v>54</v>
      </c>
    </row>
    <row r="103" spans="1:123" customFormat="1" ht="22.5" x14ac:dyDescent="0.25">
      <c r="A103" s="15" t="s">
        <v>115</v>
      </c>
      <c r="B103" s="16" t="s">
        <v>115</v>
      </c>
      <c r="C103" s="17" t="s">
        <v>116</v>
      </c>
      <c r="D103" s="493" t="s">
        <v>117</v>
      </c>
      <c r="E103" s="493"/>
      <c r="F103" s="493"/>
      <c r="G103" s="16" t="s">
        <v>110</v>
      </c>
      <c r="H103" s="16">
        <v>-369.36</v>
      </c>
      <c r="I103" s="16" t="s">
        <v>23</v>
      </c>
      <c r="J103" s="16" t="s">
        <v>118</v>
      </c>
      <c r="K103" s="18" t="s">
        <v>119</v>
      </c>
      <c r="L103" s="16"/>
      <c r="M103" s="18" t="s">
        <v>120</v>
      </c>
      <c r="N103" s="16" t="s">
        <v>99</v>
      </c>
      <c r="O103" s="19" t="s">
        <v>121</v>
      </c>
      <c r="DI103" s="14"/>
      <c r="DJ103" s="20" t="s">
        <v>117</v>
      </c>
      <c r="DK103" s="20" t="s">
        <v>5</v>
      </c>
      <c r="DL103" s="20" t="s">
        <v>5</v>
      </c>
      <c r="DQ103" s="20"/>
    </row>
    <row r="104" spans="1:123" customFormat="1" ht="15" x14ac:dyDescent="0.25">
      <c r="A104" s="24"/>
      <c r="B104" s="22"/>
      <c r="C104" s="23"/>
      <c r="D104" s="496" t="s">
        <v>54</v>
      </c>
      <c r="E104" s="496"/>
      <c r="F104" s="496"/>
      <c r="G104" s="16"/>
      <c r="H104" s="42"/>
      <c r="I104" s="42"/>
      <c r="J104" s="42"/>
      <c r="K104" s="43"/>
      <c r="L104" s="42"/>
      <c r="M104" s="51">
        <v>-16107.79</v>
      </c>
      <c r="N104" s="38"/>
      <c r="O104" s="45">
        <v>-153024.01</v>
      </c>
      <c r="DI104" s="14"/>
      <c r="DJ104" s="20"/>
      <c r="DK104" s="20"/>
      <c r="DL104" s="20"/>
      <c r="DQ104" s="20" t="s">
        <v>54</v>
      </c>
    </row>
    <row r="105" spans="1:123" customFormat="1" ht="22.5" x14ac:dyDescent="0.25">
      <c r="A105" s="15" t="s">
        <v>122</v>
      </c>
      <c r="B105" s="16" t="s">
        <v>122</v>
      </c>
      <c r="C105" s="17" t="s">
        <v>123</v>
      </c>
      <c r="D105" s="493" t="s">
        <v>124</v>
      </c>
      <c r="E105" s="493"/>
      <c r="F105" s="493"/>
      <c r="G105" s="16" t="s">
        <v>110</v>
      </c>
      <c r="H105" s="16">
        <v>184.68</v>
      </c>
      <c r="I105" s="16" t="s">
        <v>23</v>
      </c>
      <c r="J105" s="16" t="s">
        <v>125</v>
      </c>
      <c r="K105" s="18" t="s">
        <v>126</v>
      </c>
      <c r="L105" s="16" t="s">
        <v>127</v>
      </c>
      <c r="M105" s="18" t="s">
        <v>128</v>
      </c>
      <c r="N105" s="16" t="s">
        <v>99</v>
      </c>
      <c r="O105" s="19" t="s">
        <v>129</v>
      </c>
      <c r="DI105" s="14"/>
      <c r="DJ105" s="20" t="s">
        <v>124</v>
      </c>
      <c r="DK105" s="20" t="s">
        <v>5</v>
      </c>
      <c r="DL105" s="20" t="s">
        <v>5</v>
      </c>
      <c r="DQ105" s="20"/>
    </row>
    <row r="106" spans="1:123" customFormat="1" ht="15" x14ac:dyDescent="0.25">
      <c r="A106" s="21"/>
      <c r="B106" s="22"/>
      <c r="C106" s="23"/>
      <c r="D106" s="494" t="s">
        <v>130</v>
      </c>
      <c r="E106" s="494"/>
      <c r="F106" s="494"/>
      <c r="G106" s="494"/>
      <c r="H106" s="494"/>
      <c r="I106" s="494"/>
      <c r="J106" s="494"/>
      <c r="K106" s="494"/>
      <c r="L106" s="494"/>
      <c r="M106" s="494"/>
      <c r="N106" s="494"/>
      <c r="O106" s="498"/>
      <c r="DI106" s="14"/>
      <c r="DJ106" s="20"/>
      <c r="DK106" s="20"/>
      <c r="DL106" s="20"/>
      <c r="DQ106" s="20"/>
      <c r="DR106" s="2" t="s">
        <v>130</v>
      </c>
    </row>
    <row r="107" spans="1:123" customFormat="1" ht="15" x14ac:dyDescent="0.25">
      <c r="A107" s="24"/>
      <c r="B107" s="52"/>
      <c r="C107" s="26"/>
      <c r="D107" s="499" t="s">
        <v>131</v>
      </c>
      <c r="E107" s="499"/>
      <c r="F107" s="499"/>
      <c r="G107" s="499"/>
      <c r="H107" s="499"/>
      <c r="I107" s="499"/>
      <c r="J107" s="499"/>
      <c r="K107" s="499"/>
      <c r="L107" s="499"/>
      <c r="M107" s="499"/>
      <c r="N107" s="499"/>
      <c r="O107" s="500"/>
      <c r="DI107" s="14"/>
      <c r="DJ107" s="20"/>
      <c r="DK107" s="20"/>
      <c r="DL107" s="20"/>
      <c r="DQ107" s="20"/>
      <c r="DS107" s="2" t="s">
        <v>131</v>
      </c>
    </row>
    <row r="108" spans="1:123" customFormat="1" ht="15" x14ac:dyDescent="0.25">
      <c r="A108" s="24"/>
      <c r="B108" s="52"/>
      <c r="C108" s="26"/>
      <c r="D108" s="499" t="s">
        <v>102</v>
      </c>
      <c r="E108" s="499"/>
      <c r="F108" s="499"/>
      <c r="G108" s="499"/>
      <c r="H108" s="499"/>
      <c r="I108" s="499"/>
      <c r="J108" s="499"/>
      <c r="K108" s="499"/>
      <c r="L108" s="499"/>
      <c r="M108" s="499"/>
      <c r="N108" s="499"/>
      <c r="O108" s="500"/>
      <c r="DI108" s="14"/>
      <c r="DJ108" s="20"/>
      <c r="DK108" s="20"/>
      <c r="DL108" s="20"/>
      <c r="DQ108" s="20"/>
      <c r="DS108" s="2" t="s">
        <v>102</v>
      </c>
    </row>
    <row r="109" spans="1:123" customFormat="1" ht="15" x14ac:dyDescent="0.25">
      <c r="A109" s="24"/>
      <c r="B109" s="22"/>
      <c r="C109" s="23"/>
      <c r="D109" s="496" t="s">
        <v>54</v>
      </c>
      <c r="E109" s="496"/>
      <c r="F109" s="496"/>
      <c r="G109" s="16"/>
      <c r="H109" s="42"/>
      <c r="I109" s="42"/>
      <c r="J109" s="42"/>
      <c r="K109" s="43"/>
      <c r="L109" s="42"/>
      <c r="M109" s="51">
        <v>265619.55</v>
      </c>
      <c r="N109" s="38"/>
      <c r="O109" s="45">
        <v>2523385.73</v>
      </c>
      <c r="DI109" s="14"/>
      <c r="DJ109" s="20"/>
      <c r="DK109" s="20"/>
      <c r="DL109" s="20"/>
      <c r="DQ109" s="20" t="s">
        <v>54</v>
      </c>
    </row>
    <row r="110" spans="1:123" customFormat="1" ht="33.75" x14ac:dyDescent="0.25">
      <c r="A110" s="15" t="s">
        <v>132</v>
      </c>
      <c r="B110" s="16" t="s">
        <v>132</v>
      </c>
      <c r="C110" s="17" t="s">
        <v>133</v>
      </c>
      <c r="D110" s="493" t="s">
        <v>134</v>
      </c>
      <c r="E110" s="493"/>
      <c r="F110" s="493"/>
      <c r="G110" s="16" t="s">
        <v>135</v>
      </c>
      <c r="H110" s="16">
        <v>-6.6000000000000003E-2</v>
      </c>
      <c r="I110" s="16" t="s">
        <v>23</v>
      </c>
      <c r="J110" s="16" t="s">
        <v>136</v>
      </c>
      <c r="K110" s="18" t="s">
        <v>137</v>
      </c>
      <c r="L110" s="16"/>
      <c r="M110" s="18" t="s">
        <v>138</v>
      </c>
      <c r="N110" s="16" t="s">
        <v>99</v>
      </c>
      <c r="O110" s="19" t="s">
        <v>139</v>
      </c>
      <c r="DI110" s="14"/>
      <c r="DJ110" s="20" t="s">
        <v>134</v>
      </c>
      <c r="DK110" s="20" t="s">
        <v>5</v>
      </c>
      <c r="DL110" s="20" t="s">
        <v>5</v>
      </c>
      <c r="DQ110" s="20"/>
    </row>
    <row r="111" spans="1:123" customFormat="1" ht="15" x14ac:dyDescent="0.25">
      <c r="A111" s="21"/>
      <c r="B111" s="22"/>
      <c r="C111" s="23"/>
      <c r="D111" s="494" t="s">
        <v>140</v>
      </c>
      <c r="E111" s="494"/>
      <c r="F111" s="494"/>
      <c r="G111" s="494"/>
      <c r="H111" s="494"/>
      <c r="I111" s="494"/>
      <c r="J111" s="494"/>
      <c r="K111" s="494"/>
      <c r="L111" s="494"/>
      <c r="M111" s="494"/>
      <c r="N111" s="494"/>
      <c r="O111" s="498"/>
      <c r="DI111" s="14"/>
      <c r="DJ111" s="20"/>
      <c r="DK111" s="20"/>
      <c r="DL111" s="20"/>
      <c r="DM111" s="2" t="s">
        <v>140</v>
      </c>
      <c r="DQ111" s="20"/>
    </row>
    <row r="112" spans="1:123" customFormat="1" ht="15" x14ac:dyDescent="0.25">
      <c r="A112" s="24"/>
      <c r="B112" s="22"/>
      <c r="C112" s="23"/>
      <c r="D112" s="496" t="s">
        <v>54</v>
      </c>
      <c r="E112" s="496"/>
      <c r="F112" s="496"/>
      <c r="G112" s="16"/>
      <c r="H112" s="42"/>
      <c r="I112" s="42"/>
      <c r="J112" s="42"/>
      <c r="K112" s="43"/>
      <c r="L112" s="42"/>
      <c r="M112" s="44">
        <v>-687.98</v>
      </c>
      <c r="N112" s="38"/>
      <c r="O112" s="45">
        <v>-6535.81</v>
      </c>
      <c r="DI112" s="14"/>
      <c r="DJ112" s="20"/>
      <c r="DK112" s="20"/>
      <c r="DL112" s="20"/>
      <c r="DQ112" s="20" t="s">
        <v>54</v>
      </c>
    </row>
    <row r="113" spans="1:123" customFormat="1" ht="22.5" x14ac:dyDescent="0.25">
      <c r="A113" s="15" t="s">
        <v>141</v>
      </c>
      <c r="B113" s="16" t="s">
        <v>141</v>
      </c>
      <c r="C113" s="17" t="s">
        <v>123</v>
      </c>
      <c r="D113" s="493" t="s">
        <v>142</v>
      </c>
      <c r="E113" s="493"/>
      <c r="F113" s="493"/>
      <c r="G113" s="16" t="s">
        <v>143</v>
      </c>
      <c r="H113" s="16">
        <v>6.6000000000000003E-2</v>
      </c>
      <c r="I113" s="16" t="s">
        <v>23</v>
      </c>
      <c r="J113" s="16" t="s">
        <v>144</v>
      </c>
      <c r="K113" s="18" t="s">
        <v>145</v>
      </c>
      <c r="L113" s="16" t="s">
        <v>127</v>
      </c>
      <c r="M113" s="18" t="s">
        <v>146</v>
      </c>
      <c r="N113" s="16" t="s">
        <v>99</v>
      </c>
      <c r="O113" s="19" t="s">
        <v>147</v>
      </c>
      <c r="DI113" s="14"/>
      <c r="DJ113" s="20" t="s">
        <v>142</v>
      </c>
      <c r="DK113" s="20" t="s">
        <v>5</v>
      </c>
      <c r="DL113" s="20" t="s">
        <v>5</v>
      </c>
      <c r="DQ113" s="20"/>
    </row>
    <row r="114" spans="1:123" customFormat="1" ht="15" x14ac:dyDescent="0.25">
      <c r="A114" s="21"/>
      <c r="B114" s="22"/>
      <c r="C114" s="23"/>
      <c r="D114" s="494" t="s">
        <v>148</v>
      </c>
      <c r="E114" s="494"/>
      <c r="F114" s="494"/>
      <c r="G114" s="494"/>
      <c r="H114" s="494"/>
      <c r="I114" s="494"/>
      <c r="J114" s="494"/>
      <c r="K114" s="494"/>
      <c r="L114" s="494"/>
      <c r="M114" s="494"/>
      <c r="N114" s="494"/>
      <c r="O114" s="498"/>
      <c r="DI114" s="14"/>
      <c r="DJ114" s="20"/>
      <c r="DK114" s="20"/>
      <c r="DL114" s="20"/>
      <c r="DQ114" s="20"/>
      <c r="DR114" s="2" t="s">
        <v>148</v>
      </c>
    </row>
    <row r="115" spans="1:123" customFormat="1" ht="15" x14ac:dyDescent="0.25">
      <c r="A115" s="24"/>
      <c r="B115" s="52"/>
      <c r="C115" s="26"/>
      <c r="D115" s="499" t="s">
        <v>131</v>
      </c>
      <c r="E115" s="499"/>
      <c r="F115" s="499"/>
      <c r="G115" s="499"/>
      <c r="H115" s="499"/>
      <c r="I115" s="499"/>
      <c r="J115" s="499"/>
      <c r="K115" s="499"/>
      <c r="L115" s="499"/>
      <c r="M115" s="499"/>
      <c r="N115" s="499"/>
      <c r="O115" s="500"/>
      <c r="DI115" s="14"/>
      <c r="DJ115" s="20"/>
      <c r="DK115" s="20"/>
      <c r="DL115" s="20"/>
      <c r="DQ115" s="20"/>
      <c r="DS115" s="2" t="s">
        <v>131</v>
      </c>
    </row>
    <row r="116" spans="1:123" customFormat="1" ht="15" x14ac:dyDescent="0.25">
      <c r="A116" s="24"/>
      <c r="B116" s="52"/>
      <c r="C116" s="26"/>
      <c r="D116" s="499" t="s">
        <v>102</v>
      </c>
      <c r="E116" s="499"/>
      <c r="F116" s="499"/>
      <c r="G116" s="499"/>
      <c r="H116" s="499"/>
      <c r="I116" s="499"/>
      <c r="J116" s="499"/>
      <c r="K116" s="499"/>
      <c r="L116" s="499"/>
      <c r="M116" s="499"/>
      <c r="N116" s="499"/>
      <c r="O116" s="500"/>
      <c r="DI116" s="14"/>
      <c r="DJ116" s="20"/>
      <c r="DK116" s="20"/>
      <c r="DL116" s="20"/>
      <c r="DQ116" s="20"/>
      <c r="DS116" s="2" t="s">
        <v>102</v>
      </c>
    </row>
    <row r="117" spans="1:123" customFormat="1" ht="15" x14ac:dyDescent="0.25">
      <c r="A117" s="24"/>
      <c r="B117" s="22"/>
      <c r="C117" s="23"/>
      <c r="D117" s="496" t="s">
        <v>54</v>
      </c>
      <c r="E117" s="496"/>
      <c r="F117" s="496"/>
      <c r="G117" s="16"/>
      <c r="H117" s="42"/>
      <c r="I117" s="42"/>
      <c r="J117" s="42"/>
      <c r="K117" s="43"/>
      <c r="L117" s="42"/>
      <c r="M117" s="51">
        <v>1919.04</v>
      </c>
      <c r="N117" s="38"/>
      <c r="O117" s="45">
        <v>18230.88</v>
      </c>
      <c r="DI117" s="14"/>
      <c r="DJ117" s="20"/>
      <c r="DK117" s="20"/>
      <c r="DL117" s="20"/>
      <c r="DQ117" s="20" t="s">
        <v>54</v>
      </c>
    </row>
    <row r="118" spans="1:123" customFormat="1" ht="22.5" x14ac:dyDescent="0.25">
      <c r="A118" s="15" t="s">
        <v>149</v>
      </c>
      <c r="B118" s="16" t="s">
        <v>149</v>
      </c>
      <c r="C118" s="17" t="s">
        <v>150</v>
      </c>
      <c r="D118" s="493" t="s">
        <v>151</v>
      </c>
      <c r="E118" s="493"/>
      <c r="F118" s="493"/>
      <c r="G118" s="16" t="s">
        <v>110</v>
      </c>
      <c r="H118" s="16">
        <v>-32.183999999999997</v>
      </c>
      <c r="I118" s="16" t="s">
        <v>23</v>
      </c>
      <c r="J118" s="16" t="s">
        <v>152</v>
      </c>
      <c r="K118" s="18" t="s">
        <v>153</v>
      </c>
      <c r="L118" s="16"/>
      <c r="M118" s="18" t="s">
        <v>154</v>
      </c>
      <c r="N118" s="16" t="s">
        <v>99</v>
      </c>
      <c r="O118" s="19" t="s">
        <v>155</v>
      </c>
      <c r="DI118" s="14"/>
      <c r="DJ118" s="20" t="s">
        <v>151</v>
      </c>
      <c r="DK118" s="20" t="s">
        <v>5</v>
      </c>
      <c r="DL118" s="20" t="s">
        <v>5</v>
      </c>
      <c r="DQ118" s="20"/>
    </row>
    <row r="119" spans="1:123" customFormat="1" ht="15" x14ac:dyDescent="0.25">
      <c r="A119" s="24"/>
      <c r="B119" s="22"/>
      <c r="C119" s="23"/>
      <c r="D119" s="496" t="s">
        <v>54</v>
      </c>
      <c r="E119" s="496"/>
      <c r="F119" s="496"/>
      <c r="G119" s="16"/>
      <c r="H119" s="42"/>
      <c r="I119" s="42"/>
      <c r="J119" s="42"/>
      <c r="K119" s="43"/>
      <c r="L119" s="42"/>
      <c r="M119" s="51">
        <v>-4676.34</v>
      </c>
      <c r="N119" s="38"/>
      <c r="O119" s="45">
        <v>-44425.23</v>
      </c>
      <c r="DI119" s="14"/>
      <c r="DJ119" s="20"/>
      <c r="DK119" s="20"/>
      <c r="DL119" s="20"/>
      <c r="DQ119" s="20" t="s">
        <v>54</v>
      </c>
    </row>
    <row r="120" spans="1:123" customFormat="1" ht="22.5" x14ac:dyDescent="0.25">
      <c r="A120" s="15" t="s">
        <v>156</v>
      </c>
      <c r="B120" s="16" t="s">
        <v>156</v>
      </c>
      <c r="C120" s="17" t="s">
        <v>123</v>
      </c>
      <c r="D120" s="493" t="s">
        <v>157</v>
      </c>
      <c r="E120" s="493"/>
      <c r="F120" s="493"/>
      <c r="G120" s="16" t="s">
        <v>143</v>
      </c>
      <c r="H120" s="16">
        <v>0.68700000000000006</v>
      </c>
      <c r="I120" s="16" t="s">
        <v>23</v>
      </c>
      <c r="J120" s="16" t="s">
        <v>158</v>
      </c>
      <c r="K120" s="18" t="s">
        <v>159</v>
      </c>
      <c r="L120" s="16" t="s">
        <v>127</v>
      </c>
      <c r="M120" s="18" t="s">
        <v>160</v>
      </c>
      <c r="N120" s="16" t="s">
        <v>99</v>
      </c>
      <c r="O120" s="19" t="s">
        <v>161</v>
      </c>
      <c r="DI120" s="14"/>
      <c r="DJ120" s="20" t="s">
        <v>157</v>
      </c>
      <c r="DK120" s="20" t="s">
        <v>5</v>
      </c>
      <c r="DL120" s="20" t="s">
        <v>5</v>
      </c>
      <c r="DQ120" s="20"/>
    </row>
    <row r="121" spans="1:123" customFormat="1" ht="15" x14ac:dyDescent="0.25">
      <c r="A121" s="21"/>
      <c r="B121" s="22"/>
      <c r="C121" s="23"/>
      <c r="D121" s="494" t="s">
        <v>162</v>
      </c>
      <c r="E121" s="494"/>
      <c r="F121" s="494"/>
      <c r="G121" s="494"/>
      <c r="H121" s="494"/>
      <c r="I121" s="494"/>
      <c r="J121" s="494"/>
      <c r="K121" s="494"/>
      <c r="L121" s="494"/>
      <c r="M121" s="494"/>
      <c r="N121" s="494"/>
      <c r="O121" s="498"/>
      <c r="DI121" s="14"/>
      <c r="DJ121" s="20"/>
      <c r="DK121" s="20"/>
      <c r="DL121" s="20"/>
      <c r="DQ121" s="20"/>
      <c r="DR121" s="2" t="s">
        <v>162</v>
      </c>
    </row>
    <row r="122" spans="1:123" customFormat="1" ht="15" x14ac:dyDescent="0.25">
      <c r="A122" s="24"/>
      <c r="B122" s="52"/>
      <c r="C122" s="26"/>
      <c r="D122" s="499" t="s">
        <v>131</v>
      </c>
      <c r="E122" s="499"/>
      <c r="F122" s="499"/>
      <c r="G122" s="499"/>
      <c r="H122" s="499"/>
      <c r="I122" s="499"/>
      <c r="J122" s="499"/>
      <c r="K122" s="499"/>
      <c r="L122" s="499"/>
      <c r="M122" s="499"/>
      <c r="N122" s="499"/>
      <c r="O122" s="500"/>
      <c r="DI122" s="14"/>
      <c r="DJ122" s="20"/>
      <c r="DK122" s="20"/>
      <c r="DL122" s="20"/>
      <c r="DQ122" s="20"/>
      <c r="DS122" s="2" t="s">
        <v>131</v>
      </c>
    </row>
    <row r="123" spans="1:123" customFormat="1" ht="15" x14ac:dyDescent="0.25">
      <c r="A123" s="24"/>
      <c r="B123" s="52"/>
      <c r="C123" s="26"/>
      <c r="D123" s="499" t="s">
        <v>102</v>
      </c>
      <c r="E123" s="499"/>
      <c r="F123" s="499"/>
      <c r="G123" s="499"/>
      <c r="H123" s="499"/>
      <c r="I123" s="499"/>
      <c r="J123" s="499"/>
      <c r="K123" s="499"/>
      <c r="L123" s="499"/>
      <c r="M123" s="499"/>
      <c r="N123" s="499"/>
      <c r="O123" s="500"/>
      <c r="DI123" s="14"/>
      <c r="DJ123" s="20"/>
      <c r="DK123" s="20"/>
      <c r="DL123" s="20"/>
      <c r="DQ123" s="20"/>
      <c r="DS123" s="2" t="s">
        <v>102</v>
      </c>
    </row>
    <row r="124" spans="1:123" customFormat="1" ht="15" x14ac:dyDescent="0.25">
      <c r="A124" s="24"/>
      <c r="B124" s="22"/>
      <c r="C124" s="23"/>
      <c r="D124" s="496" t="s">
        <v>54</v>
      </c>
      <c r="E124" s="496"/>
      <c r="F124" s="496"/>
      <c r="G124" s="16"/>
      <c r="H124" s="42"/>
      <c r="I124" s="42"/>
      <c r="J124" s="42"/>
      <c r="K124" s="43"/>
      <c r="L124" s="42"/>
      <c r="M124" s="51">
        <v>26958.58</v>
      </c>
      <c r="N124" s="38"/>
      <c r="O124" s="45">
        <v>256106.51</v>
      </c>
      <c r="DI124" s="14"/>
      <c r="DJ124" s="20"/>
      <c r="DK124" s="20"/>
      <c r="DL124" s="20"/>
      <c r="DQ124" s="20" t="s">
        <v>54</v>
      </c>
    </row>
    <row r="125" spans="1:123" customFormat="1" ht="22.5" x14ac:dyDescent="0.25">
      <c r="A125" s="15" t="s">
        <v>163</v>
      </c>
      <c r="B125" s="16" t="s">
        <v>163</v>
      </c>
      <c r="C125" s="17" t="s">
        <v>164</v>
      </c>
      <c r="D125" s="493" t="s">
        <v>165</v>
      </c>
      <c r="E125" s="493"/>
      <c r="F125" s="493"/>
      <c r="G125" s="16" t="s">
        <v>166</v>
      </c>
      <c r="H125" s="16">
        <v>-200.75</v>
      </c>
      <c r="I125" s="16" t="s">
        <v>23</v>
      </c>
      <c r="J125" s="16" t="s">
        <v>167</v>
      </c>
      <c r="K125" s="18" t="s">
        <v>168</v>
      </c>
      <c r="L125" s="16"/>
      <c r="M125" s="18" t="s">
        <v>169</v>
      </c>
      <c r="N125" s="16" t="s">
        <v>99</v>
      </c>
      <c r="O125" s="19" t="s">
        <v>170</v>
      </c>
      <c r="DI125" s="14"/>
      <c r="DJ125" s="20" t="s">
        <v>165</v>
      </c>
      <c r="DK125" s="20" t="s">
        <v>5</v>
      </c>
      <c r="DL125" s="20" t="s">
        <v>5</v>
      </c>
      <c r="DQ125" s="20"/>
    </row>
    <row r="126" spans="1:123" customFormat="1" ht="15" x14ac:dyDescent="0.25">
      <c r="A126" s="24"/>
      <c r="B126" s="22"/>
      <c r="C126" s="23"/>
      <c r="D126" s="496" t="s">
        <v>54</v>
      </c>
      <c r="E126" s="496"/>
      <c r="F126" s="496"/>
      <c r="G126" s="16"/>
      <c r="H126" s="42"/>
      <c r="I126" s="42"/>
      <c r="J126" s="42"/>
      <c r="K126" s="43"/>
      <c r="L126" s="42"/>
      <c r="M126" s="51">
        <v>-70503.399999999994</v>
      </c>
      <c r="N126" s="38"/>
      <c r="O126" s="45">
        <v>-669782.30000000005</v>
      </c>
      <c r="DI126" s="14"/>
      <c r="DJ126" s="20"/>
      <c r="DK126" s="20"/>
      <c r="DL126" s="20"/>
      <c r="DQ126" s="20" t="s">
        <v>54</v>
      </c>
    </row>
    <row r="127" spans="1:123" customFormat="1" ht="22.5" x14ac:dyDescent="0.25">
      <c r="A127" s="15" t="s">
        <v>171</v>
      </c>
      <c r="B127" s="16" t="s">
        <v>171</v>
      </c>
      <c r="C127" s="17" t="s">
        <v>123</v>
      </c>
      <c r="D127" s="493" t="s">
        <v>172</v>
      </c>
      <c r="E127" s="493"/>
      <c r="F127" s="493"/>
      <c r="G127" s="16" t="s">
        <v>143</v>
      </c>
      <c r="H127" s="16">
        <v>13.122</v>
      </c>
      <c r="I127" s="16" t="s">
        <v>23</v>
      </c>
      <c r="J127" s="16" t="s">
        <v>173</v>
      </c>
      <c r="K127" s="18" t="s">
        <v>174</v>
      </c>
      <c r="L127" s="16" t="s">
        <v>127</v>
      </c>
      <c r="M127" s="18" t="s">
        <v>175</v>
      </c>
      <c r="N127" s="16" t="s">
        <v>99</v>
      </c>
      <c r="O127" s="19" t="s">
        <v>176</v>
      </c>
      <c r="DI127" s="14"/>
      <c r="DJ127" s="20" t="s">
        <v>172</v>
      </c>
      <c r="DK127" s="20" t="s">
        <v>5</v>
      </c>
      <c r="DL127" s="20" t="s">
        <v>5</v>
      </c>
      <c r="DQ127" s="20"/>
    </row>
    <row r="128" spans="1:123" customFormat="1" ht="15" x14ac:dyDescent="0.25">
      <c r="A128" s="21"/>
      <c r="B128" s="22"/>
      <c r="C128" s="23"/>
      <c r="D128" s="494" t="s">
        <v>177</v>
      </c>
      <c r="E128" s="494"/>
      <c r="F128" s="494"/>
      <c r="G128" s="494"/>
      <c r="H128" s="494"/>
      <c r="I128" s="494"/>
      <c r="J128" s="494"/>
      <c r="K128" s="494"/>
      <c r="L128" s="494"/>
      <c r="M128" s="494"/>
      <c r="N128" s="494"/>
      <c r="O128" s="498"/>
      <c r="DI128" s="14"/>
      <c r="DJ128" s="20"/>
      <c r="DK128" s="20"/>
      <c r="DL128" s="20"/>
      <c r="DQ128" s="20"/>
      <c r="DR128" s="2" t="s">
        <v>177</v>
      </c>
    </row>
    <row r="129" spans="1:123" customFormat="1" ht="15" x14ac:dyDescent="0.25">
      <c r="A129" s="24"/>
      <c r="B129" s="52"/>
      <c r="C129" s="26"/>
      <c r="D129" s="499" t="s">
        <v>131</v>
      </c>
      <c r="E129" s="499"/>
      <c r="F129" s="499"/>
      <c r="G129" s="499"/>
      <c r="H129" s="499"/>
      <c r="I129" s="499"/>
      <c r="J129" s="499"/>
      <c r="K129" s="499"/>
      <c r="L129" s="499"/>
      <c r="M129" s="499"/>
      <c r="N129" s="499"/>
      <c r="O129" s="500"/>
      <c r="DI129" s="14"/>
      <c r="DJ129" s="20"/>
      <c r="DK129" s="20"/>
      <c r="DL129" s="20"/>
      <c r="DQ129" s="20"/>
      <c r="DS129" s="2" t="s">
        <v>131</v>
      </c>
    </row>
    <row r="130" spans="1:123" customFormat="1" ht="15" x14ac:dyDescent="0.25">
      <c r="A130" s="24"/>
      <c r="B130" s="52"/>
      <c r="C130" s="26"/>
      <c r="D130" s="499" t="s">
        <v>102</v>
      </c>
      <c r="E130" s="499"/>
      <c r="F130" s="499"/>
      <c r="G130" s="499"/>
      <c r="H130" s="499"/>
      <c r="I130" s="499"/>
      <c r="J130" s="499"/>
      <c r="K130" s="499"/>
      <c r="L130" s="499"/>
      <c r="M130" s="499"/>
      <c r="N130" s="499"/>
      <c r="O130" s="500"/>
      <c r="DI130" s="14"/>
      <c r="DJ130" s="20"/>
      <c r="DK130" s="20"/>
      <c r="DL130" s="20"/>
      <c r="DQ130" s="20"/>
      <c r="DS130" s="2" t="s">
        <v>102</v>
      </c>
    </row>
    <row r="131" spans="1:123" customFormat="1" ht="15" x14ac:dyDescent="0.25">
      <c r="A131" s="24"/>
      <c r="B131" s="22"/>
      <c r="C131" s="23"/>
      <c r="D131" s="496" t="s">
        <v>54</v>
      </c>
      <c r="E131" s="496"/>
      <c r="F131" s="496"/>
      <c r="G131" s="16"/>
      <c r="H131" s="42"/>
      <c r="I131" s="42"/>
      <c r="J131" s="42"/>
      <c r="K131" s="43"/>
      <c r="L131" s="42"/>
      <c r="M131" s="51">
        <v>239962.25</v>
      </c>
      <c r="N131" s="38"/>
      <c r="O131" s="45">
        <v>2279641.38</v>
      </c>
      <c r="DI131" s="14"/>
      <c r="DJ131" s="20"/>
      <c r="DK131" s="20"/>
      <c r="DL131" s="20"/>
      <c r="DQ131" s="20" t="s">
        <v>54</v>
      </c>
    </row>
    <row r="132" spans="1:123" customFormat="1" ht="22.5" x14ac:dyDescent="0.25">
      <c r="A132" s="15" t="s">
        <v>178</v>
      </c>
      <c r="B132" s="16" t="s">
        <v>178</v>
      </c>
      <c r="C132" s="17" t="s">
        <v>123</v>
      </c>
      <c r="D132" s="493" t="s">
        <v>179</v>
      </c>
      <c r="E132" s="493"/>
      <c r="F132" s="493"/>
      <c r="G132" s="16" t="s">
        <v>180</v>
      </c>
      <c r="H132" s="16">
        <v>3.456</v>
      </c>
      <c r="I132" s="16" t="s">
        <v>23</v>
      </c>
      <c r="J132" s="16" t="s">
        <v>181</v>
      </c>
      <c r="K132" s="18" t="s">
        <v>182</v>
      </c>
      <c r="L132" s="16" t="s">
        <v>127</v>
      </c>
      <c r="M132" s="18" t="s">
        <v>183</v>
      </c>
      <c r="N132" s="16" t="s">
        <v>99</v>
      </c>
      <c r="O132" s="19" t="s">
        <v>184</v>
      </c>
      <c r="DI132" s="14"/>
      <c r="DJ132" s="20" t="s">
        <v>179</v>
      </c>
      <c r="DK132" s="20" t="s">
        <v>5</v>
      </c>
      <c r="DL132" s="20" t="s">
        <v>5</v>
      </c>
      <c r="DQ132" s="20"/>
    </row>
    <row r="133" spans="1:123" customFormat="1" ht="15" x14ac:dyDescent="0.25">
      <c r="A133" s="21"/>
      <c r="B133" s="22"/>
      <c r="C133" s="23"/>
      <c r="D133" s="494" t="s">
        <v>185</v>
      </c>
      <c r="E133" s="494"/>
      <c r="F133" s="494"/>
      <c r="G133" s="494"/>
      <c r="H133" s="494"/>
      <c r="I133" s="494"/>
      <c r="J133" s="494"/>
      <c r="K133" s="494"/>
      <c r="L133" s="494"/>
      <c r="M133" s="494"/>
      <c r="N133" s="494"/>
      <c r="O133" s="498"/>
      <c r="DI133" s="14"/>
      <c r="DJ133" s="20"/>
      <c r="DK133" s="20"/>
      <c r="DL133" s="20"/>
      <c r="DQ133" s="20"/>
      <c r="DR133" s="2" t="s">
        <v>185</v>
      </c>
    </row>
    <row r="134" spans="1:123" customFormat="1" ht="15" x14ac:dyDescent="0.25">
      <c r="A134" s="24"/>
      <c r="B134" s="52"/>
      <c r="C134" s="26"/>
      <c r="D134" s="499" t="s">
        <v>131</v>
      </c>
      <c r="E134" s="499"/>
      <c r="F134" s="499"/>
      <c r="G134" s="499"/>
      <c r="H134" s="499"/>
      <c r="I134" s="499"/>
      <c r="J134" s="499"/>
      <c r="K134" s="499"/>
      <c r="L134" s="499"/>
      <c r="M134" s="499"/>
      <c r="N134" s="499"/>
      <c r="O134" s="500"/>
      <c r="DI134" s="14"/>
      <c r="DJ134" s="20"/>
      <c r="DK134" s="20"/>
      <c r="DL134" s="20"/>
      <c r="DQ134" s="20"/>
      <c r="DS134" s="2" t="s">
        <v>131</v>
      </c>
    </row>
    <row r="135" spans="1:123" customFormat="1" ht="15" x14ac:dyDescent="0.25">
      <c r="A135" s="24"/>
      <c r="B135" s="52"/>
      <c r="C135" s="26"/>
      <c r="D135" s="499" t="s">
        <v>102</v>
      </c>
      <c r="E135" s="499"/>
      <c r="F135" s="499"/>
      <c r="G135" s="499"/>
      <c r="H135" s="499"/>
      <c r="I135" s="499"/>
      <c r="J135" s="499"/>
      <c r="K135" s="499"/>
      <c r="L135" s="499"/>
      <c r="M135" s="499"/>
      <c r="N135" s="499"/>
      <c r="O135" s="500"/>
      <c r="DI135" s="14"/>
      <c r="DJ135" s="20"/>
      <c r="DK135" s="20"/>
      <c r="DL135" s="20"/>
      <c r="DQ135" s="20"/>
      <c r="DS135" s="2" t="s">
        <v>102</v>
      </c>
    </row>
    <row r="136" spans="1:123" customFormat="1" ht="15" x14ac:dyDescent="0.25">
      <c r="A136" s="24"/>
      <c r="B136" s="22"/>
      <c r="C136" s="23"/>
      <c r="D136" s="496" t="s">
        <v>54</v>
      </c>
      <c r="E136" s="496"/>
      <c r="F136" s="496"/>
      <c r="G136" s="16"/>
      <c r="H136" s="42"/>
      <c r="I136" s="42"/>
      <c r="J136" s="42"/>
      <c r="K136" s="43"/>
      <c r="L136" s="42"/>
      <c r="M136" s="51">
        <v>5964.81</v>
      </c>
      <c r="N136" s="38"/>
      <c r="O136" s="45">
        <v>56665.7</v>
      </c>
      <c r="DI136" s="14"/>
      <c r="DJ136" s="20"/>
      <c r="DK136" s="20"/>
      <c r="DL136" s="20"/>
      <c r="DQ136" s="20" t="s">
        <v>54</v>
      </c>
    </row>
    <row r="137" spans="1:123" customFormat="1" ht="33.75" x14ac:dyDescent="0.25">
      <c r="A137" s="15" t="s">
        <v>186</v>
      </c>
      <c r="B137" s="16" t="s">
        <v>186</v>
      </c>
      <c r="C137" s="17" t="s">
        <v>187</v>
      </c>
      <c r="D137" s="493" t="s">
        <v>188</v>
      </c>
      <c r="E137" s="493"/>
      <c r="F137" s="493"/>
      <c r="G137" s="16" t="s">
        <v>189</v>
      </c>
      <c r="H137" s="16">
        <v>1.4770000000000001</v>
      </c>
      <c r="I137" s="16" t="s">
        <v>23</v>
      </c>
      <c r="J137" s="16" t="s">
        <v>190</v>
      </c>
      <c r="K137" s="18"/>
      <c r="L137" s="16"/>
      <c r="M137" s="18"/>
      <c r="N137" s="16"/>
      <c r="O137" s="19"/>
      <c r="DI137" s="14"/>
      <c r="DJ137" s="20" t="s">
        <v>188</v>
      </c>
      <c r="DK137" s="20" t="s">
        <v>5</v>
      </c>
      <c r="DL137" s="20" t="s">
        <v>5</v>
      </c>
      <c r="DQ137" s="20"/>
    </row>
    <row r="138" spans="1:123" customFormat="1" ht="15" x14ac:dyDescent="0.25">
      <c r="A138" s="24"/>
      <c r="B138" s="25"/>
      <c r="C138" s="26" t="s">
        <v>23</v>
      </c>
      <c r="D138" s="494" t="s">
        <v>44</v>
      </c>
      <c r="E138" s="494"/>
      <c r="F138" s="494"/>
      <c r="G138" s="27"/>
      <c r="H138" s="28"/>
      <c r="I138" s="28"/>
      <c r="J138" s="28"/>
      <c r="K138" s="29">
        <v>3.05</v>
      </c>
      <c r="L138" s="28"/>
      <c r="M138" s="29">
        <v>4.5</v>
      </c>
      <c r="N138" s="30">
        <v>52.21</v>
      </c>
      <c r="O138" s="41">
        <v>234.95</v>
      </c>
      <c r="DI138" s="14"/>
      <c r="DJ138" s="20"/>
      <c r="DK138" s="20"/>
      <c r="DL138" s="20"/>
      <c r="DN138" s="2" t="s">
        <v>44</v>
      </c>
      <c r="DQ138" s="20"/>
    </row>
    <row r="139" spans="1:123" customFormat="1" ht="15" x14ac:dyDescent="0.25">
      <c r="A139" s="32"/>
      <c r="B139" s="25"/>
      <c r="C139" s="26"/>
      <c r="D139" s="494" t="s">
        <v>45</v>
      </c>
      <c r="E139" s="494"/>
      <c r="F139" s="494"/>
      <c r="G139" s="27" t="s">
        <v>46</v>
      </c>
      <c r="H139" s="30">
        <v>0.34</v>
      </c>
      <c r="I139" s="28"/>
      <c r="J139" s="49">
        <v>0.50217999999999996</v>
      </c>
      <c r="K139" s="8"/>
      <c r="L139" s="28"/>
      <c r="M139" s="8"/>
      <c r="N139" s="28"/>
      <c r="O139" s="35"/>
      <c r="DI139" s="14"/>
      <c r="DJ139" s="20"/>
      <c r="DK139" s="20"/>
      <c r="DL139" s="20"/>
      <c r="DO139" s="2" t="s">
        <v>45</v>
      </c>
      <c r="DQ139" s="20"/>
    </row>
    <row r="140" spans="1:123" customFormat="1" ht="15" x14ac:dyDescent="0.25">
      <c r="A140" s="36"/>
      <c r="B140" s="27"/>
      <c r="C140" s="26"/>
      <c r="D140" s="497" t="s">
        <v>47</v>
      </c>
      <c r="E140" s="497"/>
      <c r="F140" s="497"/>
      <c r="G140" s="37"/>
      <c r="H140" s="38"/>
      <c r="I140" s="38"/>
      <c r="J140" s="38"/>
      <c r="K140" s="39">
        <v>3.05</v>
      </c>
      <c r="L140" s="38"/>
      <c r="M140" s="39">
        <v>4.5</v>
      </c>
      <c r="N140" s="38"/>
      <c r="O140" s="53">
        <v>234.95</v>
      </c>
      <c r="DI140" s="14"/>
      <c r="DJ140" s="20"/>
      <c r="DK140" s="20"/>
      <c r="DL140" s="20"/>
      <c r="DP140" s="2" t="s">
        <v>47</v>
      </c>
      <c r="DQ140" s="20"/>
    </row>
    <row r="141" spans="1:123" customFormat="1" ht="15" x14ac:dyDescent="0.25">
      <c r="A141" s="32"/>
      <c r="B141" s="25"/>
      <c r="C141" s="26"/>
      <c r="D141" s="494" t="s">
        <v>48</v>
      </c>
      <c r="E141" s="494"/>
      <c r="F141" s="494"/>
      <c r="G141" s="27"/>
      <c r="H141" s="28"/>
      <c r="I141" s="28"/>
      <c r="J141" s="28"/>
      <c r="K141" s="8"/>
      <c r="L141" s="28"/>
      <c r="M141" s="29">
        <v>4.5</v>
      </c>
      <c r="N141" s="28"/>
      <c r="O141" s="41">
        <v>234.95</v>
      </c>
      <c r="DI141" s="14"/>
      <c r="DJ141" s="20"/>
      <c r="DK141" s="20"/>
      <c r="DL141" s="20"/>
      <c r="DO141" s="2" t="s">
        <v>48</v>
      </c>
      <c r="DQ141" s="20"/>
    </row>
    <row r="142" spans="1:123" customFormat="1" ht="22.5" x14ac:dyDescent="0.25">
      <c r="A142" s="32"/>
      <c r="B142" s="25"/>
      <c r="C142" s="26" t="s">
        <v>191</v>
      </c>
      <c r="D142" s="494" t="s">
        <v>192</v>
      </c>
      <c r="E142" s="494"/>
      <c r="F142" s="494"/>
      <c r="G142" s="27" t="s">
        <v>51</v>
      </c>
      <c r="H142" s="33">
        <v>93</v>
      </c>
      <c r="I142" s="28"/>
      <c r="J142" s="33">
        <v>93</v>
      </c>
      <c r="K142" s="8"/>
      <c r="L142" s="28"/>
      <c r="M142" s="29">
        <v>4.1900000000000004</v>
      </c>
      <c r="N142" s="28"/>
      <c r="O142" s="41">
        <v>218.5</v>
      </c>
      <c r="DI142" s="14"/>
      <c r="DJ142" s="20"/>
      <c r="DK142" s="20"/>
      <c r="DL142" s="20"/>
      <c r="DO142" s="2" t="s">
        <v>192</v>
      </c>
      <c r="DQ142" s="20"/>
    </row>
    <row r="143" spans="1:123" customFormat="1" ht="45" x14ac:dyDescent="0.25">
      <c r="A143" s="32"/>
      <c r="B143" s="25"/>
      <c r="C143" s="26" t="s">
        <v>193</v>
      </c>
      <c r="D143" s="494" t="s">
        <v>194</v>
      </c>
      <c r="E143" s="494"/>
      <c r="F143" s="494"/>
      <c r="G143" s="27" t="s">
        <v>51</v>
      </c>
      <c r="H143" s="33">
        <v>62</v>
      </c>
      <c r="I143" s="30">
        <v>0.85</v>
      </c>
      <c r="J143" s="47">
        <v>52.7</v>
      </c>
      <c r="K143" s="8"/>
      <c r="L143" s="28"/>
      <c r="M143" s="29">
        <v>2.37</v>
      </c>
      <c r="N143" s="28"/>
      <c r="O143" s="41">
        <v>123.82</v>
      </c>
      <c r="DI143" s="14"/>
      <c r="DJ143" s="20"/>
      <c r="DK143" s="20"/>
      <c r="DL143" s="20"/>
      <c r="DO143" s="2" t="s">
        <v>194</v>
      </c>
      <c r="DQ143" s="20"/>
    </row>
    <row r="144" spans="1:123" customFormat="1" ht="15" x14ac:dyDescent="0.25">
      <c r="A144" s="24"/>
      <c r="B144" s="22"/>
      <c r="C144" s="23"/>
      <c r="D144" s="496" t="s">
        <v>54</v>
      </c>
      <c r="E144" s="496"/>
      <c r="F144" s="496"/>
      <c r="G144" s="16"/>
      <c r="H144" s="42"/>
      <c r="I144" s="42"/>
      <c r="J144" s="42"/>
      <c r="K144" s="43"/>
      <c r="L144" s="42"/>
      <c r="M144" s="44">
        <v>11.06</v>
      </c>
      <c r="N144" s="38"/>
      <c r="O144" s="54">
        <v>577.27</v>
      </c>
      <c r="DI144" s="14"/>
      <c r="DJ144" s="20"/>
      <c r="DK144" s="20"/>
      <c r="DL144" s="20"/>
      <c r="DQ144" s="20" t="s">
        <v>54</v>
      </c>
    </row>
    <row r="145" spans="1:124" customFormat="1" ht="33.75" x14ac:dyDescent="0.25">
      <c r="A145" s="15" t="s">
        <v>195</v>
      </c>
      <c r="B145" s="16" t="s">
        <v>195</v>
      </c>
      <c r="C145" s="17" t="s">
        <v>196</v>
      </c>
      <c r="D145" s="493" t="s">
        <v>197</v>
      </c>
      <c r="E145" s="493"/>
      <c r="F145" s="493"/>
      <c r="G145" s="16" t="s">
        <v>198</v>
      </c>
      <c r="H145" s="16">
        <v>4.3999999999999997E-2</v>
      </c>
      <c r="I145" s="16" t="s">
        <v>23</v>
      </c>
      <c r="J145" s="16" t="s">
        <v>199</v>
      </c>
      <c r="K145" s="18"/>
      <c r="L145" s="16"/>
      <c r="M145" s="18"/>
      <c r="N145" s="16"/>
      <c r="O145" s="19"/>
      <c r="DI145" s="14"/>
      <c r="DJ145" s="20" t="s">
        <v>197</v>
      </c>
      <c r="DK145" s="20" t="s">
        <v>5</v>
      </c>
      <c r="DL145" s="20" t="s">
        <v>5</v>
      </c>
      <c r="DQ145" s="20"/>
    </row>
    <row r="146" spans="1:124" customFormat="1" ht="15" x14ac:dyDescent="0.25">
      <c r="A146" s="24"/>
      <c r="B146" s="25"/>
      <c r="C146" s="26" t="s">
        <v>23</v>
      </c>
      <c r="D146" s="494" t="s">
        <v>44</v>
      </c>
      <c r="E146" s="494"/>
      <c r="F146" s="494"/>
      <c r="G146" s="27"/>
      <c r="H146" s="28"/>
      <c r="I146" s="28"/>
      <c r="J146" s="28"/>
      <c r="K146" s="46">
        <v>1139.8</v>
      </c>
      <c r="L146" s="28"/>
      <c r="M146" s="29">
        <v>50.15</v>
      </c>
      <c r="N146" s="30">
        <v>52.21</v>
      </c>
      <c r="O146" s="31">
        <v>2618.33</v>
      </c>
      <c r="DI146" s="14"/>
      <c r="DJ146" s="20"/>
      <c r="DK146" s="20"/>
      <c r="DL146" s="20"/>
      <c r="DN146" s="2" t="s">
        <v>44</v>
      </c>
      <c r="DQ146" s="20"/>
    </row>
    <row r="147" spans="1:124" customFormat="1" ht="15" x14ac:dyDescent="0.25">
      <c r="A147" s="24"/>
      <c r="B147" s="25"/>
      <c r="C147" s="26" t="s">
        <v>55</v>
      </c>
      <c r="D147" s="494" t="s">
        <v>60</v>
      </c>
      <c r="E147" s="494"/>
      <c r="F147" s="494"/>
      <c r="G147" s="27"/>
      <c r="H147" s="28"/>
      <c r="I147" s="28"/>
      <c r="J147" s="28"/>
      <c r="K147" s="46">
        <v>12219.98</v>
      </c>
      <c r="L147" s="28"/>
      <c r="M147" s="29">
        <v>537.67999999999995</v>
      </c>
      <c r="N147" s="30">
        <v>15.71</v>
      </c>
      <c r="O147" s="31">
        <v>8446.9500000000007</v>
      </c>
      <c r="DI147" s="14"/>
      <c r="DJ147" s="20"/>
      <c r="DK147" s="20"/>
      <c r="DL147" s="20"/>
      <c r="DN147" s="2" t="s">
        <v>60</v>
      </c>
      <c r="DQ147" s="20"/>
    </row>
    <row r="148" spans="1:124" customFormat="1" ht="15" x14ac:dyDescent="0.25">
      <c r="A148" s="24"/>
      <c r="B148" s="25"/>
      <c r="C148" s="26" t="s">
        <v>61</v>
      </c>
      <c r="D148" s="494" t="s">
        <v>62</v>
      </c>
      <c r="E148" s="494"/>
      <c r="F148" s="494"/>
      <c r="G148" s="27"/>
      <c r="H148" s="28"/>
      <c r="I148" s="28"/>
      <c r="J148" s="28"/>
      <c r="K148" s="29">
        <v>801.81</v>
      </c>
      <c r="L148" s="28"/>
      <c r="M148" s="29">
        <v>35.28</v>
      </c>
      <c r="N148" s="30">
        <v>52.21</v>
      </c>
      <c r="O148" s="31">
        <v>1841.97</v>
      </c>
      <c r="DI148" s="14"/>
      <c r="DJ148" s="20"/>
      <c r="DK148" s="20"/>
      <c r="DL148" s="20"/>
      <c r="DN148" s="2" t="s">
        <v>62</v>
      </c>
      <c r="DQ148" s="20"/>
    </row>
    <row r="149" spans="1:124" customFormat="1" ht="15" x14ac:dyDescent="0.25">
      <c r="A149" s="24"/>
      <c r="B149" s="25"/>
      <c r="C149" s="26" t="s">
        <v>75</v>
      </c>
      <c r="D149" s="494" t="s">
        <v>86</v>
      </c>
      <c r="E149" s="494"/>
      <c r="F149" s="494"/>
      <c r="G149" s="27"/>
      <c r="H149" s="28"/>
      <c r="I149" s="28"/>
      <c r="J149" s="28"/>
      <c r="K149" s="46">
        <v>230267.7</v>
      </c>
      <c r="L149" s="28"/>
      <c r="M149" s="46">
        <v>10131.780000000001</v>
      </c>
      <c r="N149" s="47">
        <v>9.5</v>
      </c>
      <c r="O149" s="31">
        <v>96251.91</v>
      </c>
      <c r="DI149" s="14"/>
      <c r="DJ149" s="20"/>
      <c r="DK149" s="20"/>
      <c r="DL149" s="20"/>
      <c r="DN149" s="2" t="s">
        <v>86</v>
      </c>
      <c r="DQ149" s="20"/>
    </row>
    <row r="150" spans="1:124" customFormat="1" ht="15" x14ac:dyDescent="0.25">
      <c r="A150" s="32"/>
      <c r="B150" s="25"/>
      <c r="C150" s="26"/>
      <c r="D150" s="494" t="s">
        <v>45</v>
      </c>
      <c r="E150" s="494"/>
      <c r="F150" s="494"/>
      <c r="G150" s="27" t="s">
        <v>46</v>
      </c>
      <c r="H150" s="30">
        <v>137.16</v>
      </c>
      <c r="I150" s="28"/>
      <c r="J150" s="49">
        <v>6.0350400000000004</v>
      </c>
      <c r="K150" s="8"/>
      <c r="L150" s="28"/>
      <c r="M150" s="8"/>
      <c r="N150" s="28"/>
      <c r="O150" s="35"/>
      <c r="DI150" s="14"/>
      <c r="DJ150" s="20"/>
      <c r="DK150" s="20"/>
      <c r="DL150" s="20"/>
      <c r="DO150" s="2" t="s">
        <v>45</v>
      </c>
      <c r="DQ150" s="20"/>
    </row>
    <row r="151" spans="1:124" customFormat="1" ht="15" x14ac:dyDescent="0.25">
      <c r="A151" s="32"/>
      <c r="B151" s="25"/>
      <c r="C151" s="26"/>
      <c r="D151" s="494" t="s">
        <v>63</v>
      </c>
      <c r="E151" s="494"/>
      <c r="F151" s="494"/>
      <c r="G151" s="27" t="s">
        <v>46</v>
      </c>
      <c r="H151" s="30">
        <v>53.69</v>
      </c>
      <c r="I151" s="28"/>
      <c r="J151" s="49">
        <v>2.3623599999999998</v>
      </c>
      <c r="K151" s="8"/>
      <c r="L151" s="28"/>
      <c r="M151" s="8"/>
      <c r="N151" s="28"/>
      <c r="O151" s="35"/>
      <c r="DI151" s="14"/>
      <c r="DJ151" s="20"/>
      <c r="DK151" s="20"/>
      <c r="DL151" s="20"/>
      <c r="DO151" s="2" t="s">
        <v>63</v>
      </c>
      <c r="DQ151" s="20"/>
    </row>
    <row r="152" spans="1:124" customFormat="1" ht="15" x14ac:dyDescent="0.25">
      <c r="A152" s="36"/>
      <c r="B152" s="27"/>
      <c r="C152" s="26"/>
      <c r="D152" s="497" t="s">
        <v>47</v>
      </c>
      <c r="E152" s="497"/>
      <c r="F152" s="497"/>
      <c r="G152" s="37"/>
      <c r="H152" s="38"/>
      <c r="I152" s="38"/>
      <c r="J152" s="38"/>
      <c r="K152" s="50">
        <v>243627.48</v>
      </c>
      <c r="L152" s="38"/>
      <c r="M152" s="50">
        <v>10719.61</v>
      </c>
      <c r="N152" s="38"/>
      <c r="O152" s="40">
        <v>107317.19</v>
      </c>
      <c r="DI152" s="14"/>
      <c r="DJ152" s="20"/>
      <c r="DK152" s="20"/>
      <c r="DL152" s="20"/>
      <c r="DP152" s="2" t="s">
        <v>47</v>
      </c>
      <c r="DQ152" s="20"/>
    </row>
    <row r="153" spans="1:124" customFormat="1" ht="15" x14ac:dyDescent="0.25">
      <c r="A153" s="32"/>
      <c r="B153" s="25"/>
      <c r="C153" s="26"/>
      <c r="D153" s="494" t="s">
        <v>48</v>
      </c>
      <c r="E153" s="494"/>
      <c r="F153" s="494"/>
      <c r="G153" s="27"/>
      <c r="H153" s="28"/>
      <c r="I153" s="28"/>
      <c r="J153" s="28"/>
      <c r="K153" s="8"/>
      <c r="L153" s="28"/>
      <c r="M153" s="29">
        <v>85.43</v>
      </c>
      <c r="N153" s="28"/>
      <c r="O153" s="31">
        <v>4460.3</v>
      </c>
      <c r="DI153" s="14"/>
      <c r="DJ153" s="20"/>
      <c r="DK153" s="20"/>
      <c r="DL153" s="20"/>
      <c r="DO153" s="2" t="s">
        <v>48</v>
      </c>
      <c r="DQ153" s="20"/>
    </row>
    <row r="154" spans="1:124" customFormat="1" ht="22.5" x14ac:dyDescent="0.25">
      <c r="A154" s="32"/>
      <c r="B154" s="25"/>
      <c r="C154" s="26" t="s">
        <v>64</v>
      </c>
      <c r="D154" s="494" t="s">
        <v>65</v>
      </c>
      <c r="E154" s="494"/>
      <c r="F154" s="494"/>
      <c r="G154" s="27" t="s">
        <v>51</v>
      </c>
      <c r="H154" s="33">
        <v>109</v>
      </c>
      <c r="I154" s="28"/>
      <c r="J154" s="33">
        <v>109</v>
      </c>
      <c r="K154" s="8"/>
      <c r="L154" s="28"/>
      <c r="M154" s="29">
        <v>93.12</v>
      </c>
      <c r="N154" s="28"/>
      <c r="O154" s="31">
        <v>4861.7299999999996</v>
      </c>
      <c r="DI154" s="14"/>
      <c r="DJ154" s="20"/>
      <c r="DK154" s="20"/>
      <c r="DL154" s="20"/>
      <c r="DO154" s="2" t="s">
        <v>65</v>
      </c>
      <c r="DQ154" s="20"/>
    </row>
    <row r="155" spans="1:124" customFormat="1" ht="45" x14ac:dyDescent="0.25">
      <c r="A155" s="32"/>
      <c r="B155" s="25"/>
      <c r="C155" s="26" t="s">
        <v>66</v>
      </c>
      <c r="D155" s="494" t="s">
        <v>67</v>
      </c>
      <c r="E155" s="494"/>
      <c r="F155" s="494"/>
      <c r="G155" s="27" t="s">
        <v>51</v>
      </c>
      <c r="H155" s="33">
        <v>65</v>
      </c>
      <c r="I155" s="30">
        <v>0.85</v>
      </c>
      <c r="J155" s="30">
        <v>55.25</v>
      </c>
      <c r="K155" s="8"/>
      <c r="L155" s="28"/>
      <c r="M155" s="29">
        <v>47.2</v>
      </c>
      <c r="N155" s="28"/>
      <c r="O155" s="31">
        <v>2464.3200000000002</v>
      </c>
      <c r="DI155" s="14"/>
      <c r="DJ155" s="20"/>
      <c r="DK155" s="20"/>
      <c r="DL155" s="20"/>
      <c r="DO155" s="2" t="s">
        <v>67</v>
      </c>
      <c r="DQ155" s="20"/>
    </row>
    <row r="156" spans="1:124" customFormat="1" ht="15" x14ac:dyDescent="0.25">
      <c r="A156" s="24"/>
      <c r="B156" s="22"/>
      <c r="C156" s="23"/>
      <c r="D156" s="496" t="s">
        <v>54</v>
      </c>
      <c r="E156" s="496"/>
      <c r="F156" s="496"/>
      <c r="G156" s="16"/>
      <c r="H156" s="42"/>
      <c r="I156" s="42"/>
      <c r="J156" s="42"/>
      <c r="K156" s="43"/>
      <c r="L156" s="42"/>
      <c r="M156" s="51">
        <v>10859.93</v>
      </c>
      <c r="N156" s="38"/>
      <c r="O156" s="45">
        <v>114643.24</v>
      </c>
      <c r="DI156" s="14"/>
      <c r="DJ156" s="20"/>
      <c r="DK156" s="20"/>
      <c r="DL156" s="20"/>
      <c r="DQ156" s="20" t="s">
        <v>54</v>
      </c>
    </row>
    <row r="157" spans="1:124" customFormat="1" ht="15" x14ac:dyDescent="0.25">
      <c r="A157" s="490" t="s">
        <v>200</v>
      </c>
      <c r="B157" s="491"/>
      <c r="C157" s="491"/>
      <c r="D157" s="491"/>
      <c r="E157" s="491"/>
      <c r="F157" s="491"/>
      <c r="G157" s="491"/>
      <c r="H157" s="491"/>
      <c r="I157" s="491"/>
      <c r="J157" s="491"/>
      <c r="K157" s="491"/>
      <c r="L157" s="491"/>
      <c r="M157" s="491"/>
      <c r="N157" s="491"/>
      <c r="O157" s="492"/>
      <c r="DI157" s="14"/>
      <c r="DJ157" s="20"/>
      <c r="DK157" s="20"/>
      <c r="DL157" s="20"/>
      <c r="DQ157" s="20"/>
      <c r="DT157" s="14" t="s">
        <v>200</v>
      </c>
    </row>
    <row r="158" spans="1:124" customFormat="1" ht="67.5" x14ac:dyDescent="0.25">
      <c r="A158" s="15" t="s">
        <v>201</v>
      </c>
      <c r="B158" s="16" t="s">
        <v>201</v>
      </c>
      <c r="C158" s="17" t="s">
        <v>202</v>
      </c>
      <c r="D158" s="493" t="s">
        <v>203</v>
      </c>
      <c r="E158" s="493"/>
      <c r="F158" s="493"/>
      <c r="G158" s="16" t="s">
        <v>204</v>
      </c>
      <c r="H158" s="16">
        <v>179.226</v>
      </c>
      <c r="I158" s="16" t="s">
        <v>23</v>
      </c>
      <c r="J158" s="16" t="s">
        <v>205</v>
      </c>
      <c r="K158" s="18" t="s">
        <v>206</v>
      </c>
      <c r="L158" s="16"/>
      <c r="M158" s="18" t="s">
        <v>207</v>
      </c>
      <c r="N158" s="16" t="s">
        <v>208</v>
      </c>
      <c r="O158" s="19" t="s">
        <v>209</v>
      </c>
      <c r="DI158" s="14"/>
      <c r="DJ158" s="20" t="s">
        <v>203</v>
      </c>
      <c r="DK158" s="20" t="s">
        <v>5</v>
      </c>
      <c r="DL158" s="20" t="s">
        <v>5</v>
      </c>
      <c r="DQ158" s="20"/>
      <c r="DT158" s="14"/>
    </row>
    <row r="159" spans="1:124" customFormat="1" ht="15" x14ac:dyDescent="0.25">
      <c r="A159" s="24"/>
      <c r="B159" s="22"/>
      <c r="C159" s="23"/>
      <c r="D159" s="496" t="s">
        <v>54</v>
      </c>
      <c r="E159" s="496"/>
      <c r="F159" s="496"/>
      <c r="G159" s="16"/>
      <c r="H159" s="42"/>
      <c r="I159" s="42"/>
      <c r="J159" s="42"/>
      <c r="K159" s="43"/>
      <c r="L159" s="42"/>
      <c r="M159" s="44">
        <v>587.86</v>
      </c>
      <c r="N159" s="38"/>
      <c r="O159" s="45">
        <v>9235.2800000000007</v>
      </c>
      <c r="DI159" s="14"/>
      <c r="DJ159" s="20"/>
      <c r="DK159" s="20"/>
      <c r="DL159" s="20"/>
      <c r="DQ159" s="20" t="s">
        <v>54</v>
      </c>
      <c r="DT159" s="14"/>
    </row>
    <row r="160" spans="1:124" customFormat="1" ht="67.5" x14ac:dyDescent="0.25">
      <c r="A160" s="15" t="s">
        <v>210</v>
      </c>
      <c r="B160" s="16" t="s">
        <v>210</v>
      </c>
      <c r="C160" s="17" t="s">
        <v>211</v>
      </c>
      <c r="D160" s="493" t="s">
        <v>212</v>
      </c>
      <c r="E160" s="493"/>
      <c r="F160" s="493"/>
      <c r="G160" s="16" t="s">
        <v>204</v>
      </c>
      <c r="H160" s="16">
        <v>18.655999999999999</v>
      </c>
      <c r="I160" s="16" t="s">
        <v>23</v>
      </c>
      <c r="J160" s="16" t="s">
        <v>213</v>
      </c>
      <c r="K160" s="18" t="s">
        <v>214</v>
      </c>
      <c r="L160" s="16"/>
      <c r="M160" s="18" t="s">
        <v>215</v>
      </c>
      <c r="N160" s="16" t="s">
        <v>208</v>
      </c>
      <c r="O160" s="19" t="s">
        <v>216</v>
      </c>
      <c r="DI160" s="14"/>
      <c r="DJ160" s="20" t="s">
        <v>212</v>
      </c>
      <c r="DK160" s="20" t="s">
        <v>5</v>
      </c>
      <c r="DL160" s="20" t="s">
        <v>5</v>
      </c>
      <c r="DQ160" s="20"/>
      <c r="DT160" s="14"/>
    </row>
    <row r="161" spans="1:125" customFormat="1" ht="15" x14ac:dyDescent="0.25">
      <c r="A161" s="24"/>
      <c r="B161" s="22"/>
      <c r="C161" s="23"/>
      <c r="D161" s="496" t="s">
        <v>54</v>
      </c>
      <c r="E161" s="496"/>
      <c r="F161" s="496"/>
      <c r="G161" s="16"/>
      <c r="H161" s="42"/>
      <c r="I161" s="42"/>
      <c r="J161" s="42"/>
      <c r="K161" s="43"/>
      <c r="L161" s="42"/>
      <c r="M161" s="44">
        <v>156.52000000000001</v>
      </c>
      <c r="N161" s="38"/>
      <c r="O161" s="45">
        <v>2458.9299999999998</v>
      </c>
      <c r="DI161" s="14"/>
      <c r="DJ161" s="20"/>
      <c r="DK161" s="20"/>
      <c r="DL161" s="20"/>
      <c r="DQ161" s="20" t="s">
        <v>54</v>
      </c>
      <c r="DT161" s="14"/>
    </row>
    <row r="162" spans="1:125" customFormat="1" ht="45" x14ac:dyDescent="0.25">
      <c r="A162" s="15" t="s">
        <v>217</v>
      </c>
      <c r="B162" s="16" t="s">
        <v>217</v>
      </c>
      <c r="C162" s="17" t="s">
        <v>218</v>
      </c>
      <c r="D162" s="493" t="s">
        <v>219</v>
      </c>
      <c r="E162" s="493"/>
      <c r="F162" s="493"/>
      <c r="G162" s="16" t="s">
        <v>204</v>
      </c>
      <c r="H162" s="16">
        <v>28.875</v>
      </c>
      <c r="I162" s="16" t="s">
        <v>23</v>
      </c>
      <c r="J162" s="16" t="s">
        <v>220</v>
      </c>
      <c r="K162" s="18" t="s">
        <v>221</v>
      </c>
      <c r="L162" s="16"/>
      <c r="M162" s="18" t="s">
        <v>222</v>
      </c>
      <c r="N162" s="16" t="s">
        <v>208</v>
      </c>
      <c r="O162" s="19" t="s">
        <v>223</v>
      </c>
      <c r="DI162" s="14"/>
      <c r="DJ162" s="20" t="s">
        <v>219</v>
      </c>
      <c r="DK162" s="20" t="s">
        <v>5</v>
      </c>
      <c r="DL162" s="20" t="s">
        <v>5</v>
      </c>
      <c r="DQ162" s="20"/>
      <c r="DT162" s="14"/>
    </row>
    <row r="163" spans="1:125" customFormat="1" ht="15" x14ac:dyDescent="0.25">
      <c r="A163" s="21"/>
      <c r="B163" s="22"/>
      <c r="C163" s="23"/>
      <c r="D163" s="494" t="s">
        <v>224</v>
      </c>
      <c r="E163" s="494"/>
      <c r="F163" s="494"/>
      <c r="G163" s="494"/>
      <c r="H163" s="494"/>
      <c r="I163" s="494"/>
      <c r="J163" s="494"/>
      <c r="K163" s="494"/>
      <c r="L163" s="494"/>
      <c r="M163" s="494"/>
      <c r="N163" s="494"/>
      <c r="O163" s="498"/>
      <c r="DI163" s="14"/>
      <c r="DJ163" s="20"/>
      <c r="DK163" s="20"/>
      <c r="DL163" s="20"/>
      <c r="DM163" s="2" t="s">
        <v>224</v>
      </c>
      <c r="DQ163" s="20"/>
      <c r="DT163" s="14"/>
    </row>
    <row r="164" spans="1:125" customFormat="1" ht="15" x14ac:dyDescent="0.25">
      <c r="A164" s="24"/>
      <c r="B164" s="22"/>
      <c r="C164" s="23"/>
      <c r="D164" s="496" t="s">
        <v>54</v>
      </c>
      <c r="E164" s="496"/>
      <c r="F164" s="496"/>
      <c r="G164" s="16"/>
      <c r="H164" s="42"/>
      <c r="I164" s="42"/>
      <c r="J164" s="42"/>
      <c r="K164" s="43"/>
      <c r="L164" s="42"/>
      <c r="M164" s="44">
        <v>314.16000000000003</v>
      </c>
      <c r="N164" s="38"/>
      <c r="O164" s="45">
        <v>4935.45</v>
      </c>
      <c r="DI164" s="14"/>
      <c r="DJ164" s="20"/>
      <c r="DK164" s="20"/>
      <c r="DL164" s="20"/>
      <c r="DQ164" s="20" t="s">
        <v>54</v>
      </c>
      <c r="DT164" s="14"/>
    </row>
    <row r="165" spans="1:125" customFormat="1" ht="45" x14ac:dyDescent="0.25">
      <c r="A165" s="15" t="s">
        <v>225</v>
      </c>
      <c r="B165" s="16" t="s">
        <v>225</v>
      </c>
      <c r="C165" s="17" t="s">
        <v>226</v>
      </c>
      <c r="D165" s="493" t="s">
        <v>227</v>
      </c>
      <c r="E165" s="493"/>
      <c r="F165" s="493"/>
      <c r="G165" s="16" t="s">
        <v>204</v>
      </c>
      <c r="H165" s="16">
        <v>226.75700000000001</v>
      </c>
      <c r="I165" s="16" t="s">
        <v>23</v>
      </c>
      <c r="J165" s="16" t="s">
        <v>228</v>
      </c>
      <c r="K165" s="18" t="s">
        <v>229</v>
      </c>
      <c r="L165" s="16"/>
      <c r="M165" s="18" t="s">
        <v>230</v>
      </c>
      <c r="N165" s="16" t="s">
        <v>231</v>
      </c>
      <c r="O165" s="19" t="s">
        <v>232</v>
      </c>
      <c r="DI165" s="14"/>
      <c r="DJ165" s="20" t="s">
        <v>227</v>
      </c>
      <c r="DK165" s="20" t="s">
        <v>5</v>
      </c>
      <c r="DL165" s="20" t="s">
        <v>5</v>
      </c>
      <c r="DQ165" s="20"/>
      <c r="DT165" s="14"/>
    </row>
    <row r="166" spans="1:125" customFormat="1" ht="15" x14ac:dyDescent="0.25">
      <c r="A166" s="24"/>
      <c r="B166" s="22"/>
      <c r="C166" s="23"/>
      <c r="D166" s="496" t="s">
        <v>54</v>
      </c>
      <c r="E166" s="496"/>
      <c r="F166" s="496"/>
      <c r="G166" s="16"/>
      <c r="H166" s="42"/>
      <c r="I166" s="42"/>
      <c r="J166" s="42"/>
      <c r="K166" s="43"/>
      <c r="L166" s="42"/>
      <c r="M166" s="44">
        <v>875.28</v>
      </c>
      <c r="N166" s="38"/>
      <c r="O166" s="45">
        <v>14197.04</v>
      </c>
      <c r="DI166" s="14"/>
      <c r="DJ166" s="20"/>
      <c r="DK166" s="20"/>
      <c r="DL166" s="20"/>
      <c r="DQ166" s="20" t="s">
        <v>54</v>
      </c>
      <c r="DT166" s="14"/>
    </row>
    <row r="167" spans="1:125" customFormat="1" ht="15" x14ac:dyDescent="0.25">
      <c r="A167" s="55"/>
      <c r="B167" s="10"/>
      <c r="C167" s="18"/>
      <c r="D167" s="496" t="s">
        <v>233</v>
      </c>
      <c r="E167" s="496"/>
      <c r="F167" s="496"/>
      <c r="G167" s="496"/>
      <c r="H167" s="496"/>
      <c r="I167" s="496"/>
      <c r="J167" s="496"/>
      <c r="K167" s="496"/>
      <c r="L167" s="496"/>
      <c r="M167" s="56">
        <v>624114.68000000005</v>
      </c>
      <c r="N167" s="57"/>
      <c r="O167" s="58"/>
      <c r="DI167" s="14"/>
      <c r="DJ167" s="20"/>
      <c r="DK167" s="20"/>
      <c r="DL167" s="20"/>
      <c r="DQ167" s="20"/>
      <c r="DT167" s="14"/>
      <c r="DU167" s="20" t="s">
        <v>233</v>
      </c>
    </row>
    <row r="168" spans="1:125" customFormat="1" ht="15" x14ac:dyDescent="0.25">
      <c r="A168" s="490" t="s">
        <v>234</v>
      </c>
      <c r="B168" s="491"/>
      <c r="C168" s="491"/>
      <c r="D168" s="491"/>
      <c r="E168" s="491"/>
      <c r="F168" s="491"/>
      <c r="G168" s="491"/>
      <c r="H168" s="491"/>
      <c r="I168" s="491"/>
      <c r="J168" s="491"/>
      <c r="K168" s="491"/>
      <c r="L168" s="491"/>
      <c r="M168" s="491"/>
      <c r="N168" s="491"/>
      <c r="O168" s="492"/>
      <c r="DI168" s="14" t="s">
        <v>234</v>
      </c>
      <c r="DJ168" s="20"/>
      <c r="DK168" s="20"/>
      <c r="DL168" s="20"/>
      <c r="DQ168" s="20"/>
      <c r="DT168" s="14"/>
      <c r="DU168" s="20"/>
    </row>
    <row r="169" spans="1:125" customFormat="1" ht="33.75" x14ac:dyDescent="0.25">
      <c r="A169" s="15" t="s">
        <v>235</v>
      </c>
      <c r="B169" s="16" t="s">
        <v>236</v>
      </c>
      <c r="C169" s="17" t="s">
        <v>237</v>
      </c>
      <c r="D169" s="493" t="s">
        <v>238</v>
      </c>
      <c r="E169" s="493"/>
      <c r="F169" s="493"/>
      <c r="G169" s="16" t="s">
        <v>239</v>
      </c>
      <c r="H169" s="16">
        <v>1</v>
      </c>
      <c r="I169" s="16" t="s">
        <v>23</v>
      </c>
      <c r="J169" s="16" t="s">
        <v>23</v>
      </c>
      <c r="K169" s="18"/>
      <c r="L169" s="16"/>
      <c r="M169" s="18"/>
      <c r="N169" s="16"/>
      <c r="O169" s="19"/>
      <c r="DI169" s="14"/>
      <c r="DJ169" s="20" t="s">
        <v>238</v>
      </c>
      <c r="DK169" s="20" t="s">
        <v>5</v>
      </c>
      <c r="DL169" s="20" t="s">
        <v>5</v>
      </c>
      <c r="DQ169" s="20"/>
      <c r="DT169" s="14"/>
      <c r="DU169" s="20"/>
    </row>
    <row r="170" spans="1:125" customFormat="1" ht="15" x14ac:dyDescent="0.25">
      <c r="A170" s="24"/>
      <c r="B170" s="25"/>
      <c r="C170" s="26" t="s">
        <v>23</v>
      </c>
      <c r="D170" s="494" t="s">
        <v>44</v>
      </c>
      <c r="E170" s="494"/>
      <c r="F170" s="494"/>
      <c r="G170" s="27"/>
      <c r="H170" s="28"/>
      <c r="I170" s="28"/>
      <c r="J170" s="28"/>
      <c r="K170" s="29">
        <v>298.64</v>
      </c>
      <c r="L170" s="28"/>
      <c r="M170" s="29">
        <v>298.64</v>
      </c>
      <c r="N170" s="30">
        <v>52.21</v>
      </c>
      <c r="O170" s="31">
        <v>15591.99</v>
      </c>
      <c r="DI170" s="14"/>
      <c r="DJ170" s="20"/>
      <c r="DK170" s="20"/>
      <c r="DL170" s="20"/>
      <c r="DN170" s="2" t="s">
        <v>44</v>
      </c>
      <c r="DQ170" s="20"/>
      <c r="DT170" s="14"/>
      <c r="DU170" s="20"/>
    </row>
    <row r="171" spans="1:125" customFormat="1" ht="15" x14ac:dyDescent="0.25">
      <c r="A171" s="24"/>
      <c r="B171" s="25"/>
      <c r="C171" s="26" t="s">
        <v>55</v>
      </c>
      <c r="D171" s="494" t="s">
        <v>60</v>
      </c>
      <c r="E171" s="494"/>
      <c r="F171" s="494"/>
      <c r="G171" s="27"/>
      <c r="H171" s="28"/>
      <c r="I171" s="28"/>
      <c r="J171" s="28"/>
      <c r="K171" s="29">
        <v>128.02000000000001</v>
      </c>
      <c r="L171" s="28"/>
      <c r="M171" s="29">
        <v>128.02000000000001</v>
      </c>
      <c r="N171" s="30">
        <v>15.71</v>
      </c>
      <c r="O171" s="31">
        <v>2011.19</v>
      </c>
      <c r="DI171" s="14"/>
      <c r="DJ171" s="20"/>
      <c r="DK171" s="20"/>
      <c r="DL171" s="20"/>
      <c r="DN171" s="2" t="s">
        <v>60</v>
      </c>
      <c r="DQ171" s="20"/>
      <c r="DT171" s="14"/>
      <c r="DU171" s="20"/>
    </row>
    <row r="172" spans="1:125" customFormat="1" ht="15" x14ac:dyDescent="0.25">
      <c r="A172" s="24"/>
      <c r="B172" s="25"/>
      <c r="C172" s="26" t="s">
        <v>61</v>
      </c>
      <c r="D172" s="494" t="s">
        <v>62</v>
      </c>
      <c r="E172" s="494"/>
      <c r="F172" s="494"/>
      <c r="G172" s="27"/>
      <c r="H172" s="28"/>
      <c r="I172" s="28"/>
      <c r="J172" s="28"/>
      <c r="K172" s="29">
        <v>19.84</v>
      </c>
      <c r="L172" s="28"/>
      <c r="M172" s="29">
        <v>19.84</v>
      </c>
      <c r="N172" s="30">
        <v>52.21</v>
      </c>
      <c r="O172" s="31">
        <v>1035.8499999999999</v>
      </c>
      <c r="DI172" s="14"/>
      <c r="DJ172" s="20"/>
      <c r="DK172" s="20"/>
      <c r="DL172" s="20"/>
      <c r="DN172" s="2" t="s">
        <v>62</v>
      </c>
      <c r="DQ172" s="20"/>
      <c r="DT172" s="14"/>
      <c r="DU172" s="20"/>
    </row>
    <row r="173" spans="1:125" customFormat="1" ht="15" x14ac:dyDescent="0.25">
      <c r="A173" s="32"/>
      <c r="B173" s="25"/>
      <c r="C173" s="26"/>
      <c r="D173" s="494" t="s">
        <v>45</v>
      </c>
      <c r="E173" s="494"/>
      <c r="F173" s="494"/>
      <c r="G173" s="27" t="s">
        <v>46</v>
      </c>
      <c r="H173" s="30">
        <v>35.01</v>
      </c>
      <c r="I173" s="28"/>
      <c r="J173" s="30">
        <v>35.01</v>
      </c>
      <c r="K173" s="8"/>
      <c r="L173" s="28"/>
      <c r="M173" s="8"/>
      <c r="N173" s="28"/>
      <c r="O173" s="35"/>
      <c r="DI173" s="14"/>
      <c r="DJ173" s="20"/>
      <c r="DK173" s="20"/>
      <c r="DL173" s="20"/>
      <c r="DO173" s="2" t="s">
        <v>45</v>
      </c>
      <c r="DQ173" s="20"/>
      <c r="DT173" s="14"/>
      <c r="DU173" s="20"/>
    </row>
    <row r="174" spans="1:125" customFormat="1" ht="15" x14ac:dyDescent="0.25">
      <c r="A174" s="32"/>
      <c r="B174" s="25"/>
      <c r="C174" s="26"/>
      <c r="D174" s="494" t="s">
        <v>63</v>
      </c>
      <c r="E174" s="494"/>
      <c r="F174" s="494"/>
      <c r="G174" s="27" t="s">
        <v>46</v>
      </c>
      <c r="H174" s="30">
        <v>1.71</v>
      </c>
      <c r="I174" s="28"/>
      <c r="J174" s="30">
        <v>1.71</v>
      </c>
      <c r="K174" s="8"/>
      <c r="L174" s="28"/>
      <c r="M174" s="8"/>
      <c r="N174" s="28"/>
      <c r="O174" s="35"/>
      <c r="DI174" s="14"/>
      <c r="DJ174" s="20"/>
      <c r="DK174" s="20"/>
      <c r="DL174" s="20"/>
      <c r="DO174" s="2" t="s">
        <v>63</v>
      </c>
      <c r="DQ174" s="20"/>
      <c r="DT174" s="14"/>
      <c r="DU174" s="20"/>
    </row>
    <row r="175" spans="1:125" customFormat="1" ht="15" x14ac:dyDescent="0.25">
      <c r="A175" s="36"/>
      <c r="B175" s="27"/>
      <c r="C175" s="26"/>
      <c r="D175" s="497" t="s">
        <v>47</v>
      </c>
      <c r="E175" s="497"/>
      <c r="F175" s="497"/>
      <c r="G175" s="37"/>
      <c r="H175" s="38"/>
      <c r="I175" s="38"/>
      <c r="J175" s="38"/>
      <c r="K175" s="39">
        <v>426.66</v>
      </c>
      <c r="L175" s="38"/>
      <c r="M175" s="39">
        <v>426.66</v>
      </c>
      <c r="N175" s="38"/>
      <c r="O175" s="40">
        <v>17603.18</v>
      </c>
      <c r="DI175" s="14"/>
      <c r="DJ175" s="20"/>
      <c r="DK175" s="20"/>
      <c r="DL175" s="20"/>
      <c r="DP175" s="2" t="s">
        <v>47</v>
      </c>
      <c r="DQ175" s="20"/>
      <c r="DT175" s="14"/>
      <c r="DU175" s="20"/>
    </row>
    <row r="176" spans="1:125" customFormat="1" ht="15" x14ac:dyDescent="0.25">
      <c r="A176" s="32"/>
      <c r="B176" s="25"/>
      <c r="C176" s="26"/>
      <c r="D176" s="494" t="s">
        <v>48</v>
      </c>
      <c r="E176" s="494"/>
      <c r="F176" s="494"/>
      <c r="G176" s="27"/>
      <c r="H176" s="28"/>
      <c r="I176" s="28"/>
      <c r="J176" s="28"/>
      <c r="K176" s="8"/>
      <c r="L176" s="28"/>
      <c r="M176" s="29">
        <v>318.48</v>
      </c>
      <c r="N176" s="28"/>
      <c r="O176" s="31">
        <v>16627.84</v>
      </c>
      <c r="DI176" s="14"/>
      <c r="DJ176" s="20"/>
      <c r="DK176" s="20"/>
      <c r="DL176" s="20"/>
      <c r="DO176" s="2" t="s">
        <v>48</v>
      </c>
      <c r="DQ176" s="20"/>
      <c r="DT176" s="14"/>
      <c r="DU176" s="20"/>
    </row>
    <row r="177" spans="1:125" customFormat="1" ht="22.5" x14ac:dyDescent="0.25">
      <c r="A177" s="32"/>
      <c r="B177" s="25"/>
      <c r="C177" s="26" t="s">
        <v>64</v>
      </c>
      <c r="D177" s="494" t="s">
        <v>65</v>
      </c>
      <c r="E177" s="494"/>
      <c r="F177" s="494"/>
      <c r="G177" s="27" t="s">
        <v>51</v>
      </c>
      <c r="H177" s="33">
        <v>109</v>
      </c>
      <c r="I177" s="28"/>
      <c r="J177" s="33">
        <v>109</v>
      </c>
      <c r="K177" s="8"/>
      <c r="L177" s="28"/>
      <c r="M177" s="29">
        <v>347.14</v>
      </c>
      <c r="N177" s="28"/>
      <c r="O177" s="31">
        <v>18124.349999999999</v>
      </c>
      <c r="DI177" s="14"/>
      <c r="DJ177" s="20"/>
      <c r="DK177" s="20"/>
      <c r="DL177" s="20"/>
      <c r="DO177" s="2" t="s">
        <v>65</v>
      </c>
      <c r="DQ177" s="20"/>
      <c r="DT177" s="14"/>
      <c r="DU177" s="20"/>
    </row>
    <row r="178" spans="1:125" customFormat="1" ht="45" x14ac:dyDescent="0.25">
      <c r="A178" s="32"/>
      <c r="B178" s="25"/>
      <c r="C178" s="26" t="s">
        <v>66</v>
      </c>
      <c r="D178" s="494" t="s">
        <v>67</v>
      </c>
      <c r="E178" s="494"/>
      <c r="F178" s="494"/>
      <c r="G178" s="27" t="s">
        <v>51</v>
      </c>
      <c r="H178" s="33">
        <v>65</v>
      </c>
      <c r="I178" s="30">
        <v>0.85</v>
      </c>
      <c r="J178" s="30">
        <v>55.25</v>
      </c>
      <c r="K178" s="8"/>
      <c r="L178" s="28"/>
      <c r="M178" s="29">
        <v>175.96</v>
      </c>
      <c r="N178" s="28"/>
      <c r="O178" s="31">
        <v>9186.8799999999992</v>
      </c>
      <c r="DI178" s="14"/>
      <c r="DJ178" s="20"/>
      <c r="DK178" s="20"/>
      <c r="DL178" s="20"/>
      <c r="DO178" s="2" t="s">
        <v>67</v>
      </c>
      <c r="DQ178" s="20"/>
      <c r="DT178" s="14"/>
      <c r="DU178" s="20"/>
    </row>
    <row r="179" spans="1:125" customFormat="1" ht="15" x14ac:dyDescent="0.25">
      <c r="A179" s="24"/>
      <c r="B179" s="22"/>
      <c r="C179" s="23"/>
      <c r="D179" s="496" t="s">
        <v>54</v>
      </c>
      <c r="E179" s="496"/>
      <c r="F179" s="496"/>
      <c r="G179" s="16"/>
      <c r="H179" s="42"/>
      <c r="I179" s="42"/>
      <c r="J179" s="42"/>
      <c r="K179" s="43"/>
      <c r="L179" s="42"/>
      <c r="M179" s="44">
        <v>949.76</v>
      </c>
      <c r="N179" s="38"/>
      <c r="O179" s="45">
        <v>44914.41</v>
      </c>
      <c r="DI179" s="14"/>
      <c r="DJ179" s="20"/>
      <c r="DK179" s="20"/>
      <c r="DL179" s="20"/>
      <c r="DQ179" s="20" t="s">
        <v>54</v>
      </c>
      <c r="DT179" s="14"/>
      <c r="DU179" s="20"/>
    </row>
    <row r="180" spans="1:125" customFormat="1" ht="45" x14ac:dyDescent="0.25">
      <c r="A180" s="15" t="s">
        <v>240</v>
      </c>
      <c r="B180" s="16" t="s">
        <v>241</v>
      </c>
      <c r="C180" s="17" t="s">
        <v>68</v>
      </c>
      <c r="D180" s="493" t="s">
        <v>69</v>
      </c>
      <c r="E180" s="493"/>
      <c r="F180" s="493"/>
      <c r="G180" s="16" t="s">
        <v>42</v>
      </c>
      <c r="H180" s="16">
        <v>0.34</v>
      </c>
      <c r="I180" s="16" t="s">
        <v>23</v>
      </c>
      <c r="J180" s="16" t="s">
        <v>242</v>
      </c>
      <c r="K180" s="18"/>
      <c r="L180" s="16"/>
      <c r="M180" s="18"/>
      <c r="N180" s="16"/>
      <c r="O180" s="19"/>
      <c r="DI180" s="14"/>
      <c r="DJ180" s="20" t="s">
        <v>69</v>
      </c>
      <c r="DK180" s="20" t="s">
        <v>5</v>
      </c>
      <c r="DL180" s="20" t="s">
        <v>5</v>
      </c>
      <c r="DQ180" s="20"/>
      <c r="DT180" s="14"/>
      <c r="DU180" s="20"/>
    </row>
    <row r="181" spans="1:125" customFormat="1" ht="15" x14ac:dyDescent="0.25">
      <c r="A181" s="24"/>
      <c r="B181" s="25"/>
      <c r="C181" s="26" t="s">
        <v>23</v>
      </c>
      <c r="D181" s="494" t="s">
        <v>44</v>
      </c>
      <c r="E181" s="494"/>
      <c r="F181" s="494"/>
      <c r="G181" s="27"/>
      <c r="H181" s="28"/>
      <c r="I181" s="28"/>
      <c r="J181" s="28"/>
      <c r="K181" s="29">
        <v>92.08</v>
      </c>
      <c r="L181" s="28"/>
      <c r="M181" s="29">
        <v>31.31</v>
      </c>
      <c r="N181" s="30">
        <v>52.21</v>
      </c>
      <c r="O181" s="31">
        <v>1634.7</v>
      </c>
      <c r="DI181" s="14"/>
      <c r="DJ181" s="20"/>
      <c r="DK181" s="20"/>
      <c r="DL181" s="20"/>
      <c r="DN181" s="2" t="s">
        <v>44</v>
      </c>
      <c r="DQ181" s="20"/>
      <c r="DT181" s="14"/>
      <c r="DU181" s="20"/>
    </row>
    <row r="182" spans="1:125" customFormat="1" ht="15" x14ac:dyDescent="0.25">
      <c r="A182" s="24"/>
      <c r="B182" s="25"/>
      <c r="C182" s="26" t="s">
        <v>55</v>
      </c>
      <c r="D182" s="494" t="s">
        <v>60</v>
      </c>
      <c r="E182" s="494"/>
      <c r="F182" s="494"/>
      <c r="G182" s="27"/>
      <c r="H182" s="28"/>
      <c r="I182" s="28"/>
      <c r="J182" s="28"/>
      <c r="K182" s="29">
        <v>287.60000000000002</v>
      </c>
      <c r="L182" s="28"/>
      <c r="M182" s="29">
        <v>97.78</v>
      </c>
      <c r="N182" s="30">
        <v>15.71</v>
      </c>
      <c r="O182" s="31">
        <v>1536.12</v>
      </c>
      <c r="DI182" s="14"/>
      <c r="DJ182" s="20"/>
      <c r="DK182" s="20"/>
      <c r="DL182" s="20"/>
      <c r="DN182" s="2" t="s">
        <v>60</v>
      </c>
      <c r="DQ182" s="20"/>
      <c r="DT182" s="14"/>
      <c r="DU182" s="20"/>
    </row>
    <row r="183" spans="1:125" customFormat="1" ht="15" x14ac:dyDescent="0.25">
      <c r="A183" s="24"/>
      <c r="B183" s="25"/>
      <c r="C183" s="26" t="s">
        <v>61</v>
      </c>
      <c r="D183" s="494" t="s">
        <v>62</v>
      </c>
      <c r="E183" s="494"/>
      <c r="F183" s="494"/>
      <c r="G183" s="27"/>
      <c r="H183" s="28"/>
      <c r="I183" s="28"/>
      <c r="J183" s="28"/>
      <c r="K183" s="29">
        <v>37.57</v>
      </c>
      <c r="L183" s="28"/>
      <c r="M183" s="29">
        <v>12.77</v>
      </c>
      <c r="N183" s="30">
        <v>52.21</v>
      </c>
      <c r="O183" s="41">
        <v>666.72</v>
      </c>
      <c r="DI183" s="14"/>
      <c r="DJ183" s="20"/>
      <c r="DK183" s="20"/>
      <c r="DL183" s="20"/>
      <c r="DN183" s="2" t="s">
        <v>62</v>
      </c>
      <c r="DQ183" s="20"/>
      <c r="DT183" s="14"/>
      <c r="DU183" s="20"/>
    </row>
    <row r="184" spans="1:125" customFormat="1" ht="15" x14ac:dyDescent="0.25">
      <c r="A184" s="32"/>
      <c r="B184" s="25"/>
      <c r="C184" s="26"/>
      <c r="D184" s="494" t="s">
        <v>45</v>
      </c>
      <c r="E184" s="494"/>
      <c r="F184" s="494"/>
      <c r="G184" s="27" t="s">
        <v>46</v>
      </c>
      <c r="H184" s="47">
        <v>11.7</v>
      </c>
      <c r="I184" s="28"/>
      <c r="J184" s="34">
        <v>3.9780000000000002</v>
      </c>
      <c r="K184" s="8"/>
      <c r="L184" s="28"/>
      <c r="M184" s="8"/>
      <c r="N184" s="28"/>
      <c r="O184" s="35"/>
      <c r="DI184" s="14"/>
      <c r="DJ184" s="20"/>
      <c r="DK184" s="20"/>
      <c r="DL184" s="20"/>
      <c r="DO184" s="2" t="s">
        <v>45</v>
      </c>
      <c r="DQ184" s="20"/>
      <c r="DT184" s="14"/>
      <c r="DU184" s="20"/>
    </row>
    <row r="185" spans="1:125" customFormat="1" ht="15" x14ac:dyDescent="0.25">
      <c r="A185" s="32"/>
      <c r="B185" s="25"/>
      <c r="C185" s="26"/>
      <c r="D185" s="494" t="s">
        <v>63</v>
      </c>
      <c r="E185" s="494"/>
      <c r="F185" s="494"/>
      <c r="G185" s="27" t="s">
        <v>46</v>
      </c>
      <c r="H185" s="30">
        <v>2.96</v>
      </c>
      <c r="I185" s="28"/>
      <c r="J185" s="48">
        <v>1.0064</v>
      </c>
      <c r="K185" s="8"/>
      <c r="L185" s="28"/>
      <c r="M185" s="8"/>
      <c r="N185" s="28"/>
      <c r="O185" s="35"/>
      <c r="DI185" s="14"/>
      <c r="DJ185" s="20"/>
      <c r="DK185" s="20"/>
      <c r="DL185" s="20"/>
      <c r="DO185" s="2" t="s">
        <v>63</v>
      </c>
      <c r="DQ185" s="20"/>
      <c r="DT185" s="14"/>
      <c r="DU185" s="20"/>
    </row>
    <row r="186" spans="1:125" customFormat="1" ht="15" x14ac:dyDescent="0.25">
      <c r="A186" s="36"/>
      <c r="B186" s="27"/>
      <c r="C186" s="26"/>
      <c r="D186" s="497" t="s">
        <v>47</v>
      </c>
      <c r="E186" s="497"/>
      <c r="F186" s="497"/>
      <c r="G186" s="37"/>
      <c r="H186" s="38"/>
      <c r="I186" s="38"/>
      <c r="J186" s="38"/>
      <c r="K186" s="39">
        <v>379.68</v>
      </c>
      <c r="L186" s="38"/>
      <c r="M186" s="39">
        <v>129.09</v>
      </c>
      <c r="N186" s="38"/>
      <c r="O186" s="40">
        <v>3170.82</v>
      </c>
      <c r="DI186" s="14"/>
      <c r="DJ186" s="20"/>
      <c r="DK186" s="20"/>
      <c r="DL186" s="20"/>
      <c r="DP186" s="2" t="s">
        <v>47</v>
      </c>
      <c r="DQ186" s="20"/>
      <c r="DT186" s="14"/>
      <c r="DU186" s="20"/>
    </row>
    <row r="187" spans="1:125" customFormat="1" ht="15" x14ac:dyDescent="0.25">
      <c r="A187" s="32"/>
      <c r="B187" s="25"/>
      <c r="C187" s="26"/>
      <c r="D187" s="494" t="s">
        <v>48</v>
      </c>
      <c r="E187" s="494"/>
      <c r="F187" s="494"/>
      <c r="G187" s="27"/>
      <c r="H187" s="28"/>
      <c r="I187" s="28"/>
      <c r="J187" s="28"/>
      <c r="K187" s="8"/>
      <c r="L187" s="28"/>
      <c r="M187" s="29">
        <v>44.08</v>
      </c>
      <c r="N187" s="28"/>
      <c r="O187" s="31">
        <v>2301.42</v>
      </c>
      <c r="DI187" s="14"/>
      <c r="DJ187" s="20"/>
      <c r="DK187" s="20"/>
      <c r="DL187" s="20"/>
      <c r="DO187" s="2" t="s">
        <v>48</v>
      </c>
      <c r="DQ187" s="20"/>
      <c r="DT187" s="14"/>
      <c r="DU187" s="20"/>
    </row>
    <row r="188" spans="1:125" customFormat="1" ht="22.5" x14ac:dyDescent="0.25">
      <c r="A188" s="32"/>
      <c r="B188" s="25"/>
      <c r="C188" s="26" t="s">
        <v>71</v>
      </c>
      <c r="D188" s="494" t="s">
        <v>72</v>
      </c>
      <c r="E188" s="494"/>
      <c r="F188" s="494"/>
      <c r="G188" s="27" t="s">
        <v>51</v>
      </c>
      <c r="H188" s="33">
        <v>102</v>
      </c>
      <c r="I188" s="28"/>
      <c r="J188" s="33">
        <v>102</v>
      </c>
      <c r="K188" s="8"/>
      <c r="L188" s="28"/>
      <c r="M188" s="29">
        <v>44.96</v>
      </c>
      <c r="N188" s="28"/>
      <c r="O188" s="31">
        <v>2347.4499999999998</v>
      </c>
      <c r="DI188" s="14"/>
      <c r="DJ188" s="20"/>
      <c r="DK188" s="20"/>
      <c r="DL188" s="20"/>
      <c r="DO188" s="2" t="s">
        <v>72</v>
      </c>
      <c r="DQ188" s="20"/>
      <c r="DT188" s="14"/>
      <c r="DU188" s="20"/>
    </row>
    <row r="189" spans="1:125" customFormat="1" ht="22.5" x14ac:dyDescent="0.25">
      <c r="A189" s="32"/>
      <c r="B189" s="25"/>
      <c r="C189" s="26" t="s">
        <v>73</v>
      </c>
      <c r="D189" s="494" t="s">
        <v>74</v>
      </c>
      <c r="E189" s="494"/>
      <c r="F189" s="494"/>
      <c r="G189" s="27" t="s">
        <v>51</v>
      </c>
      <c r="H189" s="33">
        <v>54</v>
      </c>
      <c r="I189" s="28"/>
      <c r="J189" s="33">
        <v>54</v>
      </c>
      <c r="K189" s="8"/>
      <c r="L189" s="28"/>
      <c r="M189" s="29">
        <v>23.8</v>
      </c>
      <c r="N189" s="28"/>
      <c r="O189" s="31">
        <v>1242.77</v>
      </c>
      <c r="DI189" s="14"/>
      <c r="DJ189" s="20"/>
      <c r="DK189" s="20"/>
      <c r="DL189" s="20"/>
      <c r="DO189" s="2" t="s">
        <v>74</v>
      </c>
      <c r="DQ189" s="20"/>
      <c r="DT189" s="14"/>
      <c r="DU189" s="20"/>
    </row>
    <row r="190" spans="1:125" customFormat="1" ht="15" x14ac:dyDescent="0.25">
      <c r="A190" s="24"/>
      <c r="B190" s="22"/>
      <c r="C190" s="23"/>
      <c r="D190" s="496" t="s">
        <v>54</v>
      </c>
      <c r="E190" s="496"/>
      <c r="F190" s="496"/>
      <c r="G190" s="16"/>
      <c r="H190" s="42"/>
      <c r="I190" s="42"/>
      <c r="J190" s="42"/>
      <c r="K190" s="43"/>
      <c r="L190" s="42"/>
      <c r="M190" s="44">
        <v>197.85</v>
      </c>
      <c r="N190" s="38"/>
      <c r="O190" s="45">
        <v>6761.04</v>
      </c>
      <c r="DI190" s="14"/>
      <c r="DJ190" s="20"/>
      <c r="DK190" s="20"/>
      <c r="DL190" s="20"/>
      <c r="DQ190" s="20" t="s">
        <v>54</v>
      </c>
      <c r="DT190" s="14"/>
      <c r="DU190" s="20"/>
    </row>
    <row r="191" spans="1:125" customFormat="1" ht="22.5" x14ac:dyDescent="0.25">
      <c r="A191" s="15" t="s">
        <v>243</v>
      </c>
      <c r="B191" s="16" t="s">
        <v>244</v>
      </c>
      <c r="C191" s="17" t="s">
        <v>76</v>
      </c>
      <c r="D191" s="493" t="s">
        <v>77</v>
      </c>
      <c r="E191" s="493"/>
      <c r="F191" s="493"/>
      <c r="G191" s="16" t="s">
        <v>42</v>
      </c>
      <c r="H191" s="16">
        <v>0.15540000000000001</v>
      </c>
      <c r="I191" s="16" t="s">
        <v>23</v>
      </c>
      <c r="J191" s="16" t="s">
        <v>245</v>
      </c>
      <c r="K191" s="18"/>
      <c r="L191" s="16"/>
      <c r="M191" s="18"/>
      <c r="N191" s="16"/>
      <c r="O191" s="19"/>
      <c r="DI191" s="14"/>
      <c r="DJ191" s="20" t="s">
        <v>77</v>
      </c>
      <c r="DK191" s="20" t="s">
        <v>5</v>
      </c>
      <c r="DL191" s="20" t="s">
        <v>5</v>
      </c>
      <c r="DQ191" s="20"/>
      <c r="DT191" s="14"/>
      <c r="DU191" s="20"/>
    </row>
    <row r="192" spans="1:125" customFormat="1" ht="15" x14ac:dyDescent="0.25">
      <c r="A192" s="24"/>
      <c r="B192" s="25"/>
      <c r="C192" s="26" t="s">
        <v>23</v>
      </c>
      <c r="D192" s="494" t="s">
        <v>44</v>
      </c>
      <c r="E192" s="494"/>
      <c r="F192" s="494"/>
      <c r="G192" s="27"/>
      <c r="H192" s="28"/>
      <c r="I192" s="28"/>
      <c r="J192" s="28"/>
      <c r="K192" s="29">
        <v>106.88</v>
      </c>
      <c r="L192" s="28"/>
      <c r="M192" s="29">
        <v>16.61</v>
      </c>
      <c r="N192" s="30">
        <v>52.21</v>
      </c>
      <c r="O192" s="41">
        <v>867.21</v>
      </c>
      <c r="DI192" s="14"/>
      <c r="DJ192" s="20"/>
      <c r="DK192" s="20"/>
      <c r="DL192" s="20"/>
      <c r="DN192" s="2" t="s">
        <v>44</v>
      </c>
      <c r="DQ192" s="20"/>
      <c r="DT192" s="14"/>
      <c r="DU192" s="20"/>
    </row>
    <row r="193" spans="1:125" customFormat="1" ht="15" x14ac:dyDescent="0.25">
      <c r="A193" s="24"/>
      <c r="B193" s="25"/>
      <c r="C193" s="26" t="s">
        <v>55</v>
      </c>
      <c r="D193" s="494" t="s">
        <v>60</v>
      </c>
      <c r="E193" s="494"/>
      <c r="F193" s="494"/>
      <c r="G193" s="27"/>
      <c r="H193" s="28"/>
      <c r="I193" s="28"/>
      <c r="J193" s="28"/>
      <c r="K193" s="29">
        <v>241.58</v>
      </c>
      <c r="L193" s="28"/>
      <c r="M193" s="29">
        <v>37.54</v>
      </c>
      <c r="N193" s="30">
        <v>15.71</v>
      </c>
      <c r="O193" s="41">
        <v>589.75</v>
      </c>
      <c r="DI193" s="14"/>
      <c r="DJ193" s="20"/>
      <c r="DK193" s="20"/>
      <c r="DL193" s="20"/>
      <c r="DN193" s="2" t="s">
        <v>60</v>
      </c>
      <c r="DQ193" s="20"/>
      <c r="DT193" s="14"/>
      <c r="DU193" s="20"/>
    </row>
    <row r="194" spans="1:125" customFormat="1" ht="15" x14ac:dyDescent="0.25">
      <c r="A194" s="24"/>
      <c r="B194" s="25"/>
      <c r="C194" s="26" t="s">
        <v>61</v>
      </c>
      <c r="D194" s="494" t="s">
        <v>62</v>
      </c>
      <c r="E194" s="494"/>
      <c r="F194" s="494"/>
      <c r="G194" s="27"/>
      <c r="H194" s="28"/>
      <c r="I194" s="28"/>
      <c r="J194" s="28"/>
      <c r="K194" s="29">
        <v>26.36</v>
      </c>
      <c r="L194" s="28"/>
      <c r="M194" s="29">
        <v>4.0999999999999996</v>
      </c>
      <c r="N194" s="30">
        <v>52.21</v>
      </c>
      <c r="O194" s="41">
        <v>214.06</v>
      </c>
      <c r="DI194" s="14"/>
      <c r="DJ194" s="20"/>
      <c r="DK194" s="20"/>
      <c r="DL194" s="20"/>
      <c r="DN194" s="2" t="s">
        <v>62</v>
      </c>
      <c r="DQ194" s="20"/>
      <c r="DT194" s="14"/>
      <c r="DU194" s="20"/>
    </row>
    <row r="195" spans="1:125" customFormat="1" ht="15" x14ac:dyDescent="0.25">
      <c r="A195" s="32"/>
      <c r="B195" s="25"/>
      <c r="C195" s="26"/>
      <c r="D195" s="494" t="s">
        <v>45</v>
      </c>
      <c r="E195" s="494"/>
      <c r="F195" s="494"/>
      <c r="G195" s="27" t="s">
        <v>46</v>
      </c>
      <c r="H195" s="30">
        <v>12.53</v>
      </c>
      <c r="I195" s="28"/>
      <c r="J195" s="59">
        <v>1.9471620000000001</v>
      </c>
      <c r="K195" s="8"/>
      <c r="L195" s="28"/>
      <c r="M195" s="8"/>
      <c r="N195" s="28"/>
      <c r="O195" s="35"/>
      <c r="DI195" s="14"/>
      <c r="DJ195" s="20"/>
      <c r="DK195" s="20"/>
      <c r="DL195" s="20"/>
      <c r="DO195" s="2" t="s">
        <v>45</v>
      </c>
      <c r="DQ195" s="20"/>
      <c r="DT195" s="14"/>
      <c r="DU195" s="20"/>
    </row>
    <row r="196" spans="1:125" customFormat="1" ht="15" x14ac:dyDescent="0.25">
      <c r="A196" s="32"/>
      <c r="B196" s="25"/>
      <c r="C196" s="26"/>
      <c r="D196" s="494" t="s">
        <v>63</v>
      </c>
      <c r="E196" s="494"/>
      <c r="F196" s="494"/>
      <c r="G196" s="27" t="s">
        <v>46</v>
      </c>
      <c r="H196" s="30">
        <v>2.62</v>
      </c>
      <c r="I196" s="28"/>
      <c r="J196" s="59">
        <v>0.40714800000000001</v>
      </c>
      <c r="K196" s="8"/>
      <c r="L196" s="28"/>
      <c r="M196" s="8"/>
      <c r="N196" s="28"/>
      <c r="O196" s="35"/>
      <c r="DI196" s="14"/>
      <c r="DJ196" s="20"/>
      <c r="DK196" s="20"/>
      <c r="DL196" s="20"/>
      <c r="DO196" s="2" t="s">
        <v>63</v>
      </c>
      <c r="DQ196" s="20"/>
      <c r="DT196" s="14"/>
      <c r="DU196" s="20"/>
    </row>
    <row r="197" spans="1:125" customFormat="1" ht="15" x14ac:dyDescent="0.25">
      <c r="A197" s="36"/>
      <c r="B197" s="27"/>
      <c r="C197" s="26"/>
      <c r="D197" s="497" t="s">
        <v>47</v>
      </c>
      <c r="E197" s="497"/>
      <c r="F197" s="497"/>
      <c r="G197" s="37"/>
      <c r="H197" s="38"/>
      <c r="I197" s="38"/>
      <c r="J197" s="38"/>
      <c r="K197" s="39">
        <v>348.46</v>
      </c>
      <c r="L197" s="38"/>
      <c r="M197" s="39">
        <v>54.15</v>
      </c>
      <c r="N197" s="38"/>
      <c r="O197" s="40">
        <v>1456.96</v>
      </c>
      <c r="DI197" s="14"/>
      <c r="DJ197" s="20"/>
      <c r="DK197" s="20"/>
      <c r="DL197" s="20"/>
      <c r="DP197" s="2" t="s">
        <v>47</v>
      </c>
      <c r="DQ197" s="20"/>
      <c r="DT197" s="14"/>
      <c r="DU197" s="20"/>
    </row>
    <row r="198" spans="1:125" customFormat="1" ht="15" x14ac:dyDescent="0.25">
      <c r="A198" s="32"/>
      <c r="B198" s="25"/>
      <c r="C198" s="26"/>
      <c r="D198" s="494" t="s">
        <v>48</v>
      </c>
      <c r="E198" s="494"/>
      <c r="F198" s="494"/>
      <c r="G198" s="27"/>
      <c r="H198" s="28"/>
      <c r="I198" s="28"/>
      <c r="J198" s="28"/>
      <c r="K198" s="8"/>
      <c r="L198" s="28"/>
      <c r="M198" s="29">
        <v>20.71</v>
      </c>
      <c r="N198" s="28"/>
      <c r="O198" s="31">
        <v>1081.27</v>
      </c>
      <c r="DI198" s="14"/>
      <c r="DJ198" s="20"/>
      <c r="DK198" s="20"/>
      <c r="DL198" s="20"/>
      <c r="DO198" s="2" t="s">
        <v>48</v>
      </c>
      <c r="DQ198" s="20"/>
      <c r="DT198" s="14"/>
      <c r="DU198" s="20"/>
    </row>
    <row r="199" spans="1:125" customFormat="1" ht="22.5" x14ac:dyDescent="0.25">
      <c r="A199" s="32"/>
      <c r="B199" s="25"/>
      <c r="C199" s="26" t="s">
        <v>79</v>
      </c>
      <c r="D199" s="494" t="s">
        <v>80</v>
      </c>
      <c r="E199" s="494"/>
      <c r="F199" s="494"/>
      <c r="G199" s="27" t="s">
        <v>51</v>
      </c>
      <c r="H199" s="33">
        <v>92</v>
      </c>
      <c r="I199" s="28"/>
      <c r="J199" s="33">
        <v>92</v>
      </c>
      <c r="K199" s="8"/>
      <c r="L199" s="28"/>
      <c r="M199" s="29">
        <v>19.05</v>
      </c>
      <c r="N199" s="28"/>
      <c r="O199" s="41">
        <v>994.77</v>
      </c>
      <c r="DI199" s="14"/>
      <c r="DJ199" s="20"/>
      <c r="DK199" s="20"/>
      <c r="DL199" s="20"/>
      <c r="DO199" s="2" t="s">
        <v>80</v>
      </c>
      <c r="DQ199" s="20"/>
      <c r="DT199" s="14"/>
      <c r="DU199" s="20"/>
    </row>
    <row r="200" spans="1:125" customFormat="1" ht="45" x14ac:dyDescent="0.25">
      <c r="A200" s="32"/>
      <c r="B200" s="25"/>
      <c r="C200" s="26" t="s">
        <v>81</v>
      </c>
      <c r="D200" s="494" t="s">
        <v>82</v>
      </c>
      <c r="E200" s="494"/>
      <c r="F200" s="494"/>
      <c r="G200" s="27" t="s">
        <v>51</v>
      </c>
      <c r="H200" s="33">
        <v>46</v>
      </c>
      <c r="I200" s="30">
        <v>0.85</v>
      </c>
      <c r="J200" s="47">
        <v>39.1</v>
      </c>
      <c r="K200" s="8"/>
      <c r="L200" s="28"/>
      <c r="M200" s="29">
        <v>8.1</v>
      </c>
      <c r="N200" s="28"/>
      <c r="O200" s="41">
        <v>422.78</v>
      </c>
      <c r="DI200" s="14"/>
      <c r="DJ200" s="20"/>
      <c r="DK200" s="20"/>
      <c r="DL200" s="20"/>
      <c r="DO200" s="2" t="s">
        <v>82</v>
      </c>
      <c r="DQ200" s="20"/>
      <c r="DT200" s="14"/>
      <c r="DU200" s="20"/>
    </row>
    <row r="201" spans="1:125" customFormat="1" ht="15" x14ac:dyDescent="0.25">
      <c r="A201" s="24"/>
      <c r="B201" s="22"/>
      <c r="C201" s="23"/>
      <c r="D201" s="496" t="s">
        <v>54</v>
      </c>
      <c r="E201" s="496"/>
      <c r="F201" s="496"/>
      <c r="G201" s="16"/>
      <c r="H201" s="42"/>
      <c r="I201" s="42"/>
      <c r="J201" s="42"/>
      <c r="K201" s="43"/>
      <c r="L201" s="42"/>
      <c r="M201" s="44">
        <v>81.3</v>
      </c>
      <c r="N201" s="38"/>
      <c r="O201" s="45">
        <v>2874.51</v>
      </c>
      <c r="DI201" s="14"/>
      <c r="DJ201" s="20"/>
      <c r="DK201" s="20"/>
      <c r="DL201" s="20"/>
      <c r="DQ201" s="20" t="s">
        <v>54</v>
      </c>
      <c r="DT201" s="14"/>
      <c r="DU201" s="20"/>
    </row>
    <row r="202" spans="1:125" customFormat="1" ht="33.75" x14ac:dyDescent="0.25">
      <c r="A202" s="15" t="s">
        <v>246</v>
      </c>
      <c r="B202" s="16" t="s">
        <v>247</v>
      </c>
      <c r="C202" s="17" t="s">
        <v>84</v>
      </c>
      <c r="D202" s="493" t="s">
        <v>85</v>
      </c>
      <c r="E202" s="493"/>
      <c r="F202" s="493"/>
      <c r="G202" s="16" t="s">
        <v>42</v>
      </c>
      <c r="H202" s="16">
        <v>0.155</v>
      </c>
      <c r="I202" s="16" t="s">
        <v>23</v>
      </c>
      <c r="J202" s="16" t="s">
        <v>248</v>
      </c>
      <c r="K202" s="18"/>
      <c r="L202" s="16"/>
      <c r="M202" s="18"/>
      <c r="N202" s="16"/>
      <c r="O202" s="19"/>
      <c r="DI202" s="14"/>
      <c r="DJ202" s="20" t="s">
        <v>85</v>
      </c>
      <c r="DK202" s="20" t="s">
        <v>5</v>
      </c>
      <c r="DL202" s="20" t="s">
        <v>5</v>
      </c>
      <c r="DQ202" s="20"/>
      <c r="DT202" s="14"/>
      <c r="DU202" s="20"/>
    </row>
    <row r="203" spans="1:125" customFormat="1" ht="15" x14ac:dyDescent="0.25">
      <c r="A203" s="24"/>
      <c r="B203" s="25"/>
      <c r="C203" s="26" t="s">
        <v>23</v>
      </c>
      <c r="D203" s="494" t="s">
        <v>44</v>
      </c>
      <c r="E203" s="494"/>
      <c r="F203" s="494"/>
      <c r="G203" s="27"/>
      <c r="H203" s="28"/>
      <c r="I203" s="28"/>
      <c r="J203" s="28"/>
      <c r="K203" s="29">
        <v>173.23</v>
      </c>
      <c r="L203" s="28"/>
      <c r="M203" s="29">
        <v>26.85</v>
      </c>
      <c r="N203" s="30">
        <v>52.21</v>
      </c>
      <c r="O203" s="31">
        <v>1401.84</v>
      </c>
      <c r="DI203" s="14"/>
      <c r="DJ203" s="20"/>
      <c r="DK203" s="20"/>
      <c r="DL203" s="20"/>
      <c r="DN203" s="2" t="s">
        <v>44</v>
      </c>
      <c r="DQ203" s="20"/>
      <c r="DT203" s="14"/>
      <c r="DU203" s="20"/>
    </row>
    <row r="204" spans="1:125" customFormat="1" ht="15" x14ac:dyDescent="0.25">
      <c r="A204" s="24"/>
      <c r="B204" s="25"/>
      <c r="C204" s="26" t="s">
        <v>55</v>
      </c>
      <c r="D204" s="494" t="s">
        <v>60</v>
      </c>
      <c r="E204" s="494"/>
      <c r="F204" s="494"/>
      <c r="G204" s="27"/>
      <c r="H204" s="28"/>
      <c r="I204" s="28"/>
      <c r="J204" s="28"/>
      <c r="K204" s="46">
        <v>5268.76</v>
      </c>
      <c r="L204" s="28"/>
      <c r="M204" s="29">
        <v>816.66</v>
      </c>
      <c r="N204" s="30">
        <v>15.71</v>
      </c>
      <c r="O204" s="31">
        <v>12829.73</v>
      </c>
      <c r="DI204" s="14"/>
      <c r="DJ204" s="20"/>
      <c r="DK204" s="20"/>
      <c r="DL204" s="20"/>
      <c r="DN204" s="2" t="s">
        <v>60</v>
      </c>
      <c r="DQ204" s="20"/>
      <c r="DT204" s="14"/>
      <c r="DU204" s="20"/>
    </row>
    <row r="205" spans="1:125" customFormat="1" ht="15" x14ac:dyDescent="0.25">
      <c r="A205" s="24"/>
      <c r="B205" s="25"/>
      <c r="C205" s="26" t="s">
        <v>61</v>
      </c>
      <c r="D205" s="494" t="s">
        <v>62</v>
      </c>
      <c r="E205" s="494"/>
      <c r="F205" s="494"/>
      <c r="G205" s="27"/>
      <c r="H205" s="28"/>
      <c r="I205" s="28"/>
      <c r="J205" s="28"/>
      <c r="K205" s="29">
        <v>267.67</v>
      </c>
      <c r="L205" s="28"/>
      <c r="M205" s="29">
        <v>41.49</v>
      </c>
      <c r="N205" s="30">
        <v>52.21</v>
      </c>
      <c r="O205" s="31">
        <v>2166.19</v>
      </c>
      <c r="DI205" s="14"/>
      <c r="DJ205" s="20"/>
      <c r="DK205" s="20"/>
      <c r="DL205" s="20"/>
      <c r="DN205" s="2" t="s">
        <v>62</v>
      </c>
      <c r="DQ205" s="20"/>
      <c r="DT205" s="14"/>
      <c r="DU205" s="20"/>
    </row>
    <row r="206" spans="1:125" customFormat="1" ht="15" x14ac:dyDescent="0.25">
      <c r="A206" s="24"/>
      <c r="B206" s="25"/>
      <c r="C206" s="26" t="s">
        <v>75</v>
      </c>
      <c r="D206" s="494" t="s">
        <v>86</v>
      </c>
      <c r="E206" s="494"/>
      <c r="F206" s="494"/>
      <c r="G206" s="27"/>
      <c r="H206" s="28"/>
      <c r="I206" s="28"/>
      <c r="J206" s="28"/>
      <c r="K206" s="29">
        <v>17.079999999999998</v>
      </c>
      <c r="L206" s="28"/>
      <c r="M206" s="29">
        <v>2.65</v>
      </c>
      <c r="N206" s="47">
        <v>9.5</v>
      </c>
      <c r="O206" s="41">
        <v>25.18</v>
      </c>
      <c r="DI206" s="14"/>
      <c r="DJ206" s="20"/>
      <c r="DK206" s="20"/>
      <c r="DL206" s="20"/>
      <c r="DN206" s="2" t="s">
        <v>86</v>
      </c>
      <c r="DQ206" s="20"/>
      <c r="DT206" s="14"/>
      <c r="DU206" s="20"/>
    </row>
    <row r="207" spans="1:125" customFormat="1" ht="15" x14ac:dyDescent="0.25">
      <c r="A207" s="32"/>
      <c r="B207" s="25"/>
      <c r="C207" s="26"/>
      <c r="D207" s="494" t="s">
        <v>45</v>
      </c>
      <c r="E207" s="494"/>
      <c r="F207" s="494"/>
      <c r="G207" s="27" t="s">
        <v>46</v>
      </c>
      <c r="H207" s="47">
        <v>21.6</v>
      </c>
      <c r="I207" s="28"/>
      <c r="J207" s="34">
        <v>3.3479999999999999</v>
      </c>
      <c r="K207" s="8"/>
      <c r="L207" s="28"/>
      <c r="M207" s="8"/>
      <c r="N207" s="28"/>
      <c r="O207" s="35"/>
      <c r="DI207" s="14"/>
      <c r="DJ207" s="20"/>
      <c r="DK207" s="20"/>
      <c r="DL207" s="20"/>
      <c r="DO207" s="2" t="s">
        <v>45</v>
      </c>
      <c r="DQ207" s="20"/>
      <c r="DT207" s="14"/>
      <c r="DU207" s="20"/>
    </row>
    <row r="208" spans="1:125" customFormat="1" ht="15" x14ac:dyDescent="0.25">
      <c r="A208" s="32"/>
      <c r="B208" s="25"/>
      <c r="C208" s="26"/>
      <c r="D208" s="494" t="s">
        <v>63</v>
      </c>
      <c r="E208" s="494"/>
      <c r="F208" s="494"/>
      <c r="G208" s="27" t="s">
        <v>46</v>
      </c>
      <c r="H208" s="47">
        <v>20.6</v>
      </c>
      <c r="I208" s="28"/>
      <c r="J208" s="34">
        <v>3.1930000000000001</v>
      </c>
      <c r="K208" s="8"/>
      <c r="L208" s="28"/>
      <c r="M208" s="8"/>
      <c r="N208" s="28"/>
      <c r="O208" s="35"/>
      <c r="DI208" s="14"/>
      <c r="DJ208" s="20"/>
      <c r="DK208" s="20"/>
      <c r="DL208" s="20"/>
      <c r="DO208" s="2" t="s">
        <v>63</v>
      </c>
      <c r="DQ208" s="20"/>
      <c r="DT208" s="14"/>
      <c r="DU208" s="20"/>
    </row>
    <row r="209" spans="1:125" customFormat="1" ht="15" x14ac:dyDescent="0.25">
      <c r="A209" s="36"/>
      <c r="B209" s="27"/>
      <c r="C209" s="26"/>
      <c r="D209" s="497" t="s">
        <v>47</v>
      </c>
      <c r="E209" s="497"/>
      <c r="F209" s="497"/>
      <c r="G209" s="37"/>
      <c r="H209" s="38"/>
      <c r="I209" s="38"/>
      <c r="J209" s="38"/>
      <c r="K209" s="50">
        <v>5459.07</v>
      </c>
      <c r="L209" s="38"/>
      <c r="M209" s="39">
        <v>846.16</v>
      </c>
      <c r="N209" s="38"/>
      <c r="O209" s="40">
        <v>14256.75</v>
      </c>
      <c r="DI209" s="14"/>
      <c r="DJ209" s="20"/>
      <c r="DK209" s="20"/>
      <c r="DL209" s="20"/>
      <c r="DP209" s="2" t="s">
        <v>47</v>
      </c>
      <c r="DQ209" s="20"/>
      <c r="DT209" s="14"/>
      <c r="DU209" s="20"/>
    </row>
    <row r="210" spans="1:125" customFormat="1" ht="15" x14ac:dyDescent="0.25">
      <c r="A210" s="32"/>
      <c r="B210" s="25"/>
      <c r="C210" s="26"/>
      <c r="D210" s="494" t="s">
        <v>48</v>
      </c>
      <c r="E210" s="494"/>
      <c r="F210" s="494"/>
      <c r="G210" s="27"/>
      <c r="H210" s="28"/>
      <c r="I210" s="28"/>
      <c r="J210" s="28"/>
      <c r="K210" s="8"/>
      <c r="L210" s="28"/>
      <c r="M210" s="29">
        <v>68.34</v>
      </c>
      <c r="N210" s="28"/>
      <c r="O210" s="31">
        <v>3568.03</v>
      </c>
      <c r="DI210" s="14"/>
      <c r="DJ210" s="20"/>
      <c r="DK210" s="20"/>
      <c r="DL210" s="20"/>
      <c r="DO210" s="2" t="s">
        <v>48</v>
      </c>
      <c r="DQ210" s="20"/>
      <c r="DT210" s="14"/>
      <c r="DU210" s="20"/>
    </row>
    <row r="211" spans="1:125" customFormat="1" ht="45" x14ac:dyDescent="0.25">
      <c r="A211" s="32"/>
      <c r="B211" s="25"/>
      <c r="C211" s="26" t="s">
        <v>87</v>
      </c>
      <c r="D211" s="494" t="s">
        <v>88</v>
      </c>
      <c r="E211" s="494"/>
      <c r="F211" s="494"/>
      <c r="G211" s="27" t="s">
        <v>51</v>
      </c>
      <c r="H211" s="33">
        <v>147</v>
      </c>
      <c r="I211" s="28"/>
      <c r="J211" s="33">
        <v>147</v>
      </c>
      <c r="K211" s="8"/>
      <c r="L211" s="28"/>
      <c r="M211" s="29">
        <v>100.46</v>
      </c>
      <c r="N211" s="28"/>
      <c r="O211" s="31">
        <v>5245</v>
      </c>
      <c r="DI211" s="14"/>
      <c r="DJ211" s="20"/>
      <c r="DK211" s="20"/>
      <c r="DL211" s="20"/>
      <c r="DO211" s="2" t="s">
        <v>88</v>
      </c>
      <c r="DQ211" s="20"/>
      <c r="DT211" s="14"/>
      <c r="DU211" s="20"/>
    </row>
    <row r="212" spans="1:125" customFormat="1" ht="56.25" x14ac:dyDescent="0.25">
      <c r="A212" s="32"/>
      <c r="B212" s="25"/>
      <c r="C212" s="26" t="s">
        <v>89</v>
      </c>
      <c r="D212" s="494" t="s">
        <v>90</v>
      </c>
      <c r="E212" s="494"/>
      <c r="F212" s="494"/>
      <c r="G212" s="27" t="s">
        <v>51</v>
      </c>
      <c r="H212" s="33">
        <v>134</v>
      </c>
      <c r="I212" s="30">
        <v>0.85</v>
      </c>
      <c r="J212" s="47">
        <v>113.9</v>
      </c>
      <c r="K212" s="8"/>
      <c r="L212" s="28"/>
      <c r="M212" s="29">
        <v>77.84</v>
      </c>
      <c r="N212" s="28"/>
      <c r="O212" s="31">
        <v>4063.99</v>
      </c>
      <c r="DI212" s="14"/>
      <c r="DJ212" s="20"/>
      <c r="DK212" s="20"/>
      <c r="DL212" s="20"/>
      <c r="DO212" s="2" t="s">
        <v>90</v>
      </c>
      <c r="DQ212" s="20"/>
      <c r="DT212" s="14"/>
      <c r="DU212" s="20"/>
    </row>
    <row r="213" spans="1:125" customFormat="1" ht="15" x14ac:dyDescent="0.25">
      <c r="A213" s="24"/>
      <c r="B213" s="22"/>
      <c r="C213" s="23"/>
      <c r="D213" s="496" t="s">
        <v>54</v>
      </c>
      <c r="E213" s="496"/>
      <c r="F213" s="496"/>
      <c r="G213" s="16"/>
      <c r="H213" s="42"/>
      <c r="I213" s="42"/>
      <c r="J213" s="42"/>
      <c r="K213" s="43"/>
      <c r="L213" s="42"/>
      <c r="M213" s="51">
        <v>1024.46</v>
      </c>
      <c r="N213" s="38"/>
      <c r="O213" s="45">
        <v>23565.74</v>
      </c>
      <c r="DI213" s="14"/>
      <c r="DJ213" s="20"/>
      <c r="DK213" s="20"/>
      <c r="DL213" s="20"/>
      <c r="DQ213" s="20" t="s">
        <v>54</v>
      </c>
      <c r="DT213" s="14"/>
      <c r="DU213" s="20"/>
    </row>
    <row r="214" spans="1:125" customFormat="1" ht="22.5" x14ac:dyDescent="0.25">
      <c r="A214" s="15" t="s">
        <v>249</v>
      </c>
      <c r="B214" s="16" t="s">
        <v>250</v>
      </c>
      <c r="C214" s="17" t="s">
        <v>92</v>
      </c>
      <c r="D214" s="493" t="s">
        <v>93</v>
      </c>
      <c r="E214" s="493"/>
      <c r="F214" s="493"/>
      <c r="G214" s="16" t="s">
        <v>94</v>
      </c>
      <c r="H214" s="16">
        <v>19.53</v>
      </c>
      <c r="I214" s="16" t="s">
        <v>23</v>
      </c>
      <c r="J214" s="16" t="s">
        <v>251</v>
      </c>
      <c r="K214" s="18" t="s">
        <v>96</v>
      </c>
      <c r="L214" s="16" t="s">
        <v>97</v>
      </c>
      <c r="M214" s="18" t="s">
        <v>252</v>
      </c>
      <c r="N214" s="16" t="s">
        <v>99</v>
      </c>
      <c r="O214" s="19" t="s">
        <v>253</v>
      </c>
      <c r="DI214" s="14"/>
      <c r="DJ214" s="20" t="s">
        <v>93</v>
      </c>
      <c r="DK214" s="20" t="s">
        <v>5</v>
      </c>
      <c r="DL214" s="20" t="s">
        <v>5</v>
      </c>
      <c r="DQ214" s="20"/>
      <c r="DT214" s="14"/>
      <c r="DU214" s="20"/>
    </row>
    <row r="215" spans="1:125" customFormat="1" ht="15" x14ac:dyDescent="0.25">
      <c r="A215" s="21"/>
      <c r="B215" s="22"/>
      <c r="C215" s="23"/>
      <c r="D215" s="494" t="s">
        <v>101</v>
      </c>
      <c r="E215" s="494"/>
      <c r="F215" s="494"/>
      <c r="G215" s="494"/>
      <c r="H215" s="494"/>
      <c r="I215" s="494"/>
      <c r="J215" s="494"/>
      <c r="K215" s="494"/>
      <c r="L215" s="494"/>
      <c r="M215" s="494"/>
      <c r="N215" s="494"/>
      <c r="O215" s="498"/>
      <c r="DI215" s="14"/>
      <c r="DJ215" s="20"/>
      <c r="DK215" s="20"/>
      <c r="DL215" s="20"/>
      <c r="DQ215" s="20"/>
      <c r="DR215" s="2" t="s">
        <v>101</v>
      </c>
      <c r="DT215" s="14"/>
      <c r="DU215" s="20"/>
    </row>
    <row r="216" spans="1:125" customFormat="1" ht="15" x14ac:dyDescent="0.25">
      <c r="A216" s="24"/>
      <c r="B216" s="52"/>
      <c r="C216" s="26"/>
      <c r="D216" s="499" t="s">
        <v>102</v>
      </c>
      <c r="E216" s="499"/>
      <c r="F216" s="499"/>
      <c r="G216" s="499"/>
      <c r="H216" s="499"/>
      <c r="I216" s="499"/>
      <c r="J216" s="499"/>
      <c r="K216" s="499"/>
      <c r="L216" s="499"/>
      <c r="M216" s="499"/>
      <c r="N216" s="499"/>
      <c r="O216" s="500"/>
      <c r="DI216" s="14"/>
      <c r="DJ216" s="20"/>
      <c r="DK216" s="20"/>
      <c r="DL216" s="20"/>
      <c r="DQ216" s="20"/>
      <c r="DS216" s="2" t="s">
        <v>102</v>
      </c>
      <c r="DT216" s="14"/>
      <c r="DU216" s="20"/>
    </row>
    <row r="217" spans="1:125" customFormat="1" ht="15" x14ac:dyDescent="0.25">
      <c r="A217" s="24"/>
      <c r="B217" s="22"/>
      <c r="C217" s="23"/>
      <c r="D217" s="496" t="s">
        <v>54</v>
      </c>
      <c r="E217" s="496"/>
      <c r="F217" s="496"/>
      <c r="G217" s="16"/>
      <c r="H217" s="42"/>
      <c r="I217" s="42"/>
      <c r="J217" s="42"/>
      <c r="K217" s="43"/>
      <c r="L217" s="42"/>
      <c r="M217" s="51">
        <v>12774.1</v>
      </c>
      <c r="N217" s="38"/>
      <c r="O217" s="45">
        <v>121353.95</v>
      </c>
      <c r="DI217" s="14"/>
      <c r="DJ217" s="20"/>
      <c r="DK217" s="20"/>
      <c r="DL217" s="20"/>
      <c r="DQ217" s="20" t="s">
        <v>54</v>
      </c>
      <c r="DT217" s="14"/>
      <c r="DU217" s="20"/>
    </row>
    <row r="218" spans="1:125" customFormat="1" ht="56.25" x14ac:dyDescent="0.25">
      <c r="A218" s="15" t="s">
        <v>254</v>
      </c>
      <c r="B218" s="16" t="s">
        <v>255</v>
      </c>
      <c r="C218" s="17" t="s">
        <v>256</v>
      </c>
      <c r="D218" s="493" t="s">
        <v>257</v>
      </c>
      <c r="E218" s="493"/>
      <c r="F218" s="493"/>
      <c r="G218" s="16" t="s">
        <v>239</v>
      </c>
      <c r="H218" s="16">
        <v>1</v>
      </c>
      <c r="I218" s="16" t="s">
        <v>23</v>
      </c>
      <c r="J218" s="16" t="s">
        <v>23</v>
      </c>
      <c r="K218" s="18"/>
      <c r="L218" s="16"/>
      <c r="M218" s="18"/>
      <c r="N218" s="16"/>
      <c r="O218" s="19"/>
      <c r="DI218" s="14"/>
      <c r="DJ218" s="20" t="s">
        <v>257</v>
      </c>
      <c r="DK218" s="20" t="s">
        <v>5</v>
      </c>
      <c r="DL218" s="20" t="s">
        <v>5</v>
      </c>
      <c r="DQ218" s="20"/>
      <c r="DT218" s="14"/>
      <c r="DU218" s="20"/>
    </row>
    <row r="219" spans="1:125" customFormat="1" ht="15" x14ac:dyDescent="0.25">
      <c r="A219" s="24"/>
      <c r="B219" s="25"/>
      <c r="C219" s="26" t="s">
        <v>23</v>
      </c>
      <c r="D219" s="494" t="s">
        <v>44</v>
      </c>
      <c r="E219" s="494"/>
      <c r="F219" s="494"/>
      <c r="G219" s="27"/>
      <c r="H219" s="28"/>
      <c r="I219" s="28"/>
      <c r="J219" s="28"/>
      <c r="K219" s="29">
        <v>316.8</v>
      </c>
      <c r="L219" s="28"/>
      <c r="M219" s="29">
        <v>316.8</v>
      </c>
      <c r="N219" s="30">
        <v>52.21</v>
      </c>
      <c r="O219" s="31">
        <v>16540.13</v>
      </c>
      <c r="DI219" s="14"/>
      <c r="DJ219" s="20"/>
      <c r="DK219" s="20"/>
      <c r="DL219" s="20"/>
      <c r="DN219" s="2" t="s">
        <v>44</v>
      </c>
      <c r="DQ219" s="20"/>
      <c r="DT219" s="14"/>
      <c r="DU219" s="20"/>
    </row>
    <row r="220" spans="1:125" customFormat="1" ht="15" x14ac:dyDescent="0.25">
      <c r="A220" s="24"/>
      <c r="B220" s="25"/>
      <c r="C220" s="26" t="s">
        <v>55</v>
      </c>
      <c r="D220" s="494" t="s">
        <v>60</v>
      </c>
      <c r="E220" s="494"/>
      <c r="F220" s="494"/>
      <c r="G220" s="27"/>
      <c r="H220" s="28"/>
      <c r="I220" s="28"/>
      <c r="J220" s="28"/>
      <c r="K220" s="46">
        <v>8602.08</v>
      </c>
      <c r="L220" s="28"/>
      <c r="M220" s="46">
        <v>8602.08</v>
      </c>
      <c r="N220" s="30">
        <v>15.71</v>
      </c>
      <c r="O220" s="31">
        <v>135138.68</v>
      </c>
      <c r="DI220" s="14"/>
      <c r="DJ220" s="20"/>
      <c r="DK220" s="20"/>
      <c r="DL220" s="20"/>
      <c r="DN220" s="2" t="s">
        <v>60</v>
      </c>
      <c r="DQ220" s="20"/>
      <c r="DT220" s="14"/>
      <c r="DU220" s="20"/>
    </row>
    <row r="221" spans="1:125" customFormat="1" ht="15" x14ac:dyDescent="0.25">
      <c r="A221" s="24"/>
      <c r="B221" s="25"/>
      <c r="C221" s="26" t="s">
        <v>61</v>
      </c>
      <c r="D221" s="494" t="s">
        <v>62</v>
      </c>
      <c r="E221" s="494"/>
      <c r="F221" s="494"/>
      <c r="G221" s="27"/>
      <c r="H221" s="28"/>
      <c r="I221" s="28"/>
      <c r="J221" s="28"/>
      <c r="K221" s="29">
        <v>328.35</v>
      </c>
      <c r="L221" s="28"/>
      <c r="M221" s="29">
        <v>328.35</v>
      </c>
      <c r="N221" s="30">
        <v>52.21</v>
      </c>
      <c r="O221" s="31">
        <v>17143.150000000001</v>
      </c>
      <c r="DI221" s="14"/>
      <c r="DJ221" s="20"/>
      <c r="DK221" s="20"/>
      <c r="DL221" s="20"/>
      <c r="DN221" s="2" t="s">
        <v>62</v>
      </c>
      <c r="DQ221" s="20"/>
      <c r="DT221" s="14"/>
      <c r="DU221" s="20"/>
    </row>
    <row r="222" spans="1:125" customFormat="1" ht="15" x14ac:dyDescent="0.25">
      <c r="A222" s="32"/>
      <c r="B222" s="25"/>
      <c r="C222" s="26"/>
      <c r="D222" s="494" t="s">
        <v>45</v>
      </c>
      <c r="E222" s="494"/>
      <c r="F222" s="494"/>
      <c r="G222" s="27" t="s">
        <v>46</v>
      </c>
      <c r="H222" s="30">
        <v>34.51</v>
      </c>
      <c r="I222" s="28"/>
      <c r="J222" s="30">
        <v>34.51</v>
      </c>
      <c r="K222" s="8"/>
      <c r="L222" s="28"/>
      <c r="M222" s="8"/>
      <c r="N222" s="28"/>
      <c r="O222" s="35"/>
      <c r="DI222" s="14"/>
      <c r="DJ222" s="20"/>
      <c r="DK222" s="20"/>
      <c r="DL222" s="20"/>
      <c r="DO222" s="2" t="s">
        <v>45</v>
      </c>
      <c r="DQ222" s="20"/>
      <c r="DT222" s="14"/>
      <c r="DU222" s="20"/>
    </row>
    <row r="223" spans="1:125" customFormat="1" ht="15" x14ac:dyDescent="0.25">
      <c r="A223" s="32"/>
      <c r="B223" s="25"/>
      <c r="C223" s="26"/>
      <c r="D223" s="494" t="s">
        <v>63</v>
      </c>
      <c r="E223" s="494"/>
      <c r="F223" s="494"/>
      <c r="G223" s="27" t="s">
        <v>46</v>
      </c>
      <c r="H223" s="30">
        <v>25.66</v>
      </c>
      <c r="I223" s="28"/>
      <c r="J223" s="30">
        <v>25.66</v>
      </c>
      <c r="K223" s="8"/>
      <c r="L223" s="28"/>
      <c r="M223" s="8"/>
      <c r="N223" s="28"/>
      <c r="O223" s="35"/>
      <c r="DI223" s="14"/>
      <c r="DJ223" s="20"/>
      <c r="DK223" s="20"/>
      <c r="DL223" s="20"/>
      <c r="DO223" s="2" t="s">
        <v>63</v>
      </c>
      <c r="DQ223" s="20"/>
      <c r="DT223" s="14"/>
      <c r="DU223" s="20"/>
    </row>
    <row r="224" spans="1:125" customFormat="1" ht="15" x14ac:dyDescent="0.25">
      <c r="A224" s="36"/>
      <c r="B224" s="27"/>
      <c r="C224" s="26"/>
      <c r="D224" s="497" t="s">
        <v>47</v>
      </c>
      <c r="E224" s="497"/>
      <c r="F224" s="497"/>
      <c r="G224" s="37"/>
      <c r="H224" s="38"/>
      <c r="I224" s="38"/>
      <c r="J224" s="38"/>
      <c r="K224" s="50">
        <v>8918.8799999999992</v>
      </c>
      <c r="L224" s="38"/>
      <c r="M224" s="50">
        <v>8918.8799999999992</v>
      </c>
      <c r="N224" s="38"/>
      <c r="O224" s="40">
        <v>151678.81</v>
      </c>
      <c r="DI224" s="14"/>
      <c r="DJ224" s="20"/>
      <c r="DK224" s="20"/>
      <c r="DL224" s="20"/>
      <c r="DP224" s="2" t="s">
        <v>47</v>
      </c>
      <c r="DQ224" s="20"/>
      <c r="DT224" s="14"/>
      <c r="DU224" s="20"/>
    </row>
    <row r="225" spans="1:125" customFormat="1" ht="15" x14ac:dyDescent="0.25">
      <c r="A225" s="32"/>
      <c r="B225" s="25"/>
      <c r="C225" s="26"/>
      <c r="D225" s="494" t="s">
        <v>48</v>
      </c>
      <c r="E225" s="494"/>
      <c r="F225" s="494"/>
      <c r="G225" s="27"/>
      <c r="H225" s="28"/>
      <c r="I225" s="28"/>
      <c r="J225" s="28"/>
      <c r="K225" s="8"/>
      <c r="L225" s="28"/>
      <c r="M225" s="29">
        <v>645.15</v>
      </c>
      <c r="N225" s="28"/>
      <c r="O225" s="31">
        <v>33683.279999999999</v>
      </c>
      <c r="DI225" s="14"/>
      <c r="DJ225" s="20"/>
      <c r="DK225" s="20"/>
      <c r="DL225" s="20"/>
      <c r="DO225" s="2" t="s">
        <v>48</v>
      </c>
      <c r="DQ225" s="20"/>
      <c r="DT225" s="14"/>
      <c r="DU225" s="20"/>
    </row>
    <row r="226" spans="1:125" customFormat="1" ht="22.5" x14ac:dyDescent="0.25">
      <c r="A226" s="32"/>
      <c r="B226" s="25"/>
      <c r="C226" s="26" t="s">
        <v>64</v>
      </c>
      <c r="D226" s="494" t="s">
        <v>65</v>
      </c>
      <c r="E226" s="494"/>
      <c r="F226" s="494"/>
      <c r="G226" s="27" t="s">
        <v>51</v>
      </c>
      <c r="H226" s="33">
        <v>109</v>
      </c>
      <c r="I226" s="28"/>
      <c r="J226" s="33">
        <v>109</v>
      </c>
      <c r="K226" s="8"/>
      <c r="L226" s="28"/>
      <c r="M226" s="29">
        <v>703.21</v>
      </c>
      <c r="N226" s="28"/>
      <c r="O226" s="31">
        <v>36714.78</v>
      </c>
      <c r="DI226" s="14"/>
      <c r="DJ226" s="20"/>
      <c r="DK226" s="20"/>
      <c r="DL226" s="20"/>
      <c r="DO226" s="2" t="s">
        <v>65</v>
      </c>
      <c r="DQ226" s="20"/>
      <c r="DT226" s="14"/>
      <c r="DU226" s="20"/>
    </row>
    <row r="227" spans="1:125" customFormat="1" ht="45" x14ac:dyDescent="0.25">
      <c r="A227" s="32"/>
      <c r="B227" s="25"/>
      <c r="C227" s="26" t="s">
        <v>66</v>
      </c>
      <c r="D227" s="494" t="s">
        <v>67</v>
      </c>
      <c r="E227" s="494"/>
      <c r="F227" s="494"/>
      <c r="G227" s="27" t="s">
        <v>51</v>
      </c>
      <c r="H227" s="33">
        <v>65</v>
      </c>
      <c r="I227" s="30">
        <v>0.85</v>
      </c>
      <c r="J227" s="30">
        <v>55.25</v>
      </c>
      <c r="K227" s="8"/>
      <c r="L227" s="28"/>
      <c r="M227" s="29">
        <v>356.45</v>
      </c>
      <c r="N227" s="28"/>
      <c r="O227" s="31">
        <v>18610.009999999998</v>
      </c>
      <c r="DI227" s="14"/>
      <c r="DJ227" s="20"/>
      <c r="DK227" s="20"/>
      <c r="DL227" s="20"/>
      <c r="DO227" s="2" t="s">
        <v>67</v>
      </c>
      <c r="DQ227" s="20"/>
      <c r="DT227" s="14"/>
      <c r="DU227" s="20"/>
    </row>
    <row r="228" spans="1:125" customFormat="1" ht="15" x14ac:dyDescent="0.25">
      <c r="A228" s="24"/>
      <c r="B228" s="22"/>
      <c r="C228" s="23"/>
      <c r="D228" s="496" t="s">
        <v>54</v>
      </c>
      <c r="E228" s="496"/>
      <c r="F228" s="496"/>
      <c r="G228" s="16"/>
      <c r="H228" s="42"/>
      <c r="I228" s="42"/>
      <c r="J228" s="42"/>
      <c r="K228" s="43"/>
      <c r="L228" s="42"/>
      <c r="M228" s="51">
        <v>9978.5400000000009</v>
      </c>
      <c r="N228" s="38"/>
      <c r="O228" s="45">
        <v>207003.6</v>
      </c>
      <c r="DI228" s="14"/>
      <c r="DJ228" s="20"/>
      <c r="DK228" s="20"/>
      <c r="DL228" s="20"/>
      <c r="DQ228" s="20" t="s">
        <v>54</v>
      </c>
      <c r="DT228" s="14"/>
      <c r="DU228" s="20"/>
    </row>
    <row r="229" spans="1:125" customFormat="1" ht="22.5" x14ac:dyDescent="0.25">
      <c r="A229" s="15" t="s">
        <v>258</v>
      </c>
      <c r="B229" s="16" t="s">
        <v>259</v>
      </c>
      <c r="C229" s="17" t="s">
        <v>260</v>
      </c>
      <c r="D229" s="493" t="s">
        <v>261</v>
      </c>
      <c r="E229" s="493"/>
      <c r="F229" s="493"/>
      <c r="G229" s="16" t="s">
        <v>262</v>
      </c>
      <c r="H229" s="16">
        <v>1</v>
      </c>
      <c r="I229" s="16" t="s">
        <v>23</v>
      </c>
      <c r="J229" s="16" t="s">
        <v>23</v>
      </c>
      <c r="K229" s="18" t="s">
        <v>263</v>
      </c>
      <c r="L229" s="16" t="s">
        <v>127</v>
      </c>
      <c r="M229" s="18" t="s">
        <v>264</v>
      </c>
      <c r="N229" s="16" t="s">
        <v>99</v>
      </c>
      <c r="O229" s="19" t="s">
        <v>265</v>
      </c>
      <c r="DI229" s="14"/>
      <c r="DJ229" s="20" t="s">
        <v>261</v>
      </c>
      <c r="DK229" s="20" t="s">
        <v>5</v>
      </c>
      <c r="DL229" s="20" t="s">
        <v>5</v>
      </c>
      <c r="DQ229" s="20"/>
      <c r="DT229" s="14"/>
      <c r="DU229" s="20"/>
    </row>
    <row r="230" spans="1:125" customFormat="1" ht="15" x14ac:dyDescent="0.25">
      <c r="A230" s="21"/>
      <c r="B230" s="22"/>
      <c r="C230" s="23"/>
      <c r="D230" s="494" t="s">
        <v>266</v>
      </c>
      <c r="E230" s="494"/>
      <c r="F230" s="494"/>
      <c r="G230" s="494"/>
      <c r="H230" s="494"/>
      <c r="I230" s="494"/>
      <c r="J230" s="494"/>
      <c r="K230" s="494"/>
      <c r="L230" s="494"/>
      <c r="M230" s="494"/>
      <c r="N230" s="494"/>
      <c r="O230" s="498"/>
      <c r="DI230" s="14"/>
      <c r="DJ230" s="20"/>
      <c r="DK230" s="20"/>
      <c r="DL230" s="20"/>
      <c r="DQ230" s="20"/>
      <c r="DR230" s="2" t="s">
        <v>266</v>
      </c>
      <c r="DT230" s="14"/>
      <c r="DU230" s="20"/>
    </row>
    <row r="231" spans="1:125" customFormat="1" ht="15" x14ac:dyDescent="0.25">
      <c r="A231" s="24"/>
      <c r="B231" s="52"/>
      <c r="C231" s="26"/>
      <c r="D231" s="499" t="s">
        <v>131</v>
      </c>
      <c r="E231" s="499"/>
      <c r="F231" s="499"/>
      <c r="G231" s="499"/>
      <c r="H231" s="499"/>
      <c r="I231" s="499"/>
      <c r="J231" s="499"/>
      <c r="K231" s="499"/>
      <c r="L231" s="499"/>
      <c r="M231" s="499"/>
      <c r="N231" s="499"/>
      <c r="O231" s="500"/>
      <c r="DI231" s="14"/>
      <c r="DJ231" s="20"/>
      <c r="DK231" s="20"/>
      <c r="DL231" s="20"/>
      <c r="DQ231" s="20"/>
      <c r="DS231" s="2" t="s">
        <v>131</v>
      </c>
      <c r="DT231" s="14"/>
      <c r="DU231" s="20"/>
    </row>
    <row r="232" spans="1:125" customFormat="1" ht="15" x14ac:dyDescent="0.25">
      <c r="A232" s="24"/>
      <c r="B232" s="52"/>
      <c r="C232" s="26"/>
      <c r="D232" s="499" t="s">
        <v>102</v>
      </c>
      <c r="E232" s="499"/>
      <c r="F232" s="499"/>
      <c r="G232" s="499"/>
      <c r="H232" s="499"/>
      <c r="I232" s="499"/>
      <c r="J232" s="499"/>
      <c r="K232" s="499"/>
      <c r="L232" s="499"/>
      <c r="M232" s="499"/>
      <c r="N232" s="499"/>
      <c r="O232" s="500"/>
      <c r="DI232" s="14"/>
      <c r="DJ232" s="20"/>
      <c r="DK232" s="20"/>
      <c r="DL232" s="20"/>
      <c r="DQ232" s="20"/>
      <c r="DS232" s="2" t="s">
        <v>102</v>
      </c>
      <c r="DT232" s="14"/>
      <c r="DU232" s="20"/>
    </row>
    <row r="233" spans="1:125" customFormat="1" ht="15" x14ac:dyDescent="0.25">
      <c r="A233" s="24"/>
      <c r="B233" s="22"/>
      <c r="C233" s="23"/>
      <c r="D233" s="496" t="s">
        <v>54</v>
      </c>
      <c r="E233" s="496"/>
      <c r="F233" s="496"/>
      <c r="G233" s="16"/>
      <c r="H233" s="42"/>
      <c r="I233" s="42"/>
      <c r="J233" s="42"/>
      <c r="K233" s="43"/>
      <c r="L233" s="42"/>
      <c r="M233" s="51">
        <v>175555.37</v>
      </c>
      <c r="N233" s="38"/>
      <c r="O233" s="45">
        <v>1667776.02</v>
      </c>
      <c r="DI233" s="14"/>
      <c r="DJ233" s="20"/>
      <c r="DK233" s="20"/>
      <c r="DL233" s="20"/>
      <c r="DQ233" s="20" t="s">
        <v>54</v>
      </c>
      <c r="DT233" s="14"/>
      <c r="DU233" s="20"/>
    </row>
    <row r="234" spans="1:125" customFormat="1" ht="22.5" x14ac:dyDescent="0.25">
      <c r="A234" s="15" t="s">
        <v>267</v>
      </c>
      <c r="B234" s="16" t="s">
        <v>268</v>
      </c>
      <c r="C234" s="17" t="s">
        <v>269</v>
      </c>
      <c r="D234" s="493" t="s">
        <v>270</v>
      </c>
      <c r="E234" s="493"/>
      <c r="F234" s="493"/>
      <c r="G234" s="16" t="s">
        <v>262</v>
      </c>
      <c r="H234" s="16">
        <v>1</v>
      </c>
      <c r="I234" s="16" t="s">
        <v>23</v>
      </c>
      <c r="J234" s="16" t="s">
        <v>23</v>
      </c>
      <c r="K234" s="18" t="s">
        <v>271</v>
      </c>
      <c r="L234" s="16" t="s">
        <v>127</v>
      </c>
      <c r="M234" s="18" t="s">
        <v>272</v>
      </c>
      <c r="N234" s="16" t="s">
        <v>99</v>
      </c>
      <c r="O234" s="19" t="s">
        <v>273</v>
      </c>
      <c r="DI234" s="14"/>
      <c r="DJ234" s="20" t="s">
        <v>270</v>
      </c>
      <c r="DK234" s="20" t="s">
        <v>5</v>
      </c>
      <c r="DL234" s="20" t="s">
        <v>5</v>
      </c>
      <c r="DQ234" s="20"/>
      <c r="DT234" s="14"/>
      <c r="DU234" s="20"/>
    </row>
    <row r="235" spans="1:125" customFormat="1" ht="15" x14ac:dyDescent="0.25">
      <c r="A235" s="21"/>
      <c r="B235" s="22"/>
      <c r="C235" s="23"/>
      <c r="D235" s="494" t="s">
        <v>274</v>
      </c>
      <c r="E235" s="494"/>
      <c r="F235" s="494"/>
      <c r="G235" s="494"/>
      <c r="H235" s="494"/>
      <c r="I235" s="494"/>
      <c r="J235" s="494"/>
      <c r="K235" s="494"/>
      <c r="L235" s="494"/>
      <c r="M235" s="494"/>
      <c r="N235" s="494"/>
      <c r="O235" s="498"/>
      <c r="DI235" s="14"/>
      <c r="DJ235" s="20"/>
      <c r="DK235" s="20"/>
      <c r="DL235" s="20"/>
      <c r="DQ235" s="20"/>
      <c r="DR235" s="2" t="s">
        <v>274</v>
      </c>
      <c r="DT235" s="14"/>
      <c r="DU235" s="20"/>
    </row>
    <row r="236" spans="1:125" customFormat="1" ht="15" x14ac:dyDescent="0.25">
      <c r="A236" s="24"/>
      <c r="B236" s="52"/>
      <c r="C236" s="26"/>
      <c r="D236" s="499" t="s">
        <v>131</v>
      </c>
      <c r="E236" s="499"/>
      <c r="F236" s="499"/>
      <c r="G236" s="499"/>
      <c r="H236" s="499"/>
      <c r="I236" s="499"/>
      <c r="J236" s="499"/>
      <c r="K236" s="499"/>
      <c r="L236" s="499"/>
      <c r="M236" s="499"/>
      <c r="N236" s="499"/>
      <c r="O236" s="500"/>
      <c r="DI236" s="14"/>
      <c r="DJ236" s="20"/>
      <c r="DK236" s="20"/>
      <c r="DL236" s="20"/>
      <c r="DQ236" s="20"/>
      <c r="DS236" s="2" t="s">
        <v>131</v>
      </c>
      <c r="DT236" s="14"/>
      <c r="DU236" s="20"/>
    </row>
    <row r="237" spans="1:125" customFormat="1" ht="15" x14ac:dyDescent="0.25">
      <c r="A237" s="24"/>
      <c r="B237" s="52"/>
      <c r="C237" s="26"/>
      <c r="D237" s="499" t="s">
        <v>102</v>
      </c>
      <c r="E237" s="499"/>
      <c r="F237" s="499"/>
      <c r="G237" s="499"/>
      <c r="H237" s="499"/>
      <c r="I237" s="499"/>
      <c r="J237" s="499"/>
      <c r="K237" s="499"/>
      <c r="L237" s="499"/>
      <c r="M237" s="499"/>
      <c r="N237" s="499"/>
      <c r="O237" s="500"/>
      <c r="DI237" s="14"/>
      <c r="DJ237" s="20"/>
      <c r="DK237" s="20"/>
      <c r="DL237" s="20"/>
      <c r="DQ237" s="20"/>
      <c r="DS237" s="2" t="s">
        <v>102</v>
      </c>
      <c r="DT237" s="14"/>
      <c r="DU237" s="20"/>
    </row>
    <row r="238" spans="1:125" customFormat="1" ht="15" x14ac:dyDescent="0.25">
      <c r="A238" s="24"/>
      <c r="B238" s="22"/>
      <c r="C238" s="23"/>
      <c r="D238" s="496" t="s">
        <v>54</v>
      </c>
      <c r="E238" s="496"/>
      <c r="F238" s="496"/>
      <c r="G238" s="16"/>
      <c r="H238" s="42"/>
      <c r="I238" s="42"/>
      <c r="J238" s="42"/>
      <c r="K238" s="43"/>
      <c r="L238" s="42"/>
      <c r="M238" s="51">
        <v>378541.26</v>
      </c>
      <c r="N238" s="38"/>
      <c r="O238" s="45">
        <v>3596141.97</v>
      </c>
      <c r="DI238" s="14"/>
      <c r="DJ238" s="20"/>
      <c r="DK238" s="20"/>
      <c r="DL238" s="20"/>
      <c r="DQ238" s="20" t="s">
        <v>54</v>
      </c>
      <c r="DT238" s="14"/>
      <c r="DU238" s="20"/>
    </row>
    <row r="239" spans="1:125" customFormat="1" ht="45" x14ac:dyDescent="0.25">
      <c r="A239" s="15" t="s">
        <v>275</v>
      </c>
      <c r="B239" s="16" t="s">
        <v>276</v>
      </c>
      <c r="C239" s="17" t="s">
        <v>277</v>
      </c>
      <c r="D239" s="493" t="s">
        <v>278</v>
      </c>
      <c r="E239" s="493"/>
      <c r="F239" s="493"/>
      <c r="G239" s="16" t="s">
        <v>110</v>
      </c>
      <c r="H239" s="16">
        <v>1</v>
      </c>
      <c r="I239" s="16" t="s">
        <v>23</v>
      </c>
      <c r="J239" s="16" t="s">
        <v>23</v>
      </c>
      <c r="K239" s="18"/>
      <c r="L239" s="16"/>
      <c r="M239" s="18"/>
      <c r="N239" s="16"/>
      <c r="O239" s="19"/>
      <c r="DI239" s="14"/>
      <c r="DJ239" s="20" t="s">
        <v>278</v>
      </c>
      <c r="DK239" s="20" t="s">
        <v>5</v>
      </c>
      <c r="DL239" s="20" t="s">
        <v>5</v>
      </c>
      <c r="DQ239" s="20"/>
      <c r="DT239" s="14"/>
      <c r="DU239" s="20"/>
    </row>
    <row r="240" spans="1:125" customFormat="1" ht="15" x14ac:dyDescent="0.25">
      <c r="A240" s="24"/>
      <c r="B240" s="25"/>
      <c r="C240" s="26" t="s">
        <v>23</v>
      </c>
      <c r="D240" s="494" t="s">
        <v>44</v>
      </c>
      <c r="E240" s="494"/>
      <c r="F240" s="494"/>
      <c r="G240" s="27"/>
      <c r="H240" s="28"/>
      <c r="I240" s="28"/>
      <c r="J240" s="28"/>
      <c r="K240" s="29">
        <v>251.92</v>
      </c>
      <c r="L240" s="28"/>
      <c r="M240" s="29">
        <v>251.92</v>
      </c>
      <c r="N240" s="30">
        <v>52.21</v>
      </c>
      <c r="O240" s="31">
        <v>13152.74</v>
      </c>
      <c r="DI240" s="14"/>
      <c r="DJ240" s="20"/>
      <c r="DK240" s="20"/>
      <c r="DL240" s="20"/>
      <c r="DN240" s="2" t="s">
        <v>44</v>
      </c>
      <c r="DQ240" s="20"/>
      <c r="DT240" s="14"/>
      <c r="DU240" s="20"/>
    </row>
    <row r="241" spans="1:125" customFormat="1" ht="15" x14ac:dyDescent="0.25">
      <c r="A241" s="24"/>
      <c r="B241" s="25"/>
      <c r="C241" s="26" t="s">
        <v>55</v>
      </c>
      <c r="D241" s="494" t="s">
        <v>60</v>
      </c>
      <c r="E241" s="494"/>
      <c r="F241" s="494"/>
      <c r="G241" s="27"/>
      <c r="H241" s="28"/>
      <c r="I241" s="28"/>
      <c r="J241" s="28"/>
      <c r="K241" s="29">
        <v>120.78</v>
      </c>
      <c r="L241" s="28"/>
      <c r="M241" s="29">
        <v>120.78</v>
      </c>
      <c r="N241" s="30">
        <v>15.71</v>
      </c>
      <c r="O241" s="31">
        <v>1897.45</v>
      </c>
      <c r="DI241" s="14"/>
      <c r="DJ241" s="20"/>
      <c r="DK241" s="20"/>
      <c r="DL241" s="20"/>
      <c r="DN241" s="2" t="s">
        <v>60</v>
      </c>
      <c r="DQ241" s="20"/>
      <c r="DT241" s="14"/>
      <c r="DU241" s="20"/>
    </row>
    <row r="242" spans="1:125" customFormat="1" ht="15" x14ac:dyDescent="0.25">
      <c r="A242" s="24"/>
      <c r="B242" s="25"/>
      <c r="C242" s="26" t="s">
        <v>61</v>
      </c>
      <c r="D242" s="494" t="s">
        <v>62</v>
      </c>
      <c r="E242" s="494"/>
      <c r="F242" s="494"/>
      <c r="G242" s="27"/>
      <c r="H242" s="28"/>
      <c r="I242" s="28"/>
      <c r="J242" s="28"/>
      <c r="K242" s="29">
        <v>11.98</v>
      </c>
      <c r="L242" s="28"/>
      <c r="M242" s="29">
        <v>11.98</v>
      </c>
      <c r="N242" s="30">
        <v>52.21</v>
      </c>
      <c r="O242" s="41">
        <v>625.48</v>
      </c>
      <c r="DI242" s="14"/>
      <c r="DJ242" s="20"/>
      <c r="DK242" s="20"/>
      <c r="DL242" s="20"/>
      <c r="DN242" s="2" t="s">
        <v>62</v>
      </c>
      <c r="DQ242" s="20"/>
      <c r="DT242" s="14"/>
      <c r="DU242" s="20"/>
    </row>
    <row r="243" spans="1:125" customFormat="1" ht="15" x14ac:dyDescent="0.25">
      <c r="A243" s="24"/>
      <c r="B243" s="25"/>
      <c r="C243" s="26" t="s">
        <v>75</v>
      </c>
      <c r="D243" s="494" t="s">
        <v>86</v>
      </c>
      <c r="E243" s="494"/>
      <c r="F243" s="494"/>
      <c r="G243" s="27"/>
      <c r="H243" s="28"/>
      <c r="I243" s="28"/>
      <c r="J243" s="28"/>
      <c r="K243" s="29">
        <v>812.09</v>
      </c>
      <c r="L243" s="28"/>
      <c r="M243" s="29">
        <v>812.09</v>
      </c>
      <c r="N243" s="47">
        <v>9.5</v>
      </c>
      <c r="O243" s="31">
        <v>7714.86</v>
      </c>
      <c r="DI243" s="14"/>
      <c r="DJ243" s="20"/>
      <c r="DK243" s="20"/>
      <c r="DL243" s="20"/>
      <c r="DN243" s="2" t="s">
        <v>86</v>
      </c>
      <c r="DQ243" s="20"/>
      <c r="DT243" s="14"/>
      <c r="DU243" s="20"/>
    </row>
    <row r="244" spans="1:125" customFormat="1" ht="15" x14ac:dyDescent="0.25">
      <c r="A244" s="32"/>
      <c r="B244" s="25"/>
      <c r="C244" s="26"/>
      <c r="D244" s="494" t="s">
        <v>45</v>
      </c>
      <c r="E244" s="494"/>
      <c r="F244" s="494"/>
      <c r="G244" s="27" t="s">
        <v>46</v>
      </c>
      <c r="H244" s="47">
        <v>26.8</v>
      </c>
      <c r="I244" s="28"/>
      <c r="J244" s="47">
        <v>26.8</v>
      </c>
      <c r="K244" s="8"/>
      <c r="L244" s="28"/>
      <c r="M244" s="8"/>
      <c r="N244" s="28"/>
      <c r="O244" s="35"/>
      <c r="DI244" s="14"/>
      <c r="DJ244" s="20"/>
      <c r="DK244" s="20"/>
      <c r="DL244" s="20"/>
      <c r="DO244" s="2" t="s">
        <v>45</v>
      </c>
      <c r="DQ244" s="20"/>
      <c r="DT244" s="14"/>
      <c r="DU244" s="20"/>
    </row>
    <row r="245" spans="1:125" customFormat="1" ht="15" x14ac:dyDescent="0.25">
      <c r="A245" s="32"/>
      <c r="B245" s="25"/>
      <c r="C245" s="26"/>
      <c r="D245" s="494" t="s">
        <v>63</v>
      </c>
      <c r="E245" s="494"/>
      <c r="F245" s="494"/>
      <c r="G245" s="27" t="s">
        <v>46</v>
      </c>
      <c r="H245" s="30">
        <v>0.92</v>
      </c>
      <c r="I245" s="28"/>
      <c r="J245" s="30">
        <v>0.92</v>
      </c>
      <c r="K245" s="8"/>
      <c r="L245" s="28"/>
      <c r="M245" s="8"/>
      <c r="N245" s="28"/>
      <c r="O245" s="35"/>
      <c r="DI245" s="14"/>
      <c r="DJ245" s="20"/>
      <c r="DK245" s="20"/>
      <c r="DL245" s="20"/>
      <c r="DO245" s="2" t="s">
        <v>63</v>
      </c>
      <c r="DQ245" s="20"/>
      <c r="DT245" s="14"/>
      <c r="DU245" s="20"/>
    </row>
    <row r="246" spans="1:125" customFormat="1" ht="15" x14ac:dyDescent="0.25">
      <c r="A246" s="36"/>
      <c r="B246" s="27"/>
      <c r="C246" s="26"/>
      <c r="D246" s="497" t="s">
        <v>47</v>
      </c>
      <c r="E246" s="497"/>
      <c r="F246" s="497"/>
      <c r="G246" s="37"/>
      <c r="H246" s="38"/>
      <c r="I246" s="38"/>
      <c r="J246" s="38"/>
      <c r="K246" s="50">
        <v>1184.79</v>
      </c>
      <c r="L246" s="38"/>
      <c r="M246" s="50">
        <v>1184.79</v>
      </c>
      <c r="N246" s="38"/>
      <c r="O246" s="40">
        <v>22765.05</v>
      </c>
      <c r="DI246" s="14"/>
      <c r="DJ246" s="20"/>
      <c r="DK246" s="20"/>
      <c r="DL246" s="20"/>
      <c r="DP246" s="2" t="s">
        <v>47</v>
      </c>
      <c r="DQ246" s="20"/>
      <c r="DT246" s="14"/>
      <c r="DU246" s="20"/>
    </row>
    <row r="247" spans="1:125" customFormat="1" ht="15" x14ac:dyDescent="0.25">
      <c r="A247" s="32"/>
      <c r="B247" s="25"/>
      <c r="C247" s="26"/>
      <c r="D247" s="494" t="s">
        <v>48</v>
      </c>
      <c r="E247" s="494"/>
      <c r="F247" s="494"/>
      <c r="G247" s="27"/>
      <c r="H247" s="28"/>
      <c r="I247" s="28"/>
      <c r="J247" s="28"/>
      <c r="K247" s="8"/>
      <c r="L247" s="28"/>
      <c r="M247" s="29">
        <v>263.89999999999998</v>
      </c>
      <c r="N247" s="28"/>
      <c r="O247" s="31">
        <v>13778.22</v>
      </c>
      <c r="DI247" s="14"/>
      <c r="DJ247" s="20"/>
      <c r="DK247" s="20"/>
      <c r="DL247" s="20"/>
      <c r="DO247" s="2" t="s">
        <v>48</v>
      </c>
      <c r="DQ247" s="20"/>
      <c r="DT247" s="14"/>
      <c r="DU247" s="20"/>
    </row>
    <row r="248" spans="1:125" customFormat="1" ht="15" x14ac:dyDescent="0.25">
      <c r="A248" s="32"/>
      <c r="B248" s="25"/>
      <c r="C248" s="26" t="s">
        <v>279</v>
      </c>
      <c r="D248" s="494" t="s">
        <v>280</v>
      </c>
      <c r="E248" s="494"/>
      <c r="F248" s="494"/>
      <c r="G248" s="27" t="s">
        <v>51</v>
      </c>
      <c r="H248" s="33">
        <v>92</v>
      </c>
      <c r="I248" s="28"/>
      <c r="J248" s="33">
        <v>92</v>
      </c>
      <c r="K248" s="8"/>
      <c r="L248" s="28"/>
      <c r="M248" s="29">
        <v>242.79</v>
      </c>
      <c r="N248" s="28"/>
      <c r="O248" s="31">
        <v>12675.96</v>
      </c>
      <c r="DI248" s="14"/>
      <c r="DJ248" s="20"/>
      <c r="DK248" s="20"/>
      <c r="DL248" s="20"/>
      <c r="DO248" s="2" t="s">
        <v>280</v>
      </c>
      <c r="DQ248" s="20"/>
      <c r="DT248" s="14"/>
      <c r="DU248" s="20"/>
    </row>
    <row r="249" spans="1:125" customFormat="1" ht="15" x14ac:dyDescent="0.25">
      <c r="A249" s="32"/>
      <c r="B249" s="25"/>
      <c r="C249" s="26" t="s">
        <v>281</v>
      </c>
      <c r="D249" s="494" t="s">
        <v>282</v>
      </c>
      <c r="E249" s="494"/>
      <c r="F249" s="494"/>
      <c r="G249" s="27" t="s">
        <v>51</v>
      </c>
      <c r="H249" s="33">
        <v>49</v>
      </c>
      <c r="I249" s="28"/>
      <c r="J249" s="33">
        <v>49</v>
      </c>
      <c r="K249" s="8"/>
      <c r="L249" s="28"/>
      <c r="M249" s="29">
        <v>129.31</v>
      </c>
      <c r="N249" s="28"/>
      <c r="O249" s="31">
        <v>6751.33</v>
      </c>
      <c r="DI249" s="14"/>
      <c r="DJ249" s="20"/>
      <c r="DK249" s="20"/>
      <c r="DL249" s="20"/>
      <c r="DO249" s="2" t="s">
        <v>282</v>
      </c>
      <c r="DQ249" s="20"/>
      <c r="DT249" s="14"/>
      <c r="DU249" s="20"/>
    </row>
    <row r="250" spans="1:125" customFormat="1" ht="15" x14ac:dyDescent="0.25">
      <c r="A250" s="24"/>
      <c r="B250" s="22"/>
      <c r="C250" s="23"/>
      <c r="D250" s="496" t="s">
        <v>54</v>
      </c>
      <c r="E250" s="496"/>
      <c r="F250" s="496"/>
      <c r="G250" s="16"/>
      <c r="H250" s="42"/>
      <c r="I250" s="42"/>
      <c r="J250" s="42"/>
      <c r="K250" s="43"/>
      <c r="L250" s="42"/>
      <c r="M250" s="51">
        <v>1556.89</v>
      </c>
      <c r="N250" s="38"/>
      <c r="O250" s="45">
        <v>42192.34</v>
      </c>
      <c r="DI250" s="14"/>
      <c r="DJ250" s="20"/>
      <c r="DK250" s="20"/>
      <c r="DL250" s="20"/>
      <c r="DQ250" s="20" t="s">
        <v>54</v>
      </c>
      <c r="DT250" s="14"/>
      <c r="DU250" s="20"/>
    </row>
    <row r="251" spans="1:125" customFormat="1" ht="22.5" x14ac:dyDescent="0.25">
      <c r="A251" s="15" t="s">
        <v>283</v>
      </c>
      <c r="B251" s="16" t="s">
        <v>284</v>
      </c>
      <c r="C251" s="17" t="s">
        <v>285</v>
      </c>
      <c r="D251" s="493" t="s">
        <v>286</v>
      </c>
      <c r="E251" s="493"/>
      <c r="F251" s="493"/>
      <c r="G251" s="16" t="s">
        <v>110</v>
      </c>
      <c r="H251" s="16">
        <v>-2</v>
      </c>
      <c r="I251" s="16" t="s">
        <v>23</v>
      </c>
      <c r="J251" s="16" t="s">
        <v>287</v>
      </c>
      <c r="K251" s="18" t="s">
        <v>288</v>
      </c>
      <c r="L251" s="16"/>
      <c r="M251" s="18" t="s">
        <v>289</v>
      </c>
      <c r="N251" s="16" t="s">
        <v>99</v>
      </c>
      <c r="O251" s="19" t="s">
        <v>290</v>
      </c>
      <c r="DI251" s="14"/>
      <c r="DJ251" s="20" t="s">
        <v>286</v>
      </c>
      <c r="DK251" s="20" t="s">
        <v>5</v>
      </c>
      <c r="DL251" s="20" t="s">
        <v>5</v>
      </c>
      <c r="DQ251" s="20"/>
      <c r="DT251" s="14"/>
      <c r="DU251" s="20"/>
    </row>
    <row r="252" spans="1:125" customFormat="1" ht="15" x14ac:dyDescent="0.25">
      <c r="A252" s="24"/>
      <c r="B252" s="22"/>
      <c r="C252" s="23"/>
      <c r="D252" s="496" t="s">
        <v>54</v>
      </c>
      <c r="E252" s="496"/>
      <c r="F252" s="496"/>
      <c r="G252" s="16"/>
      <c r="H252" s="42"/>
      <c r="I252" s="42"/>
      <c r="J252" s="42"/>
      <c r="K252" s="43"/>
      <c r="L252" s="42"/>
      <c r="M252" s="44">
        <v>-533.34</v>
      </c>
      <c r="N252" s="38"/>
      <c r="O252" s="45">
        <v>-5066.7299999999996</v>
      </c>
      <c r="DI252" s="14"/>
      <c r="DJ252" s="20"/>
      <c r="DK252" s="20"/>
      <c r="DL252" s="20"/>
      <c r="DQ252" s="20" t="s">
        <v>54</v>
      </c>
      <c r="DT252" s="14"/>
      <c r="DU252" s="20"/>
    </row>
    <row r="253" spans="1:125" customFormat="1" ht="22.5" x14ac:dyDescent="0.25">
      <c r="A253" s="15" t="s">
        <v>291</v>
      </c>
      <c r="B253" s="16" t="s">
        <v>292</v>
      </c>
      <c r="C253" s="17" t="s">
        <v>293</v>
      </c>
      <c r="D253" s="493" t="s">
        <v>294</v>
      </c>
      <c r="E253" s="493"/>
      <c r="F253" s="493"/>
      <c r="G253" s="16" t="s">
        <v>110</v>
      </c>
      <c r="H253" s="16">
        <v>2</v>
      </c>
      <c r="I253" s="16" t="s">
        <v>23</v>
      </c>
      <c r="J253" s="16" t="s">
        <v>55</v>
      </c>
      <c r="K253" s="18" t="s">
        <v>295</v>
      </c>
      <c r="L253" s="16" t="s">
        <v>127</v>
      </c>
      <c r="M253" s="18" t="s">
        <v>296</v>
      </c>
      <c r="N253" s="16" t="s">
        <v>99</v>
      </c>
      <c r="O253" s="19" t="s">
        <v>297</v>
      </c>
      <c r="DI253" s="14"/>
      <c r="DJ253" s="20" t="s">
        <v>294</v>
      </c>
      <c r="DK253" s="20" t="s">
        <v>5</v>
      </c>
      <c r="DL253" s="20" t="s">
        <v>5</v>
      </c>
      <c r="DQ253" s="20"/>
      <c r="DT253" s="14"/>
      <c r="DU253" s="20"/>
    </row>
    <row r="254" spans="1:125" customFormat="1" ht="15" x14ac:dyDescent="0.25">
      <c r="A254" s="21"/>
      <c r="B254" s="22"/>
      <c r="C254" s="23"/>
      <c r="D254" s="494" t="s">
        <v>298</v>
      </c>
      <c r="E254" s="494"/>
      <c r="F254" s="494"/>
      <c r="G254" s="494"/>
      <c r="H254" s="494"/>
      <c r="I254" s="494"/>
      <c r="J254" s="494"/>
      <c r="K254" s="494"/>
      <c r="L254" s="494"/>
      <c r="M254" s="494"/>
      <c r="N254" s="494"/>
      <c r="O254" s="498"/>
      <c r="DI254" s="14"/>
      <c r="DJ254" s="20"/>
      <c r="DK254" s="20"/>
      <c r="DL254" s="20"/>
      <c r="DQ254" s="20"/>
      <c r="DR254" s="2" t="s">
        <v>298</v>
      </c>
      <c r="DT254" s="14"/>
      <c r="DU254" s="20"/>
    </row>
    <row r="255" spans="1:125" customFormat="1" ht="15" x14ac:dyDescent="0.25">
      <c r="A255" s="24"/>
      <c r="B255" s="52"/>
      <c r="C255" s="26"/>
      <c r="D255" s="499" t="s">
        <v>131</v>
      </c>
      <c r="E255" s="499"/>
      <c r="F255" s="499"/>
      <c r="G255" s="499"/>
      <c r="H255" s="499"/>
      <c r="I255" s="499"/>
      <c r="J255" s="499"/>
      <c r="K255" s="499"/>
      <c r="L255" s="499"/>
      <c r="M255" s="499"/>
      <c r="N255" s="499"/>
      <c r="O255" s="500"/>
      <c r="DI255" s="14"/>
      <c r="DJ255" s="20"/>
      <c r="DK255" s="20"/>
      <c r="DL255" s="20"/>
      <c r="DQ255" s="20"/>
      <c r="DS255" s="2" t="s">
        <v>131</v>
      </c>
      <c r="DT255" s="14"/>
      <c r="DU255" s="20"/>
    </row>
    <row r="256" spans="1:125" customFormat="1" ht="15" x14ac:dyDescent="0.25">
      <c r="A256" s="24"/>
      <c r="B256" s="52"/>
      <c r="C256" s="26"/>
      <c r="D256" s="499" t="s">
        <v>102</v>
      </c>
      <c r="E256" s="499"/>
      <c r="F256" s="499"/>
      <c r="G256" s="499"/>
      <c r="H256" s="499"/>
      <c r="I256" s="499"/>
      <c r="J256" s="499"/>
      <c r="K256" s="499"/>
      <c r="L256" s="499"/>
      <c r="M256" s="499"/>
      <c r="N256" s="499"/>
      <c r="O256" s="500"/>
      <c r="DI256" s="14"/>
      <c r="DJ256" s="20"/>
      <c r="DK256" s="20"/>
      <c r="DL256" s="20"/>
      <c r="DQ256" s="20"/>
      <c r="DS256" s="2" t="s">
        <v>102</v>
      </c>
      <c r="DT256" s="14"/>
      <c r="DU256" s="20"/>
    </row>
    <row r="257" spans="1:125" customFormat="1" ht="15" x14ac:dyDescent="0.25">
      <c r="A257" s="24"/>
      <c r="B257" s="22"/>
      <c r="C257" s="23"/>
      <c r="D257" s="496" t="s">
        <v>54</v>
      </c>
      <c r="E257" s="496"/>
      <c r="F257" s="496"/>
      <c r="G257" s="16"/>
      <c r="H257" s="42"/>
      <c r="I257" s="42"/>
      <c r="J257" s="42"/>
      <c r="K257" s="43"/>
      <c r="L257" s="42"/>
      <c r="M257" s="51">
        <v>9234.43</v>
      </c>
      <c r="N257" s="38"/>
      <c r="O257" s="45">
        <v>87727.09</v>
      </c>
      <c r="DI257" s="14"/>
      <c r="DJ257" s="20"/>
      <c r="DK257" s="20"/>
      <c r="DL257" s="20"/>
      <c r="DQ257" s="20" t="s">
        <v>54</v>
      </c>
      <c r="DT257" s="14"/>
      <c r="DU257" s="20"/>
    </row>
    <row r="258" spans="1:125" customFormat="1" ht="33.75" x14ac:dyDescent="0.25">
      <c r="A258" s="15" t="s">
        <v>299</v>
      </c>
      <c r="B258" s="16" t="s">
        <v>300</v>
      </c>
      <c r="C258" s="17" t="s">
        <v>301</v>
      </c>
      <c r="D258" s="493" t="s">
        <v>302</v>
      </c>
      <c r="E258" s="493"/>
      <c r="F258" s="493"/>
      <c r="G258" s="16" t="s">
        <v>110</v>
      </c>
      <c r="H258" s="16">
        <v>1</v>
      </c>
      <c r="I258" s="16" t="s">
        <v>23</v>
      </c>
      <c r="J258" s="16" t="s">
        <v>23</v>
      </c>
      <c r="K258" s="18" t="s">
        <v>303</v>
      </c>
      <c r="L258" s="16" t="s">
        <v>127</v>
      </c>
      <c r="M258" s="18" t="s">
        <v>304</v>
      </c>
      <c r="N258" s="16" t="s">
        <v>99</v>
      </c>
      <c r="O258" s="19" t="s">
        <v>305</v>
      </c>
      <c r="DI258" s="14"/>
      <c r="DJ258" s="20" t="s">
        <v>302</v>
      </c>
      <c r="DK258" s="20" t="s">
        <v>5</v>
      </c>
      <c r="DL258" s="20" t="s">
        <v>5</v>
      </c>
      <c r="DQ258" s="20"/>
      <c r="DT258" s="14"/>
      <c r="DU258" s="20"/>
    </row>
    <row r="259" spans="1:125" customFormat="1" ht="15" x14ac:dyDescent="0.25">
      <c r="A259" s="21"/>
      <c r="B259" s="22"/>
      <c r="C259" s="23"/>
      <c r="D259" s="494" t="s">
        <v>306</v>
      </c>
      <c r="E259" s="494"/>
      <c r="F259" s="494"/>
      <c r="G259" s="494"/>
      <c r="H259" s="494"/>
      <c r="I259" s="494"/>
      <c r="J259" s="494"/>
      <c r="K259" s="494"/>
      <c r="L259" s="494"/>
      <c r="M259" s="494"/>
      <c r="N259" s="494"/>
      <c r="O259" s="498"/>
      <c r="DI259" s="14"/>
      <c r="DJ259" s="20"/>
      <c r="DK259" s="20"/>
      <c r="DL259" s="20"/>
      <c r="DQ259" s="20"/>
      <c r="DR259" s="2" t="s">
        <v>306</v>
      </c>
      <c r="DT259" s="14"/>
      <c r="DU259" s="20"/>
    </row>
    <row r="260" spans="1:125" customFormat="1" ht="15" x14ac:dyDescent="0.25">
      <c r="A260" s="24"/>
      <c r="B260" s="52"/>
      <c r="C260" s="26"/>
      <c r="D260" s="499" t="s">
        <v>131</v>
      </c>
      <c r="E260" s="499"/>
      <c r="F260" s="499"/>
      <c r="G260" s="499"/>
      <c r="H260" s="499"/>
      <c r="I260" s="499"/>
      <c r="J260" s="499"/>
      <c r="K260" s="499"/>
      <c r="L260" s="499"/>
      <c r="M260" s="499"/>
      <c r="N260" s="499"/>
      <c r="O260" s="500"/>
      <c r="DI260" s="14"/>
      <c r="DJ260" s="20"/>
      <c r="DK260" s="20"/>
      <c r="DL260" s="20"/>
      <c r="DQ260" s="20"/>
      <c r="DS260" s="2" t="s">
        <v>131</v>
      </c>
      <c r="DT260" s="14"/>
      <c r="DU260" s="20"/>
    </row>
    <row r="261" spans="1:125" customFormat="1" ht="15" x14ac:dyDescent="0.25">
      <c r="A261" s="24"/>
      <c r="B261" s="52"/>
      <c r="C261" s="26"/>
      <c r="D261" s="499" t="s">
        <v>102</v>
      </c>
      <c r="E261" s="499"/>
      <c r="F261" s="499"/>
      <c r="G261" s="499"/>
      <c r="H261" s="499"/>
      <c r="I261" s="499"/>
      <c r="J261" s="499"/>
      <c r="K261" s="499"/>
      <c r="L261" s="499"/>
      <c r="M261" s="499"/>
      <c r="N261" s="499"/>
      <c r="O261" s="500"/>
      <c r="DI261" s="14"/>
      <c r="DJ261" s="20"/>
      <c r="DK261" s="20"/>
      <c r="DL261" s="20"/>
      <c r="DQ261" s="20"/>
      <c r="DS261" s="2" t="s">
        <v>102</v>
      </c>
      <c r="DT261" s="14"/>
      <c r="DU261" s="20"/>
    </row>
    <row r="262" spans="1:125" customFormat="1" ht="15" x14ac:dyDescent="0.25">
      <c r="A262" s="24"/>
      <c r="B262" s="22"/>
      <c r="C262" s="23"/>
      <c r="D262" s="496" t="s">
        <v>54</v>
      </c>
      <c r="E262" s="496"/>
      <c r="F262" s="496"/>
      <c r="G262" s="16"/>
      <c r="H262" s="42"/>
      <c r="I262" s="42"/>
      <c r="J262" s="42"/>
      <c r="K262" s="43"/>
      <c r="L262" s="42"/>
      <c r="M262" s="51">
        <v>16503.3</v>
      </c>
      <c r="N262" s="38"/>
      <c r="O262" s="45">
        <v>156781.35</v>
      </c>
      <c r="DI262" s="14"/>
      <c r="DJ262" s="20"/>
      <c r="DK262" s="20"/>
      <c r="DL262" s="20"/>
      <c r="DQ262" s="20" t="s">
        <v>54</v>
      </c>
      <c r="DT262" s="14"/>
      <c r="DU262" s="20"/>
    </row>
    <row r="263" spans="1:125" customFormat="1" ht="22.5" x14ac:dyDescent="0.25">
      <c r="A263" s="15" t="s">
        <v>236</v>
      </c>
      <c r="B263" s="16" t="s">
        <v>307</v>
      </c>
      <c r="C263" s="17" t="s">
        <v>123</v>
      </c>
      <c r="D263" s="493" t="s">
        <v>308</v>
      </c>
      <c r="E263" s="493"/>
      <c r="F263" s="493"/>
      <c r="G263" s="16" t="s">
        <v>110</v>
      </c>
      <c r="H263" s="16">
        <v>1</v>
      </c>
      <c r="I263" s="16" t="s">
        <v>23</v>
      </c>
      <c r="J263" s="16" t="s">
        <v>23</v>
      </c>
      <c r="K263" s="18" t="s">
        <v>309</v>
      </c>
      <c r="L263" s="16" t="s">
        <v>127</v>
      </c>
      <c r="M263" s="18" t="s">
        <v>310</v>
      </c>
      <c r="N263" s="16" t="s">
        <v>99</v>
      </c>
      <c r="O263" s="19" t="s">
        <v>311</v>
      </c>
      <c r="DI263" s="14"/>
      <c r="DJ263" s="20" t="s">
        <v>308</v>
      </c>
      <c r="DK263" s="20" t="s">
        <v>5</v>
      </c>
      <c r="DL263" s="20" t="s">
        <v>5</v>
      </c>
      <c r="DQ263" s="20"/>
      <c r="DT263" s="14"/>
      <c r="DU263" s="20"/>
    </row>
    <row r="264" spans="1:125" customFormat="1" ht="15" x14ac:dyDescent="0.25">
      <c r="A264" s="21"/>
      <c r="B264" s="22"/>
      <c r="C264" s="23"/>
      <c r="D264" s="494" t="s">
        <v>312</v>
      </c>
      <c r="E264" s="494"/>
      <c r="F264" s="494"/>
      <c r="G264" s="494"/>
      <c r="H264" s="494"/>
      <c r="I264" s="494"/>
      <c r="J264" s="494"/>
      <c r="K264" s="494"/>
      <c r="L264" s="494"/>
      <c r="M264" s="494"/>
      <c r="N264" s="494"/>
      <c r="O264" s="498"/>
      <c r="DI264" s="14"/>
      <c r="DJ264" s="20"/>
      <c r="DK264" s="20"/>
      <c r="DL264" s="20"/>
      <c r="DQ264" s="20"/>
      <c r="DR264" s="2" t="s">
        <v>312</v>
      </c>
      <c r="DT264" s="14"/>
      <c r="DU264" s="20"/>
    </row>
    <row r="265" spans="1:125" customFormat="1" ht="15" x14ac:dyDescent="0.25">
      <c r="A265" s="24"/>
      <c r="B265" s="52"/>
      <c r="C265" s="26"/>
      <c r="D265" s="499" t="s">
        <v>131</v>
      </c>
      <c r="E265" s="499"/>
      <c r="F265" s="499"/>
      <c r="G265" s="499"/>
      <c r="H265" s="499"/>
      <c r="I265" s="499"/>
      <c r="J265" s="499"/>
      <c r="K265" s="499"/>
      <c r="L265" s="499"/>
      <c r="M265" s="499"/>
      <c r="N265" s="499"/>
      <c r="O265" s="500"/>
      <c r="DI265" s="14"/>
      <c r="DJ265" s="20"/>
      <c r="DK265" s="20"/>
      <c r="DL265" s="20"/>
      <c r="DQ265" s="20"/>
      <c r="DS265" s="2" t="s">
        <v>131</v>
      </c>
      <c r="DT265" s="14"/>
      <c r="DU265" s="20"/>
    </row>
    <row r="266" spans="1:125" customFormat="1" ht="15" x14ac:dyDescent="0.25">
      <c r="A266" s="24"/>
      <c r="B266" s="52"/>
      <c r="C266" s="26"/>
      <c r="D266" s="499" t="s">
        <v>102</v>
      </c>
      <c r="E266" s="499"/>
      <c r="F266" s="499"/>
      <c r="G266" s="499"/>
      <c r="H266" s="499"/>
      <c r="I266" s="499"/>
      <c r="J266" s="499"/>
      <c r="K266" s="499"/>
      <c r="L266" s="499"/>
      <c r="M266" s="499"/>
      <c r="N266" s="499"/>
      <c r="O266" s="500"/>
      <c r="DI266" s="14"/>
      <c r="DJ266" s="20"/>
      <c r="DK266" s="20"/>
      <c r="DL266" s="20"/>
      <c r="DQ266" s="20"/>
      <c r="DS266" s="2" t="s">
        <v>102</v>
      </c>
      <c r="DT266" s="14"/>
      <c r="DU266" s="20"/>
    </row>
    <row r="267" spans="1:125" customFormat="1" ht="15" x14ac:dyDescent="0.25">
      <c r="A267" s="24"/>
      <c r="B267" s="22"/>
      <c r="C267" s="23"/>
      <c r="D267" s="496" t="s">
        <v>54</v>
      </c>
      <c r="E267" s="496"/>
      <c r="F267" s="496"/>
      <c r="G267" s="16"/>
      <c r="H267" s="42"/>
      <c r="I267" s="42"/>
      <c r="J267" s="42"/>
      <c r="K267" s="43"/>
      <c r="L267" s="42"/>
      <c r="M267" s="44">
        <v>439.8</v>
      </c>
      <c r="N267" s="38"/>
      <c r="O267" s="45">
        <v>4178.1000000000004</v>
      </c>
      <c r="DI267" s="14"/>
      <c r="DJ267" s="20"/>
      <c r="DK267" s="20"/>
      <c r="DL267" s="20"/>
      <c r="DQ267" s="20" t="s">
        <v>54</v>
      </c>
      <c r="DT267" s="14"/>
      <c r="DU267" s="20"/>
    </row>
    <row r="268" spans="1:125" customFormat="1" ht="33.75" x14ac:dyDescent="0.25">
      <c r="A268" s="15" t="s">
        <v>241</v>
      </c>
      <c r="B268" s="16" t="s">
        <v>313</v>
      </c>
      <c r="C268" s="17" t="s">
        <v>314</v>
      </c>
      <c r="D268" s="493" t="s">
        <v>315</v>
      </c>
      <c r="E268" s="493"/>
      <c r="F268" s="493"/>
      <c r="G268" s="16" t="s">
        <v>316</v>
      </c>
      <c r="H268" s="16">
        <v>0.06</v>
      </c>
      <c r="I268" s="16" t="s">
        <v>23</v>
      </c>
      <c r="J268" s="16" t="s">
        <v>317</v>
      </c>
      <c r="K268" s="18"/>
      <c r="L268" s="16"/>
      <c r="M268" s="18"/>
      <c r="N268" s="16"/>
      <c r="O268" s="19"/>
      <c r="DI268" s="14"/>
      <c r="DJ268" s="20" t="s">
        <v>315</v>
      </c>
      <c r="DK268" s="20" t="s">
        <v>5</v>
      </c>
      <c r="DL268" s="20" t="s">
        <v>5</v>
      </c>
      <c r="DQ268" s="20"/>
      <c r="DT268" s="14"/>
      <c r="DU268" s="20"/>
    </row>
    <row r="269" spans="1:125" customFormat="1" ht="15" x14ac:dyDescent="0.25">
      <c r="A269" s="24"/>
      <c r="B269" s="25"/>
      <c r="C269" s="26" t="s">
        <v>23</v>
      </c>
      <c r="D269" s="494" t="s">
        <v>44</v>
      </c>
      <c r="E269" s="494"/>
      <c r="F269" s="494"/>
      <c r="G269" s="27"/>
      <c r="H269" s="28"/>
      <c r="I269" s="28"/>
      <c r="J269" s="28"/>
      <c r="K269" s="46">
        <v>1183.68</v>
      </c>
      <c r="L269" s="28"/>
      <c r="M269" s="29">
        <v>71.02</v>
      </c>
      <c r="N269" s="30">
        <v>52.21</v>
      </c>
      <c r="O269" s="31">
        <v>3707.95</v>
      </c>
      <c r="DI269" s="14"/>
      <c r="DJ269" s="20"/>
      <c r="DK269" s="20"/>
      <c r="DL269" s="20"/>
      <c r="DN269" s="2" t="s">
        <v>44</v>
      </c>
      <c r="DQ269" s="20"/>
      <c r="DT269" s="14"/>
      <c r="DU269" s="20"/>
    </row>
    <row r="270" spans="1:125" customFormat="1" ht="15" x14ac:dyDescent="0.25">
      <c r="A270" s="24"/>
      <c r="B270" s="25"/>
      <c r="C270" s="26" t="s">
        <v>55</v>
      </c>
      <c r="D270" s="494" t="s">
        <v>60</v>
      </c>
      <c r="E270" s="494"/>
      <c r="F270" s="494"/>
      <c r="G270" s="27"/>
      <c r="H270" s="28"/>
      <c r="I270" s="28"/>
      <c r="J270" s="28"/>
      <c r="K270" s="29">
        <v>946.33</v>
      </c>
      <c r="L270" s="28"/>
      <c r="M270" s="29">
        <v>56.78</v>
      </c>
      <c r="N270" s="30">
        <v>15.71</v>
      </c>
      <c r="O270" s="41">
        <v>892.01</v>
      </c>
      <c r="DI270" s="14"/>
      <c r="DJ270" s="20"/>
      <c r="DK270" s="20"/>
      <c r="DL270" s="20"/>
      <c r="DN270" s="2" t="s">
        <v>60</v>
      </c>
      <c r="DQ270" s="20"/>
      <c r="DT270" s="14"/>
      <c r="DU270" s="20"/>
    </row>
    <row r="271" spans="1:125" customFormat="1" ht="15" x14ac:dyDescent="0.25">
      <c r="A271" s="24"/>
      <c r="B271" s="25"/>
      <c r="C271" s="26" t="s">
        <v>61</v>
      </c>
      <c r="D271" s="494" t="s">
        <v>62</v>
      </c>
      <c r="E271" s="494"/>
      <c r="F271" s="494"/>
      <c r="G271" s="27"/>
      <c r="H271" s="28"/>
      <c r="I271" s="28"/>
      <c r="J271" s="28"/>
      <c r="K271" s="29">
        <v>90.65</v>
      </c>
      <c r="L271" s="28"/>
      <c r="M271" s="29">
        <v>5.44</v>
      </c>
      <c r="N271" s="30">
        <v>52.21</v>
      </c>
      <c r="O271" s="41">
        <v>284.02</v>
      </c>
      <c r="DI271" s="14"/>
      <c r="DJ271" s="20"/>
      <c r="DK271" s="20"/>
      <c r="DL271" s="20"/>
      <c r="DN271" s="2" t="s">
        <v>62</v>
      </c>
      <c r="DQ271" s="20"/>
      <c r="DT271" s="14"/>
      <c r="DU271" s="20"/>
    </row>
    <row r="272" spans="1:125" customFormat="1" ht="15" x14ac:dyDescent="0.25">
      <c r="A272" s="24"/>
      <c r="B272" s="25"/>
      <c r="C272" s="26" t="s">
        <v>75</v>
      </c>
      <c r="D272" s="494" t="s">
        <v>86</v>
      </c>
      <c r="E272" s="494"/>
      <c r="F272" s="494"/>
      <c r="G272" s="27"/>
      <c r="H272" s="28"/>
      <c r="I272" s="28"/>
      <c r="J272" s="28"/>
      <c r="K272" s="46">
        <v>8643.11</v>
      </c>
      <c r="L272" s="28"/>
      <c r="M272" s="29">
        <v>518.59</v>
      </c>
      <c r="N272" s="47">
        <v>9.5</v>
      </c>
      <c r="O272" s="31">
        <v>4926.6099999999997</v>
      </c>
      <c r="DI272" s="14"/>
      <c r="DJ272" s="20"/>
      <c r="DK272" s="20"/>
      <c r="DL272" s="20"/>
      <c r="DN272" s="2" t="s">
        <v>86</v>
      </c>
      <c r="DQ272" s="20"/>
      <c r="DT272" s="14"/>
      <c r="DU272" s="20"/>
    </row>
    <row r="273" spans="1:125" customFormat="1" ht="15" x14ac:dyDescent="0.25">
      <c r="A273" s="32"/>
      <c r="B273" s="25"/>
      <c r="C273" s="26"/>
      <c r="D273" s="494" t="s">
        <v>45</v>
      </c>
      <c r="E273" s="494"/>
      <c r="F273" s="494"/>
      <c r="G273" s="27" t="s">
        <v>46</v>
      </c>
      <c r="H273" s="33">
        <v>137</v>
      </c>
      <c r="I273" s="28"/>
      <c r="J273" s="30">
        <v>8.2200000000000006</v>
      </c>
      <c r="K273" s="8"/>
      <c r="L273" s="28"/>
      <c r="M273" s="8"/>
      <c r="N273" s="28"/>
      <c r="O273" s="35"/>
      <c r="DI273" s="14"/>
      <c r="DJ273" s="20"/>
      <c r="DK273" s="20"/>
      <c r="DL273" s="20"/>
      <c r="DO273" s="2" t="s">
        <v>45</v>
      </c>
      <c r="DQ273" s="20"/>
      <c r="DT273" s="14"/>
      <c r="DU273" s="20"/>
    </row>
    <row r="274" spans="1:125" customFormat="1" ht="15" x14ac:dyDescent="0.25">
      <c r="A274" s="32"/>
      <c r="B274" s="25"/>
      <c r="C274" s="26"/>
      <c r="D274" s="494" t="s">
        <v>63</v>
      </c>
      <c r="E274" s="494"/>
      <c r="F274" s="494"/>
      <c r="G274" s="27" t="s">
        <v>46</v>
      </c>
      <c r="H274" s="30">
        <v>8.01</v>
      </c>
      <c r="I274" s="28"/>
      <c r="J274" s="48">
        <v>0.48060000000000003</v>
      </c>
      <c r="K274" s="8"/>
      <c r="L274" s="28"/>
      <c r="M274" s="8"/>
      <c r="N274" s="28"/>
      <c r="O274" s="35"/>
      <c r="DI274" s="14"/>
      <c r="DJ274" s="20"/>
      <c r="DK274" s="20"/>
      <c r="DL274" s="20"/>
      <c r="DO274" s="2" t="s">
        <v>63</v>
      </c>
      <c r="DQ274" s="20"/>
      <c r="DT274" s="14"/>
      <c r="DU274" s="20"/>
    </row>
    <row r="275" spans="1:125" customFormat="1" ht="15" x14ac:dyDescent="0.25">
      <c r="A275" s="36"/>
      <c r="B275" s="27"/>
      <c r="C275" s="26"/>
      <c r="D275" s="497" t="s">
        <v>47</v>
      </c>
      <c r="E275" s="497"/>
      <c r="F275" s="497"/>
      <c r="G275" s="37"/>
      <c r="H275" s="38"/>
      <c r="I275" s="38"/>
      <c r="J275" s="38"/>
      <c r="K275" s="50">
        <v>10773.12</v>
      </c>
      <c r="L275" s="38"/>
      <c r="M275" s="39">
        <v>646.39</v>
      </c>
      <c r="N275" s="38"/>
      <c r="O275" s="40">
        <v>9526.57</v>
      </c>
      <c r="DI275" s="14"/>
      <c r="DJ275" s="20"/>
      <c r="DK275" s="20"/>
      <c r="DL275" s="20"/>
      <c r="DP275" s="2" t="s">
        <v>47</v>
      </c>
      <c r="DQ275" s="20"/>
      <c r="DT275" s="14"/>
      <c r="DU275" s="20"/>
    </row>
    <row r="276" spans="1:125" customFormat="1" ht="15" x14ac:dyDescent="0.25">
      <c r="A276" s="32"/>
      <c r="B276" s="25"/>
      <c r="C276" s="26"/>
      <c r="D276" s="494" t="s">
        <v>48</v>
      </c>
      <c r="E276" s="494"/>
      <c r="F276" s="494"/>
      <c r="G276" s="27"/>
      <c r="H276" s="28"/>
      <c r="I276" s="28"/>
      <c r="J276" s="28"/>
      <c r="K276" s="8"/>
      <c r="L276" s="28"/>
      <c r="M276" s="29">
        <v>76.459999999999994</v>
      </c>
      <c r="N276" s="28"/>
      <c r="O276" s="31">
        <v>3991.97</v>
      </c>
      <c r="DI276" s="14"/>
      <c r="DJ276" s="20"/>
      <c r="DK276" s="20"/>
      <c r="DL276" s="20"/>
      <c r="DO276" s="2" t="s">
        <v>48</v>
      </c>
      <c r="DQ276" s="20"/>
      <c r="DT276" s="14"/>
      <c r="DU276" s="20"/>
    </row>
    <row r="277" spans="1:125" customFormat="1" ht="15" x14ac:dyDescent="0.25">
      <c r="A277" s="32"/>
      <c r="B277" s="25"/>
      <c r="C277" s="26" t="s">
        <v>318</v>
      </c>
      <c r="D277" s="494" t="s">
        <v>319</v>
      </c>
      <c r="E277" s="494"/>
      <c r="F277" s="494"/>
      <c r="G277" s="27" t="s">
        <v>51</v>
      </c>
      <c r="H277" s="33">
        <v>106</v>
      </c>
      <c r="I277" s="28"/>
      <c r="J277" s="33">
        <v>106</v>
      </c>
      <c r="K277" s="8"/>
      <c r="L277" s="28"/>
      <c r="M277" s="29">
        <v>81.05</v>
      </c>
      <c r="N277" s="28"/>
      <c r="O277" s="31">
        <v>4231.49</v>
      </c>
      <c r="DI277" s="14"/>
      <c r="DJ277" s="20"/>
      <c r="DK277" s="20"/>
      <c r="DL277" s="20"/>
      <c r="DO277" s="2" t="s">
        <v>319</v>
      </c>
      <c r="DQ277" s="20"/>
      <c r="DT277" s="14"/>
      <c r="DU277" s="20"/>
    </row>
    <row r="278" spans="1:125" customFormat="1" ht="22.5" x14ac:dyDescent="0.25">
      <c r="A278" s="32"/>
      <c r="B278" s="25"/>
      <c r="C278" s="26" t="s">
        <v>320</v>
      </c>
      <c r="D278" s="494" t="s">
        <v>321</v>
      </c>
      <c r="E278" s="494"/>
      <c r="F278" s="494"/>
      <c r="G278" s="27" t="s">
        <v>51</v>
      </c>
      <c r="H278" s="33">
        <v>56</v>
      </c>
      <c r="I278" s="30">
        <v>0.85</v>
      </c>
      <c r="J278" s="47">
        <v>47.6</v>
      </c>
      <c r="K278" s="8"/>
      <c r="L278" s="28"/>
      <c r="M278" s="29">
        <v>36.39</v>
      </c>
      <c r="N278" s="28"/>
      <c r="O278" s="31">
        <v>1900.18</v>
      </c>
      <c r="DI278" s="14"/>
      <c r="DJ278" s="20"/>
      <c r="DK278" s="20"/>
      <c r="DL278" s="20"/>
      <c r="DO278" s="2" t="s">
        <v>321</v>
      </c>
      <c r="DQ278" s="20"/>
      <c r="DT278" s="14"/>
      <c r="DU278" s="20"/>
    </row>
    <row r="279" spans="1:125" customFormat="1" ht="15" x14ac:dyDescent="0.25">
      <c r="A279" s="24"/>
      <c r="B279" s="22"/>
      <c r="C279" s="23"/>
      <c r="D279" s="496" t="s">
        <v>54</v>
      </c>
      <c r="E279" s="496"/>
      <c r="F279" s="496"/>
      <c r="G279" s="16"/>
      <c r="H279" s="42"/>
      <c r="I279" s="42"/>
      <c r="J279" s="42"/>
      <c r="K279" s="43"/>
      <c r="L279" s="42"/>
      <c r="M279" s="44">
        <v>763.83</v>
      </c>
      <c r="N279" s="38"/>
      <c r="O279" s="45">
        <v>15658.24</v>
      </c>
      <c r="DI279" s="14"/>
      <c r="DJ279" s="20"/>
      <c r="DK279" s="20"/>
      <c r="DL279" s="20"/>
      <c r="DQ279" s="20" t="s">
        <v>54</v>
      </c>
      <c r="DT279" s="14"/>
      <c r="DU279" s="20"/>
    </row>
    <row r="280" spans="1:125" customFormat="1" ht="22.5" x14ac:dyDescent="0.25">
      <c r="A280" s="15" t="s">
        <v>244</v>
      </c>
      <c r="B280" s="16" t="s">
        <v>322</v>
      </c>
      <c r="C280" s="17" t="s">
        <v>323</v>
      </c>
      <c r="D280" s="493" t="s">
        <v>324</v>
      </c>
      <c r="E280" s="493"/>
      <c r="F280" s="493"/>
      <c r="G280" s="16" t="s">
        <v>135</v>
      </c>
      <c r="H280" s="16">
        <v>-2.9000000000000001E-2</v>
      </c>
      <c r="I280" s="16" t="s">
        <v>23</v>
      </c>
      <c r="J280" s="16" t="s">
        <v>325</v>
      </c>
      <c r="K280" s="18" t="s">
        <v>326</v>
      </c>
      <c r="L280" s="16"/>
      <c r="M280" s="18" t="s">
        <v>327</v>
      </c>
      <c r="N280" s="16" t="s">
        <v>99</v>
      </c>
      <c r="O280" s="19" t="s">
        <v>328</v>
      </c>
      <c r="DI280" s="14"/>
      <c r="DJ280" s="20" t="s">
        <v>324</v>
      </c>
      <c r="DK280" s="20" t="s">
        <v>5</v>
      </c>
      <c r="DL280" s="20" t="s">
        <v>5</v>
      </c>
      <c r="DQ280" s="20"/>
      <c r="DT280" s="14"/>
      <c r="DU280" s="20"/>
    </row>
    <row r="281" spans="1:125" customFormat="1" ht="15" x14ac:dyDescent="0.25">
      <c r="A281" s="24"/>
      <c r="B281" s="22"/>
      <c r="C281" s="23"/>
      <c r="D281" s="496" t="s">
        <v>54</v>
      </c>
      <c r="E281" s="496"/>
      <c r="F281" s="496"/>
      <c r="G281" s="16"/>
      <c r="H281" s="42"/>
      <c r="I281" s="42"/>
      <c r="J281" s="42"/>
      <c r="K281" s="43"/>
      <c r="L281" s="42"/>
      <c r="M281" s="44">
        <v>-282.08999999999997</v>
      </c>
      <c r="N281" s="38"/>
      <c r="O281" s="45">
        <v>-2679.86</v>
      </c>
      <c r="DI281" s="14"/>
      <c r="DJ281" s="20"/>
      <c r="DK281" s="20"/>
      <c r="DL281" s="20"/>
      <c r="DQ281" s="20" t="s">
        <v>54</v>
      </c>
      <c r="DT281" s="14"/>
      <c r="DU281" s="20"/>
    </row>
    <row r="282" spans="1:125" customFormat="1" ht="22.5" x14ac:dyDescent="0.25">
      <c r="A282" s="15" t="s">
        <v>247</v>
      </c>
      <c r="B282" s="16" t="s">
        <v>329</v>
      </c>
      <c r="C282" s="17" t="s">
        <v>123</v>
      </c>
      <c r="D282" s="493" t="s">
        <v>330</v>
      </c>
      <c r="E282" s="493"/>
      <c r="F282" s="493"/>
      <c r="G282" s="16" t="s">
        <v>143</v>
      </c>
      <c r="H282" s="16">
        <v>0.36</v>
      </c>
      <c r="I282" s="16" t="s">
        <v>23</v>
      </c>
      <c r="J282" s="16" t="s">
        <v>331</v>
      </c>
      <c r="K282" s="18" t="s">
        <v>159</v>
      </c>
      <c r="L282" s="16" t="s">
        <v>127</v>
      </c>
      <c r="M282" s="18" t="s">
        <v>332</v>
      </c>
      <c r="N282" s="16" t="s">
        <v>99</v>
      </c>
      <c r="O282" s="19" t="s">
        <v>333</v>
      </c>
      <c r="DI282" s="14"/>
      <c r="DJ282" s="20" t="s">
        <v>330</v>
      </c>
      <c r="DK282" s="20" t="s">
        <v>5</v>
      </c>
      <c r="DL282" s="20" t="s">
        <v>5</v>
      </c>
      <c r="DQ282" s="20"/>
      <c r="DT282" s="14"/>
      <c r="DU282" s="20"/>
    </row>
    <row r="283" spans="1:125" customFormat="1" ht="15" x14ac:dyDescent="0.25">
      <c r="A283" s="21"/>
      <c r="B283" s="22"/>
      <c r="C283" s="23"/>
      <c r="D283" s="494" t="s">
        <v>162</v>
      </c>
      <c r="E283" s="494"/>
      <c r="F283" s="494"/>
      <c r="G283" s="494"/>
      <c r="H283" s="494"/>
      <c r="I283" s="494"/>
      <c r="J283" s="494"/>
      <c r="K283" s="494"/>
      <c r="L283" s="494"/>
      <c r="M283" s="494"/>
      <c r="N283" s="494"/>
      <c r="O283" s="498"/>
      <c r="DI283" s="14"/>
      <c r="DJ283" s="20"/>
      <c r="DK283" s="20"/>
      <c r="DL283" s="20"/>
      <c r="DQ283" s="20"/>
      <c r="DR283" s="2" t="s">
        <v>162</v>
      </c>
      <c r="DT283" s="14"/>
      <c r="DU283" s="20"/>
    </row>
    <row r="284" spans="1:125" customFormat="1" ht="15" x14ac:dyDescent="0.25">
      <c r="A284" s="24"/>
      <c r="B284" s="52"/>
      <c r="C284" s="26"/>
      <c r="D284" s="499" t="s">
        <v>131</v>
      </c>
      <c r="E284" s="499"/>
      <c r="F284" s="499"/>
      <c r="G284" s="499"/>
      <c r="H284" s="499"/>
      <c r="I284" s="499"/>
      <c r="J284" s="499"/>
      <c r="K284" s="499"/>
      <c r="L284" s="499"/>
      <c r="M284" s="499"/>
      <c r="N284" s="499"/>
      <c r="O284" s="500"/>
      <c r="DI284" s="14"/>
      <c r="DJ284" s="20"/>
      <c r="DK284" s="20"/>
      <c r="DL284" s="20"/>
      <c r="DQ284" s="20"/>
      <c r="DS284" s="2" t="s">
        <v>131</v>
      </c>
      <c r="DT284" s="14"/>
      <c r="DU284" s="20"/>
    </row>
    <row r="285" spans="1:125" customFormat="1" ht="15" x14ac:dyDescent="0.25">
      <c r="A285" s="24"/>
      <c r="B285" s="52"/>
      <c r="C285" s="26"/>
      <c r="D285" s="499" t="s">
        <v>102</v>
      </c>
      <c r="E285" s="499"/>
      <c r="F285" s="499"/>
      <c r="G285" s="499"/>
      <c r="H285" s="499"/>
      <c r="I285" s="499"/>
      <c r="J285" s="499"/>
      <c r="K285" s="499"/>
      <c r="L285" s="499"/>
      <c r="M285" s="499"/>
      <c r="N285" s="499"/>
      <c r="O285" s="500"/>
      <c r="DI285" s="14"/>
      <c r="DJ285" s="20"/>
      <c r="DK285" s="20"/>
      <c r="DL285" s="20"/>
      <c r="DQ285" s="20"/>
      <c r="DS285" s="2" t="s">
        <v>102</v>
      </c>
      <c r="DT285" s="14"/>
      <c r="DU285" s="20"/>
    </row>
    <row r="286" spans="1:125" customFormat="1" ht="15" x14ac:dyDescent="0.25">
      <c r="A286" s="24"/>
      <c r="B286" s="22"/>
      <c r="C286" s="23"/>
      <c r="D286" s="496" t="s">
        <v>54</v>
      </c>
      <c r="E286" s="496"/>
      <c r="F286" s="496"/>
      <c r="G286" s="16"/>
      <c r="H286" s="42"/>
      <c r="I286" s="42"/>
      <c r="J286" s="42"/>
      <c r="K286" s="43"/>
      <c r="L286" s="42"/>
      <c r="M286" s="51">
        <v>14126.77</v>
      </c>
      <c r="N286" s="38"/>
      <c r="O286" s="45">
        <v>134204.32</v>
      </c>
      <c r="DI286" s="14"/>
      <c r="DJ286" s="20"/>
      <c r="DK286" s="20"/>
      <c r="DL286" s="20"/>
      <c r="DQ286" s="20" t="s">
        <v>54</v>
      </c>
      <c r="DT286" s="14"/>
      <c r="DU286" s="20"/>
    </row>
    <row r="287" spans="1:125" customFormat="1" ht="22.5" x14ac:dyDescent="0.25">
      <c r="A287" s="15" t="s">
        <v>250</v>
      </c>
      <c r="B287" s="16" t="s">
        <v>334</v>
      </c>
      <c r="C287" s="17" t="s">
        <v>123</v>
      </c>
      <c r="D287" s="493" t="s">
        <v>142</v>
      </c>
      <c r="E287" s="493"/>
      <c r="F287" s="493"/>
      <c r="G287" s="16" t="s">
        <v>143</v>
      </c>
      <c r="H287" s="16">
        <v>2.9000000000000001E-2</v>
      </c>
      <c r="I287" s="16" t="s">
        <v>23</v>
      </c>
      <c r="J287" s="16" t="s">
        <v>335</v>
      </c>
      <c r="K287" s="18" t="s">
        <v>145</v>
      </c>
      <c r="L287" s="16" t="s">
        <v>127</v>
      </c>
      <c r="M287" s="18" t="s">
        <v>336</v>
      </c>
      <c r="N287" s="16" t="s">
        <v>99</v>
      </c>
      <c r="O287" s="19" t="s">
        <v>337</v>
      </c>
      <c r="DI287" s="14"/>
      <c r="DJ287" s="20" t="s">
        <v>142</v>
      </c>
      <c r="DK287" s="20" t="s">
        <v>5</v>
      </c>
      <c r="DL287" s="20" t="s">
        <v>5</v>
      </c>
      <c r="DQ287" s="20"/>
      <c r="DT287" s="14"/>
      <c r="DU287" s="20"/>
    </row>
    <row r="288" spans="1:125" customFormat="1" ht="15" x14ac:dyDescent="0.25">
      <c r="A288" s="21"/>
      <c r="B288" s="22"/>
      <c r="C288" s="23"/>
      <c r="D288" s="494" t="s">
        <v>148</v>
      </c>
      <c r="E288" s="494"/>
      <c r="F288" s="494"/>
      <c r="G288" s="494"/>
      <c r="H288" s="494"/>
      <c r="I288" s="494"/>
      <c r="J288" s="494"/>
      <c r="K288" s="494"/>
      <c r="L288" s="494"/>
      <c r="M288" s="494"/>
      <c r="N288" s="494"/>
      <c r="O288" s="498"/>
      <c r="DI288" s="14"/>
      <c r="DJ288" s="20"/>
      <c r="DK288" s="20"/>
      <c r="DL288" s="20"/>
      <c r="DQ288" s="20"/>
      <c r="DR288" s="2" t="s">
        <v>148</v>
      </c>
      <c r="DT288" s="14"/>
      <c r="DU288" s="20"/>
    </row>
    <row r="289" spans="1:125" customFormat="1" ht="15" x14ac:dyDescent="0.25">
      <c r="A289" s="24"/>
      <c r="B289" s="52"/>
      <c r="C289" s="26"/>
      <c r="D289" s="499" t="s">
        <v>131</v>
      </c>
      <c r="E289" s="499"/>
      <c r="F289" s="499"/>
      <c r="G289" s="499"/>
      <c r="H289" s="499"/>
      <c r="I289" s="499"/>
      <c r="J289" s="499"/>
      <c r="K289" s="499"/>
      <c r="L289" s="499"/>
      <c r="M289" s="499"/>
      <c r="N289" s="499"/>
      <c r="O289" s="500"/>
      <c r="DI289" s="14"/>
      <c r="DJ289" s="20"/>
      <c r="DK289" s="20"/>
      <c r="DL289" s="20"/>
      <c r="DQ289" s="20"/>
      <c r="DS289" s="2" t="s">
        <v>131</v>
      </c>
      <c r="DT289" s="14"/>
      <c r="DU289" s="20"/>
    </row>
    <row r="290" spans="1:125" customFormat="1" ht="15" x14ac:dyDescent="0.25">
      <c r="A290" s="24"/>
      <c r="B290" s="52"/>
      <c r="C290" s="26"/>
      <c r="D290" s="499" t="s">
        <v>102</v>
      </c>
      <c r="E290" s="499"/>
      <c r="F290" s="499"/>
      <c r="G290" s="499"/>
      <c r="H290" s="499"/>
      <c r="I290" s="499"/>
      <c r="J290" s="499"/>
      <c r="K290" s="499"/>
      <c r="L290" s="499"/>
      <c r="M290" s="499"/>
      <c r="N290" s="499"/>
      <c r="O290" s="500"/>
      <c r="DI290" s="14"/>
      <c r="DJ290" s="20"/>
      <c r="DK290" s="20"/>
      <c r="DL290" s="20"/>
      <c r="DQ290" s="20"/>
      <c r="DS290" s="2" t="s">
        <v>102</v>
      </c>
      <c r="DT290" s="14"/>
      <c r="DU290" s="20"/>
    </row>
    <row r="291" spans="1:125" customFormat="1" ht="15" x14ac:dyDescent="0.25">
      <c r="A291" s="24"/>
      <c r="B291" s="22"/>
      <c r="C291" s="23"/>
      <c r="D291" s="496" t="s">
        <v>54</v>
      </c>
      <c r="E291" s="496"/>
      <c r="F291" s="496"/>
      <c r="G291" s="16"/>
      <c r="H291" s="42"/>
      <c r="I291" s="42"/>
      <c r="J291" s="42"/>
      <c r="K291" s="43"/>
      <c r="L291" s="42"/>
      <c r="M291" s="44">
        <v>843.21</v>
      </c>
      <c r="N291" s="38"/>
      <c r="O291" s="45">
        <v>8010.5</v>
      </c>
      <c r="DI291" s="14"/>
      <c r="DJ291" s="20"/>
      <c r="DK291" s="20"/>
      <c r="DL291" s="20"/>
      <c r="DQ291" s="20" t="s">
        <v>54</v>
      </c>
      <c r="DT291" s="14"/>
      <c r="DU291" s="20"/>
    </row>
    <row r="292" spans="1:125" customFormat="1" ht="33.75" x14ac:dyDescent="0.25">
      <c r="A292" s="15" t="s">
        <v>255</v>
      </c>
      <c r="B292" s="16" t="s">
        <v>338</v>
      </c>
      <c r="C292" s="17" t="s">
        <v>339</v>
      </c>
      <c r="D292" s="493" t="s">
        <v>340</v>
      </c>
      <c r="E292" s="493"/>
      <c r="F292" s="493"/>
      <c r="G292" s="16" t="s">
        <v>198</v>
      </c>
      <c r="H292" s="16">
        <v>1.333E-2</v>
      </c>
      <c r="I292" s="16" t="s">
        <v>23</v>
      </c>
      <c r="J292" s="16" t="s">
        <v>341</v>
      </c>
      <c r="K292" s="18"/>
      <c r="L292" s="16"/>
      <c r="M292" s="18"/>
      <c r="N292" s="16"/>
      <c r="O292" s="19"/>
      <c r="DI292" s="14"/>
      <c r="DJ292" s="20" t="s">
        <v>340</v>
      </c>
      <c r="DK292" s="20" t="s">
        <v>5</v>
      </c>
      <c r="DL292" s="20" t="s">
        <v>5</v>
      </c>
      <c r="DQ292" s="20"/>
      <c r="DT292" s="14"/>
      <c r="DU292" s="20"/>
    </row>
    <row r="293" spans="1:125" customFormat="1" ht="15" x14ac:dyDescent="0.25">
      <c r="A293" s="24"/>
      <c r="B293" s="25"/>
      <c r="C293" s="26" t="s">
        <v>23</v>
      </c>
      <c r="D293" s="494" t="s">
        <v>44</v>
      </c>
      <c r="E293" s="494"/>
      <c r="F293" s="494"/>
      <c r="G293" s="27"/>
      <c r="H293" s="28"/>
      <c r="I293" s="28"/>
      <c r="J293" s="28"/>
      <c r="K293" s="46">
        <v>1107.95</v>
      </c>
      <c r="L293" s="28"/>
      <c r="M293" s="29">
        <v>14.77</v>
      </c>
      <c r="N293" s="30">
        <v>52.21</v>
      </c>
      <c r="O293" s="41">
        <v>771.14</v>
      </c>
      <c r="DI293" s="14"/>
      <c r="DJ293" s="20"/>
      <c r="DK293" s="20"/>
      <c r="DL293" s="20"/>
      <c r="DN293" s="2" t="s">
        <v>44</v>
      </c>
      <c r="DQ293" s="20"/>
      <c r="DT293" s="14"/>
      <c r="DU293" s="20"/>
    </row>
    <row r="294" spans="1:125" customFormat="1" ht="15" x14ac:dyDescent="0.25">
      <c r="A294" s="24"/>
      <c r="B294" s="25"/>
      <c r="C294" s="26" t="s">
        <v>55</v>
      </c>
      <c r="D294" s="494" t="s">
        <v>60</v>
      </c>
      <c r="E294" s="494"/>
      <c r="F294" s="494"/>
      <c r="G294" s="27"/>
      <c r="H294" s="28"/>
      <c r="I294" s="28"/>
      <c r="J294" s="28"/>
      <c r="K294" s="46">
        <v>12533.99</v>
      </c>
      <c r="L294" s="28"/>
      <c r="M294" s="29">
        <v>167.08</v>
      </c>
      <c r="N294" s="30">
        <v>15.71</v>
      </c>
      <c r="O294" s="31">
        <v>2624.83</v>
      </c>
      <c r="DI294" s="14"/>
      <c r="DJ294" s="20"/>
      <c r="DK294" s="20"/>
      <c r="DL294" s="20"/>
      <c r="DN294" s="2" t="s">
        <v>60</v>
      </c>
      <c r="DQ294" s="20"/>
      <c r="DT294" s="14"/>
      <c r="DU294" s="20"/>
    </row>
    <row r="295" spans="1:125" customFormat="1" ht="15" x14ac:dyDescent="0.25">
      <c r="A295" s="24"/>
      <c r="B295" s="25"/>
      <c r="C295" s="26" t="s">
        <v>61</v>
      </c>
      <c r="D295" s="494" t="s">
        <v>62</v>
      </c>
      <c r="E295" s="494"/>
      <c r="F295" s="494"/>
      <c r="G295" s="27"/>
      <c r="H295" s="28"/>
      <c r="I295" s="28"/>
      <c r="J295" s="28"/>
      <c r="K295" s="29">
        <v>820.22</v>
      </c>
      <c r="L295" s="28"/>
      <c r="M295" s="29">
        <v>10.93</v>
      </c>
      <c r="N295" s="30">
        <v>52.21</v>
      </c>
      <c r="O295" s="41">
        <v>570.66</v>
      </c>
      <c r="DI295" s="14"/>
      <c r="DJ295" s="20"/>
      <c r="DK295" s="20"/>
      <c r="DL295" s="20"/>
      <c r="DN295" s="2" t="s">
        <v>62</v>
      </c>
      <c r="DQ295" s="20"/>
      <c r="DT295" s="14"/>
      <c r="DU295" s="20"/>
    </row>
    <row r="296" spans="1:125" customFormat="1" ht="15" x14ac:dyDescent="0.25">
      <c r="A296" s="24"/>
      <c r="B296" s="25"/>
      <c r="C296" s="26" t="s">
        <v>75</v>
      </c>
      <c r="D296" s="494" t="s">
        <v>86</v>
      </c>
      <c r="E296" s="494"/>
      <c r="F296" s="494"/>
      <c r="G296" s="27"/>
      <c r="H296" s="28"/>
      <c r="I296" s="28"/>
      <c r="J296" s="28"/>
      <c r="K296" s="46">
        <v>230267.7</v>
      </c>
      <c r="L296" s="28"/>
      <c r="M296" s="46">
        <v>3069.47</v>
      </c>
      <c r="N296" s="47">
        <v>9.5</v>
      </c>
      <c r="O296" s="31">
        <v>29159.97</v>
      </c>
      <c r="DI296" s="14"/>
      <c r="DJ296" s="20"/>
      <c r="DK296" s="20"/>
      <c r="DL296" s="20"/>
      <c r="DN296" s="2" t="s">
        <v>86</v>
      </c>
      <c r="DQ296" s="20"/>
      <c r="DT296" s="14"/>
      <c r="DU296" s="20"/>
    </row>
    <row r="297" spans="1:125" customFormat="1" ht="15" x14ac:dyDescent="0.25">
      <c r="A297" s="32"/>
      <c r="B297" s="25"/>
      <c r="C297" s="26"/>
      <c r="D297" s="494" t="s">
        <v>45</v>
      </c>
      <c r="E297" s="494"/>
      <c r="F297" s="494"/>
      <c r="G297" s="27" t="s">
        <v>46</v>
      </c>
      <c r="H297" s="30">
        <v>134.46</v>
      </c>
      <c r="I297" s="28"/>
      <c r="J297" s="60">
        <v>1.7923518000000001</v>
      </c>
      <c r="K297" s="8"/>
      <c r="L297" s="28"/>
      <c r="M297" s="8"/>
      <c r="N297" s="28"/>
      <c r="O297" s="35"/>
      <c r="DI297" s="14"/>
      <c r="DJ297" s="20"/>
      <c r="DK297" s="20"/>
      <c r="DL297" s="20"/>
      <c r="DO297" s="2" t="s">
        <v>45</v>
      </c>
      <c r="DQ297" s="20"/>
      <c r="DT297" s="14"/>
      <c r="DU297" s="20"/>
    </row>
    <row r="298" spans="1:125" customFormat="1" ht="15" x14ac:dyDescent="0.25">
      <c r="A298" s="32"/>
      <c r="B298" s="25"/>
      <c r="C298" s="26"/>
      <c r="D298" s="494" t="s">
        <v>63</v>
      </c>
      <c r="E298" s="494"/>
      <c r="F298" s="494"/>
      <c r="G298" s="27" t="s">
        <v>46</v>
      </c>
      <c r="H298" s="30">
        <v>54.89</v>
      </c>
      <c r="I298" s="28"/>
      <c r="J298" s="60">
        <v>0.73168370000000005</v>
      </c>
      <c r="K298" s="8"/>
      <c r="L298" s="28"/>
      <c r="M298" s="8"/>
      <c r="N298" s="28"/>
      <c r="O298" s="35"/>
      <c r="DI298" s="14"/>
      <c r="DJ298" s="20"/>
      <c r="DK298" s="20"/>
      <c r="DL298" s="20"/>
      <c r="DO298" s="2" t="s">
        <v>63</v>
      </c>
      <c r="DQ298" s="20"/>
      <c r="DT298" s="14"/>
      <c r="DU298" s="20"/>
    </row>
    <row r="299" spans="1:125" customFormat="1" ht="15" x14ac:dyDescent="0.25">
      <c r="A299" s="36"/>
      <c r="B299" s="27"/>
      <c r="C299" s="26"/>
      <c r="D299" s="497" t="s">
        <v>47</v>
      </c>
      <c r="E299" s="497"/>
      <c r="F299" s="497"/>
      <c r="G299" s="37"/>
      <c r="H299" s="38"/>
      <c r="I299" s="38"/>
      <c r="J299" s="38"/>
      <c r="K299" s="50">
        <v>243909.64</v>
      </c>
      <c r="L299" s="38"/>
      <c r="M299" s="50">
        <v>3251.32</v>
      </c>
      <c r="N299" s="38"/>
      <c r="O299" s="40">
        <v>32555.94</v>
      </c>
      <c r="DI299" s="14"/>
      <c r="DJ299" s="20"/>
      <c r="DK299" s="20"/>
      <c r="DL299" s="20"/>
      <c r="DP299" s="2" t="s">
        <v>47</v>
      </c>
      <c r="DQ299" s="20"/>
      <c r="DT299" s="14"/>
      <c r="DU299" s="20"/>
    </row>
    <row r="300" spans="1:125" customFormat="1" ht="15" x14ac:dyDescent="0.25">
      <c r="A300" s="32"/>
      <c r="B300" s="25"/>
      <c r="C300" s="26"/>
      <c r="D300" s="494" t="s">
        <v>48</v>
      </c>
      <c r="E300" s="494"/>
      <c r="F300" s="494"/>
      <c r="G300" s="27"/>
      <c r="H300" s="28"/>
      <c r="I300" s="28"/>
      <c r="J300" s="28"/>
      <c r="K300" s="8"/>
      <c r="L300" s="28"/>
      <c r="M300" s="29">
        <v>25.7</v>
      </c>
      <c r="N300" s="28"/>
      <c r="O300" s="31">
        <v>1341.8</v>
      </c>
      <c r="DI300" s="14"/>
      <c r="DJ300" s="20"/>
      <c r="DK300" s="20"/>
      <c r="DL300" s="20"/>
      <c r="DO300" s="2" t="s">
        <v>48</v>
      </c>
      <c r="DQ300" s="20"/>
      <c r="DT300" s="14"/>
      <c r="DU300" s="20"/>
    </row>
    <row r="301" spans="1:125" customFormat="1" ht="22.5" x14ac:dyDescent="0.25">
      <c r="A301" s="32"/>
      <c r="B301" s="25"/>
      <c r="C301" s="26" t="s">
        <v>64</v>
      </c>
      <c r="D301" s="494" t="s">
        <v>65</v>
      </c>
      <c r="E301" s="494"/>
      <c r="F301" s="494"/>
      <c r="G301" s="27" t="s">
        <v>51</v>
      </c>
      <c r="H301" s="33">
        <v>109</v>
      </c>
      <c r="I301" s="28"/>
      <c r="J301" s="33">
        <v>109</v>
      </c>
      <c r="K301" s="8"/>
      <c r="L301" s="28"/>
      <c r="M301" s="29">
        <v>28.01</v>
      </c>
      <c r="N301" s="28"/>
      <c r="O301" s="31">
        <v>1462.56</v>
      </c>
      <c r="DI301" s="14"/>
      <c r="DJ301" s="20"/>
      <c r="DK301" s="20"/>
      <c r="DL301" s="20"/>
      <c r="DO301" s="2" t="s">
        <v>65</v>
      </c>
      <c r="DQ301" s="20"/>
      <c r="DT301" s="14"/>
      <c r="DU301" s="20"/>
    </row>
    <row r="302" spans="1:125" customFormat="1" ht="45" x14ac:dyDescent="0.25">
      <c r="A302" s="32"/>
      <c r="B302" s="25"/>
      <c r="C302" s="26" t="s">
        <v>66</v>
      </c>
      <c r="D302" s="494" t="s">
        <v>67</v>
      </c>
      <c r="E302" s="494"/>
      <c r="F302" s="494"/>
      <c r="G302" s="27" t="s">
        <v>51</v>
      </c>
      <c r="H302" s="33">
        <v>65</v>
      </c>
      <c r="I302" s="30">
        <v>0.85</v>
      </c>
      <c r="J302" s="30">
        <v>55.25</v>
      </c>
      <c r="K302" s="8"/>
      <c r="L302" s="28"/>
      <c r="M302" s="29">
        <v>14.2</v>
      </c>
      <c r="N302" s="28"/>
      <c r="O302" s="41">
        <v>741.34</v>
      </c>
      <c r="DI302" s="14"/>
      <c r="DJ302" s="20"/>
      <c r="DK302" s="20"/>
      <c r="DL302" s="20"/>
      <c r="DO302" s="2" t="s">
        <v>67</v>
      </c>
      <c r="DQ302" s="20"/>
      <c r="DT302" s="14"/>
      <c r="DU302" s="20"/>
    </row>
    <row r="303" spans="1:125" customFormat="1" ht="15" x14ac:dyDescent="0.25">
      <c r="A303" s="24"/>
      <c r="B303" s="22"/>
      <c r="C303" s="23"/>
      <c r="D303" s="496" t="s">
        <v>54</v>
      </c>
      <c r="E303" s="496"/>
      <c r="F303" s="496"/>
      <c r="G303" s="16"/>
      <c r="H303" s="42"/>
      <c r="I303" s="42"/>
      <c r="J303" s="42"/>
      <c r="K303" s="43"/>
      <c r="L303" s="42"/>
      <c r="M303" s="51">
        <v>3293.53</v>
      </c>
      <c r="N303" s="38"/>
      <c r="O303" s="45">
        <v>34759.839999999997</v>
      </c>
      <c r="DI303" s="14"/>
      <c r="DJ303" s="20"/>
      <c r="DK303" s="20"/>
      <c r="DL303" s="20"/>
      <c r="DQ303" s="20" t="s">
        <v>54</v>
      </c>
      <c r="DT303" s="14"/>
      <c r="DU303" s="20"/>
    </row>
    <row r="304" spans="1:125" customFormat="1" ht="15" x14ac:dyDescent="0.25">
      <c r="A304" s="490" t="s">
        <v>200</v>
      </c>
      <c r="B304" s="491"/>
      <c r="C304" s="491"/>
      <c r="D304" s="491"/>
      <c r="E304" s="491"/>
      <c r="F304" s="491"/>
      <c r="G304" s="491"/>
      <c r="H304" s="491"/>
      <c r="I304" s="491"/>
      <c r="J304" s="491"/>
      <c r="K304" s="491"/>
      <c r="L304" s="491"/>
      <c r="M304" s="491"/>
      <c r="N304" s="491"/>
      <c r="O304" s="492"/>
      <c r="DI304" s="14"/>
      <c r="DJ304" s="20"/>
      <c r="DK304" s="20"/>
      <c r="DL304" s="20"/>
      <c r="DQ304" s="20"/>
      <c r="DT304" s="14" t="s">
        <v>200</v>
      </c>
      <c r="DU304" s="20"/>
    </row>
    <row r="305" spans="1:125" customFormat="1" ht="67.5" x14ac:dyDescent="0.25">
      <c r="A305" s="15" t="s">
        <v>259</v>
      </c>
      <c r="B305" s="16" t="s">
        <v>342</v>
      </c>
      <c r="C305" s="17" t="s">
        <v>202</v>
      </c>
      <c r="D305" s="493" t="s">
        <v>203</v>
      </c>
      <c r="E305" s="493"/>
      <c r="F305" s="493"/>
      <c r="G305" s="16" t="s">
        <v>204</v>
      </c>
      <c r="H305" s="16">
        <v>59.55</v>
      </c>
      <c r="I305" s="16" t="s">
        <v>23</v>
      </c>
      <c r="J305" s="16" t="s">
        <v>343</v>
      </c>
      <c r="K305" s="18" t="s">
        <v>206</v>
      </c>
      <c r="L305" s="16"/>
      <c r="M305" s="18" t="s">
        <v>344</v>
      </c>
      <c r="N305" s="16" t="s">
        <v>208</v>
      </c>
      <c r="O305" s="19" t="s">
        <v>345</v>
      </c>
      <c r="DI305" s="14"/>
      <c r="DJ305" s="20" t="s">
        <v>203</v>
      </c>
      <c r="DK305" s="20" t="s">
        <v>5</v>
      </c>
      <c r="DL305" s="20" t="s">
        <v>5</v>
      </c>
      <c r="DQ305" s="20"/>
      <c r="DT305" s="14"/>
      <c r="DU305" s="20"/>
    </row>
    <row r="306" spans="1:125" customFormat="1" ht="15" x14ac:dyDescent="0.25">
      <c r="A306" s="24"/>
      <c r="B306" s="22"/>
      <c r="C306" s="23"/>
      <c r="D306" s="496" t="s">
        <v>54</v>
      </c>
      <c r="E306" s="496"/>
      <c r="F306" s="496"/>
      <c r="G306" s="16"/>
      <c r="H306" s="42"/>
      <c r="I306" s="42"/>
      <c r="J306" s="42"/>
      <c r="K306" s="43"/>
      <c r="L306" s="42"/>
      <c r="M306" s="44">
        <v>195.32</v>
      </c>
      <c r="N306" s="38"/>
      <c r="O306" s="45">
        <v>3068.48</v>
      </c>
      <c r="DI306" s="14"/>
      <c r="DJ306" s="20"/>
      <c r="DK306" s="20"/>
      <c r="DL306" s="20"/>
      <c r="DQ306" s="20" t="s">
        <v>54</v>
      </c>
      <c r="DT306" s="14"/>
      <c r="DU306" s="20"/>
    </row>
    <row r="307" spans="1:125" customFormat="1" ht="67.5" x14ac:dyDescent="0.25">
      <c r="A307" s="15" t="s">
        <v>268</v>
      </c>
      <c r="B307" s="16" t="s">
        <v>346</v>
      </c>
      <c r="C307" s="17" t="s">
        <v>211</v>
      </c>
      <c r="D307" s="493" t="s">
        <v>347</v>
      </c>
      <c r="E307" s="493"/>
      <c r="F307" s="493"/>
      <c r="G307" s="16" t="s">
        <v>204</v>
      </c>
      <c r="H307" s="16">
        <v>9.9</v>
      </c>
      <c r="I307" s="16" t="s">
        <v>23</v>
      </c>
      <c r="J307" s="16" t="s">
        <v>348</v>
      </c>
      <c r="K307" s="18" t="s">
        <v>214</v>
      </c>
      <c r="L307" s="16"/>
      <c r="M307" s="18" t="s">
        <v>349</v>
      </c>
      <c r="N307" s="16" t="s">
        <v>208</v>
      </c>
      <c r="O307" s="19" t="s">
        <v>350</v>
      </c>
      <c r="DI307" s="14"/>
      <c r="DJ307" s="20" t="s">
        <v>347</v>
      </c>
      <c r="DK307" s="20" t="s">
        <v>5</v>
      </c>
      <c r="DL307" s="20" t="s">
        <v>5</v>
      </c>
      <c r="DQ307" s="20"/>
      <c r="DT307" s="14"/>
      <c r="DU307" s="20"/>
    </row>
    <row r="308" spans="1:125" customFormat="1" ht="15" x14ac:dyDescent="0.25">
      <c r="A308" s="24"/>
      <c r="B308" s="22"/>
      <c r="C308" s="23"/>
      <c r="D308" s="496" t="s">
        <v>54</v>
      </c>
      <c r="E308" s="496"/>
      <c r="F308" s="496"/>
      <c r="G308" s="16"/>
      <c r="H308" s="42"/>
      <c r="I308" s="42"/>
      <c r="J308" s="42"/>
      <c r="K308" s="43"/>
      <c r="L308" s="42"/>
      <c r="M308" s="44">
        <v>83.06</v>
      </c>
      <c r="N308" s="38"/>
      <c r="O308" s="45">
        <v>1304.8699999999999</v>
      </c>
      <c r="DI308" s="14"/>
      <c r="DJ308" s="20"/>
      <c r="DK308" s="20"/>
      <c r="DL308" s="20"/>
      <c r="DQ308" s="20" t="s">
        <v>54</v>
      </c>
      <c r="DT308" s="14"/>
      <c r="DU308" s="20"/>
    </row>
    <row r="309" spans="1:125" customFormat="1" ht="45" x14ac:dyDescent="0.25">
      <c r="A309" s="15" t="s">
        <v>276</v>
      </c>
      <c r="B309" s="16" t="s">
        <v>351</v>
      </c>
      <c r="C309" s="17" t="s">
        <v>218</v>
      </c>
      <c r="D309" s="493" t="s">
        <v>352</v>
      </c>
      <c r="E309" s="493"/>
      <c r="F309" s="493"/>
      <c r="G309" s="16" t="s">
        <v>204</v>
      </c>
      <c r="H309" s="16">
        <v>5</v>
      </c>
      <c r="I309" s="16" t="s">
        <v>23</v>
      </c>
      <c r="J309" s="16" t="s">
        <v>83</v>
      </c>
      <c r="K309" s="18" t="s">
        <v>221</v>
      </c>
      <c r="L309" s="16"/>
      <c r="M309" s="18" t="s">
        <v>353</v>
      </c>
      <c r="N309" s="16" t="s">
        <v>208</v>
      </c>
      <c r="O309" s="19" t="s">
        <v>354</v>
      </c>
      <c r="DI309" s="14"/>
      <c r="DJ309" s="20" t="s">
        <v>352</v>
      </c>
      <c r="DK309" s="20" t="s">
        <v>5</v>
      </c>
      <c r="DL309" s="20" t="s">
        <v>5</v>
      </c>
      <c r="DQ309" s="20"/>
      <c r="DT309" s="14"/>
      <c r="DU309" s="20"/>
    </row>
    <row r="310" spans="1:125" customFormat="1" ht="15" x14ac:dyDescent="0.25">
      <c r="A310" s="24"/>
      <c r="B310" s="22"/>
      <c r="C310" s="23"/>
      <c r="D310" s="496" t="s">
        <v>54</v>
      </c>
      <c r="E310" s="496"/>
      <c r="F310" s="496"/>
      <c r="G310" s="16"/>
      <c r="H310" s="42"/>
      <c r="I310" s="42"/>
      <c r="J310" s="42"/>
      <c r="K310" s="43"/>
      <c r="L310" s="42"/>
      <c r="M310" s="44">
        <v>54.4</v>
      </c>
      <c r="N310" s="38"/>
      <c r="O310" s="54">
        <v>854.62</v>
      </c>
      <c r="DI310" s="14"/>
      <c r="DJ310" s="20"/>
      <c r="DK310" s="20"/>
      <c r="DL310" s="20"/>
      <c r="DQ310" s="20" t="s">
        <v>54</v>
      </c>
      <c r="DT310" s="14"/>
      <c r="DU310" s="20"/>
    </row>
    <row r="311" spans="1:125" customFormat="1" ht="45" x14ac:dyDescent="0.25">
      <c r="A311" s="15" t="s">
        <v>284</v>
      </c>
      <c r="B311" s="16" t="s">
        <v>355</v>
      </c>
      <c r="C311" s="17" t="s">
        <v>226</v>
      </c>
      <c r="D311" s="493" t="s">
        <v>227</v>
      </c>
      <c r="E311" s="493"/>
      <c r="F311" s="493"/>
      <c r="G311" s="16" t="s">
        <v>204</v>
      </c>
      <c r="H311" s="16">
        <v>74.45</v>
      </c>
      <c r="I311" s="16" t="s">
        <v>23</v>
      </c>
      <c r="J311" s="16" t="s">
        <v>356</v>
      </c>
      <c r="K311" s="18" t="s">
        <v>229</v>
      </c>
      <c r="L311" s="16"/>
      <c r="M311" s="18" t="s">
        <v>357</v>
      </c>
      <c r="N311" s="16" t="s">
        <v>231</v>
      </c>
      <c r="O311" s="19" t="s">
        <v>358</v>
      </c>
      <c r="DI311" s="14"/>
      <c r="DJ311" s="20" t="s">
        <v>227</v>
      </c>
      <c r="DK311" s="20" t="s">
        <v>5</v>
      </c>
      <c r="DL311" s="20" t="s">
        <v>5</v>
      </c>
      <c r="DQ311" s="20"/>
      <c r="DT311" s="14"/>
      <c r="DU311" s="20"/>
    </row>
    <row r="312" spans="1:125" customFormat="1" ht="15" x14ac:dyDescent="0.25">
      <c r="A312" s="24"/>
      <c r="B312" s="22"/>
      <c r="C312" s="23"/>
      <c r="D312" s="496" t="s">
        <v>54</v>
      </c>
      <c r="E312" s="496"/>
      <c r="F312" s="496"/>
      <c r="G312" s="16"/>
      <c r="H312" s="42"/>
      <c r="I312" s="42"/>
      <c r="J312" s="42"/>
      <c r="K312" s="43"/>
      <c r="L312" s="42"/>
      <c r="M312" s="44">
        <v>287.38</v>
      </c>
      <c r="N312" s="38"/>
      <c r="O312" s="45">
        <v>4661.3</v>
      </c>
      <c r="DI312" s="14"/>
      <c r="DJ312" s="20"/>
      <c r="DK312" s="20"/>
      <c r="DL312" s="20"/>
      <c r="DQ312" s="20" t="s">
        <v>54</v>
      </c>
      <c r="DT312" s="14"/>
      <c r="DU312" s="20"/>
    </row>
    <row r="313" spans="1:125" customFormat="1" ht="15" x14ac:dyDescent="0.25">
      <c r="A313" s="55"/>
      <c r="B313" s="10"/>
      <c r="C313" s="18"/>
      <c r="D313" s="496" t="s">
        <v>359</v>
      </c>
      <c r="E313" s="496"/>
      <c r="F313" s="496"/>
      <c r="G313" s="496"/>
      <c r="H313" s="496"/>
      <c r="I313" s="496"/>
      <c r="J313" s="496"/>
      <c r="K313" s="496"/>
      <c r="L313" s="496"/>
      <c r="M313" s="56">
        <v>625669.13</v>
      </c>
      <c r="N313" s="57"/>
      <c r="O313" s="58"/>
      <c r="DI313" s="14"/>
      <c r="DJ313" s="20"/>
      <c r="DK313" s="20"/>
      <c r="DL313" s="20"/>
      <c r="DQ313" s="20"/>
      <c r="DT313" s="14"/>
      <c r="DU313" s="20" t="s">
        <v>359</v>
      </c>
    </row>
    <row r="314" spans="1:125" customFormat="1" ht="15" x14ac:dyDescent="0.25">
      <c r="A314" s="490" t="s">
        <v>360</v>
      </c>
      <c r="B314" s="491"/>
      <c r="C314" s="491"/>
      <c r="D314" s="491"/>
      <c r="E314" s="491"/>
      <c r="F314" s="491"/>
      <c r="G314" s="491"/>
      <c r="H314" s="491"/>
      <c r="I314" s="491"/>
      <c r="J314" s="491"/>
      <c r="K314" s="491"/>
      <c r="L314" s="491"/>
      <c r="M314" s="491"/>
      <c r="N314" s="491"/>
      <c r="O314" s="492"/>
      <c r="DI314" s="14" t="s">
        <v>360</v>
      </c>
      <c r="DJ314" s="20"/>
      <c r="DK314" s="20"/>
      <c r="DL314" s="20"/>
      <c r="DQ314" s="20"/>
      <c r="DT314" s="14"/>
      <c r="DU314" s="20"/>
    </row>
    <row r="315" spans="1:125" customFormat="1" ht="33.75" x14ac:dyDescent="0.25">
      <c r="A315" s="15" t="s">
        <v>292</v>
      </c>
      <c r="B315" s="16" t="s">
        <v>361</v>
      </c>
      <c r="C315" s="17" t="s">
        <v>237</v>
      </c>
      <c r="D315" s="493" t="s">
        <v>238</v>
      </c>
      <c r="E315" s="493"/>
      <c r="F315" s="493"/>
      <c r="G315" s="16" t="s">
        <v>239</v>
      </c>
      <c r="H315" s="16">
        <v>1</v>
      </c>
      <c r="I315" s="16" t="s">
        <v>23</v>
      </c>
      <c r="J315" s="16" t="s">
        <v>23</v>
      </c>
      <c r="K315" s="18"/>
      <c r="L315" s="16"/>
      <c r="M315" s="18"/>
      <c r="N315" s="16"/>
      <c r="O315" s="19"/>
      <c r="DI315" s="14"/>
      <c r="DJ315" s="20" t="s">
        <v>238</v>
      </c>
      <c r="DK315" s="20" t="s">
        <v>5</v>
      </c>
      <c r="DL315" s="20" t="s">
        <v>5</v>
      </c>
      <c r="DQ315" s="20"/>
      <c r="DT315" s="14"/>
      <c r="DU315" s="20"/>
    </row>
    <row r="316" spans="1:125" customFormat="1" ht="15" x14ac:dyDescent="0.25">
      <c r="A316" s="24"/>
      <c r="B316" s="25"/>
      <c r="C316" s="26" t="s">
        <v>23</v>
      </c>
      <c r="D316" s="494" t="s">
        <v>44</v>
      </c>
      <c r="E316" s="494"/>
      <c r="F316" s="494"/>
      <c r="G316" s="27"/>
      <c r="H316" s="28"/>
      <c r="I316" s="28"/>
      <c r="J316" s="28"/>
      <c r="K316" s="29">
        <v>298.64</v>
      </c>
      <c r="L316" s="28"/>
      <c r="M316" s="29">
        <v>298.64</v>
      </c>
      <c r="N316" s="30">
        <v>52.21</v>
      </c>
      <c r="O316" s="31">
        <v>15591.99</v>
      </c>
      <c r="DI316" s="14"/>
      <c r="DJ316" s="20"/>
      <c r="DK316" s="20"/>
      <c r="DL316" s="20"/>
      <c r="DN316" s="2" t="s">
        <v>44</v>
      </c>
      <c r="DQ316" s="20"/>
      <c r="DT316" s="14"/>
      <c r="DU316" s="20"/>
    </row>
    <row r="317" spans="1:125" customFormat="1" ht="15" x14ac:dyDescent="0.25">
      <c r="A317" s="24"/>
      <c r="B317" s="25"/>
      <c r="C317" s="26" t="s">
        <v>55</v>
      </c>
      <c r="D317" s="494" t="s">
        <v>60</v>
      </c>
      <c r="E317" s="494"/>
      <c r="F317" s="494"/>
      <c r="G317" s="27"/>
      <c r="H317" s="28"/>
      <c r="I317" s="28"/>
      <c r="J317" s="28"/>
      <c r="K317" s="29">
        <v>128.02000000000001</v>
      </c>
      <c r="L317" s="28"/>
      <c r="M317" s="29">
        <v>128.02000000000001</v>
      </c>
      <c r="N317" s="30">
        <v>15.71</v>
      </c>
      <c r="O317" s="31">
        <v>2011.19</v>
      </c>
      <c r="DI317" s="14"/>
      <c r="DJ317" s="20"/>
      <c r="DK317" s="20"/>
      <c r="DL317" s="20"/>
      <c r="DN317" s="2" t="s">
        <v>60</v>
      </c>
      <c r="DQ317" s="20"/>
      <c r="DT317" s="14"/>
      <c r="DU317" s="20"/>
    </row>
    <row r="318" spans="1:125" customFormat="1" ht="15" x14ac:dyDescent="0.25">
      <c r="A318" s="24"/>
      <c r="B318" s="25"/>
      <c r="C318" s="26" t="s">
        <v>61</v>
      </c>
      <c r="D318" s="494" t="s">
        <v>62</v>
      </c>
      <c r="E318" s="494"/>
      <c r="F318" s="494"/>
      <c r="G318" s="27"/>
      <c r="H318" s="28"/>
      <c r="I318" s="28"/>
      <c r="J318" s="28"/>
      <c r="K318" s="29">
        <v>19.84</v>
      </c>
      <c r="L318" s="28"/>
      <c r="M318" s="29">
        <v>19.84</v>
      </c>
      <c r="N318" s="30">
        <v>52.21</v>
      </c>
      <c r="O318" s="31">
        <v>1035.8499999999999</v>
      </c>
      <c r="DI318" s="14"/>
      <c r="DJ318" s="20"/>
      <c r="DK318" s="20"/>
      <c r="DL318" s="20"/>
      <c r="DN318" s="2" t="s">
        <v>62</v>
      </c>
      <c r="DQ318" s="20"/>
      <c r="DT318" s="14"/>
      <c r="DU318" s="20"/>
    </row>
    <row r="319" spans="1:125" customFormat="1" ht="15" x14ac:dyDescent="0.25">
      <c r="A319" s="32"/>
      <c r="B319" s="25"/>
      <c r="C319" s="26"/>
      <c r="D319" s="494" t="s">
        <v>45</v>
      </c>
      <c r="E319" s="494"/>
      <c r="F319" s="494"/>
      <c r="G319" s="27" t="s">
        <v>46</v>
      </c>
      <c r="H319" s="30">
        <v>35.01</v>
      </c>
      <c r="I319" s="28"/>
      <c r="J319" s="30">
        <v>35.01</v>
      </c>
      <c r="K319" s="8"/>
      <c r="L319" s="28"/>
      <c r="M319" s="8"/>
      <c r="N319" s="28"/>
      <c r="O319" s="35"/>
      <c r="DI319" s="14"/>
      <c r="DJ319" s="20"/>
      <c r="DK319" s="20"/>
      <c r="DL319" s="20"/>
      <c r="DO319" s="2" t="s">
        <v>45</v>
      </c>
      <c r="DQ319" s="20"/>
      <c r="DT319" s="14"/>
      <c r="DU319" s="20"/>
    </row>
    <row r="320" spans="1:125" customFormat="1" ht="15" x14ac:dyDescent="0.25">
      <c r="A320" s="32"/>
      <c r="B320" s="25"/>
      <c r="C320" s="26"/>
      <c r="D320" s="494" t="s">
        <v>63</v>
      </c>
      <c r="E320" s="494"/>
      <c r="F320" s="494"/>
      <c r="G320" s="27" t="s">
        <v>46</v>
      </c>
      <c r="H320" s="30">
        <v>1.71</v>
      </c>
      <c r="I320" s="28"/>
      <c r="J320" s="30">
        <v>1.71</v>
      </c>
      <c r="K320" s="8"/>
      <c r="L320" s="28"/>
      <c r="M320" s="8"/>
      <c r="N320" s="28"/>
      <c r="O320" s="35"/>
      <c r="DI320" s="14"/>
      <c r="DJ320" s="20"/>
      <c r="DK320" s="20"/>
      <c r="DL320" s="20"/>
      <c r="DO320" s="2" t="s">
        <v>63</v>
      </c>
      <c r="DQ320" s="20"/>
      <c r="DT320" s="14"/>
      <c r="DU320" s="20"/>
    </row>
    <row r="321" spans="1:125" customFormat="1" ht="15" x14ac:dyDescent="0.25">
      <c r="A321" s="36"/>
      <c r="B321" s="27"/>
      <c r="C321" s="26"/>
      <c r="D321" s="497" t="s">
        <v>47</v>
      </c>
      <c r="E321" s="497"/>
      <c r="F321" s="497"/>
      <c r="G321" s="37"/>
      <c r="H321" s="38"/>
      <c r="I321" s="38"/>
      <c r="J321" s="38"/>
      <c r="K321" s="39">
        <v>426.66</v>
      </c>
      <c r="L321" s="38"/>
      <c r="M321" s="39">
        <v>426.66</v>
      </c>
      <c r="N321" s="38"/>
      <c r="O321" s="40">
        <v>17603.18</v>
      </c>
      <c r="DI321" s="14"/>
      <c r="DJ321" s="20"/>
      <c r="DK321" s="20"/>
      <c r="DL321" s="20"/>
      <c r="DP321" s="2" t="s">
        <v>47</v>
      </c>
      <c r="DQ321" s="20"/>
      <c r="DT321" s="14"/>
      <c r="DU321" s="20"/>
    </row>
    <row r="322" spans="1:125" customFormat="1" ht="15" x14ac:dyDescent="0.25">
      <c r="A322" s="32"/>
      <c r="B322" s="25"/>
      <c r="C322" s="26"/>
      <c r="D322" s="494" t="s">
        <v>48</v>
      </c>
      <c r="E322" s="494"/>
      <c r="F322" s="494"/>
      <c r="G322" s="27"/>
      <c r="H322" s="28"/>
      <c r="I322" s="28"/>
      <c r="J322" s="28"/>
      <c r="K322" s="8"/>
      <c r="L322" s="28"/>
      <c r="M322" s="29">
        <v>318.48</v>
      </c>
      <c r="N322" s="28"/>
      <c r="O322" s="31">
        <v>16627.84</v>
      </c>
      <c r="DI322" s="14"/>
      <c r="DJ322" s="20"/>
      <c r="DK322" s="20"/>
      <c r="DL322" s="20"/>
      <c r="DO322" s="2" t="s">
        <v>48</v>
      </c>
      <c r="DQ322" s="20"/>
      <c r="DT322" s="14"/>
      <c r="DU322" s="20"/>
    </row>
    <row r="323" spans="1:125" customFormat="1" ht="22.5" x14ac:dyDescent="0.25">
      <c r="A323" s="32"/>
      <c r="B323" s="25"/>
      <c r="C323" s="26" t="s">
        <v>64</v>
      </c>
      <c r="D323" s="494" t="s">
        <v>65</v>
      </c>
      <c r="E323" s="494"/>
      <c r="F323" s="494"/>
      <c r="G323" s="27" t="s">
        <v>51</v>
      </c>
      <c r="H323" s="33">
        <v>109</v>
      </c>
      <c r="I323" s="28"/>
      <c r="J323" s="33">
        <v>109</v>
      </c>
      <c r="K323" s="8"/>
      <c r="L323" s="28"/>
      <c r="M323" s="29">
        <v>347.14</v>
      </c>
      <c r="N323" s="28"/>
      <c r="O323" s="31">
        <v>18124.349999999999</v>
      </c>
      <c r="DI323" s="14"/>
      <c r="DJ323" s="20"/>
      <c r="DK323" s="20"/>
      <c r="DL323" s="20"/>
      <c r="DO323" s="2" t="s">
        <v>65</v>
      </c>
      <c r="DQ323" s="20"/>
      <c r="DT323" s="14"/>
      <c r="DU323" s="20"/>
    </row>
    <row r="324" spans="1:125" customFormat="1" ht="45" x14ac:dyDescent="0.25">
      <c r="A324" s="32"/>
      <c r="B324" s="25"/>
      <c r="C324" s="26" t="s">
        <v>66</v>
      </c>
      <c r="D324" s="494" t="s">
        <v>67</v>
      </c>
      <c r="E324" s="494"/>
      <c r="F324" s="494"/>
      <c r="G324" s="27" t="s">
        <v>51</v>
      </c>
      <c r="H324" s="33">
        <v>65</v>
      </c>
      <c r="I324" s="30">
        <v>0.85</v>
      </c>
      <c r="J324" s="30">
        <v>55.25</v>
      </c>
      <c r="K324" s="8"/>
      <c r="L324" s="28"/>
      <c r="M324" s="29">
        <v>175.96</v>
      </c>
      <c r="N324" s="28"/>
      <c r="O324" s="31">
        <v>9186.8799999999992</v>
      </c>
      <c r="DI324" s="14"/>
      <c r="DJ324" s="20"/>
      <c r="DK324" s="20"/>
      <c r="DL324" s="20"/>
      <c r="DO324" s="2" t="s">
        <v>67</v>
      </c>
      <c r="DQ324" s="20"/>
      <c r="DT324" s="14"/>
      <c r="DU324" s="20"/>
    </row>
    <row r="325" spans="1:125" customFormat="1" ht="15" x14ac:dyDescent="0.25">
      <c r="A325" s="24"/>
      <c r="B325" s="22"/>
      <c r="C325" s="23"/>
      <c r="D325" s="496" t="s">
        <v>54</v>
      </c>
      <c r="E325" s="496"/>
      <c r="F325" s="496"/>
      <c r="G325" s="16"/>
      <c r="H325" s="42"/>
      <c r="I325" s="42"/>
      <c r="J325" s="42"/>
      <c r="K325" s="43"/>
      <c r="L325" s="42"/>
      <c r="M325" s="44">
        <v>949.76</v>
      </c>
      <c r="N325" s="38"/>
      <c r="O325" s="45">
        <v>44914.41</v>
      </c>
      <c r="DI325" s="14"/>
      <c r="DJ325" s="20"/>
      <c r="DK325" s="20"/>
      <c r="DL325" s="20"/>
      <c r="DQ325" s="20" t="s">
        <v>54</v>
      </c>
      <c r="DT325" s="14"/>
      <c r="DU325" s="20"/>
    </row>
    <row r="326" spans="1:125" customFormat="1" ht="45" x14ac:dyDescent="0.25">
      <c r="A326" s="15" t="s">
        <v>300</v>
      </c>
      <c r="B326" s="16" t="s">
        <v>362</v>
      </c>
      <c r="C326" s="17" t="s">
        <v>68</v>
      </c>
      <c r="D326" s="493" t="s">
        <v>69</v>
      </c>
      <c r="E326" s="493"/>
      <c r="F326" s="493"/>
      <c r="G326" s="16" t="s">
        <v>42</v>
      </c>
      <c r="H326" s="16">
        <v>0.218</v>
      </c>
      <c r="I326" s="16" t="s">
        <v>23</v>
      </c>
      <c r="J326" s="16" t="s">
        <v>363</v>
      </c>
      <c r="K326" s="18"/>
      <c r="L326" s="16"/>
      <c r="M326" s="18"/>
      <c r="N326" s="16"/>
      <c r="O326" s="19"/>
      <c r="DI326" s="14"/>
      <c r="DJ326" s="20" t="s">
        <v>69</v>
      </c>
      <c r="DK326" s="20" t="s">
        <v>5</v>
      </c>
      <c r="DL326" s="20" t="s">
        <v>5</v>
      </c>
      <c r="DQ326" s="20"/>
      <c r="DT326" s="14"/>
      <c r="DU326" s="20"/>
    </row>
    <row r="327" spans="1:125" customFormat="1" ht="15" x14ac:dyDescent="0.25">
      <c r="A327" s="24"/>
      <c r="B327" s="25"/>
      <c r="C327" s="26" t="s">
        <v>23</v>
      </c>
      <c r="D327" s="494" t="s">
        <v>44</v>
      </c>
      <c r="E327" s="494"/>
      <c r="F327" s="494"/>
      <c r="G327" s="27"/>
      <c r="H327" s="28"/>
      <c r="I327" s="28"/>
      <c r="J327" s="28"/>
      <c r="K327" s="29">
        <v>92.08</v>
      </c>
      <c r="L327" s="28"/>
      <c r="M327" s="29">
        <v>20.07</v>
      </c>
      <c r="N327" s="30">
        <v>52.21</v>
      </c>
      <c r="O327" s="31">
        <v>1047.8499999999999</v>
      </c>
      <c r="DI327" s="14"/>
      <c r="DJ327" s="20"/>
      <c r="DK327" s="20"/>
      <c r="DL327" s="20"/>
      <c r="DN327" s="2" t="s">
        <v>44</v>
      </c>
      <c r="DQ327" s="20"/>
      <c r="DT327" s="14"/>
      <c r="DU327" s="20"/>
    </row>
    <row r="328" spans="1:125" customFormat="1" ht="15" x14ac:dyDescent="0.25">
      <c r="A328" s="24"/>
      <c r="B328" s="25"/>
      <c r="C328" s="26" t="s">
        <v>55</v>
      </c>
      <c r="D328" s="494" t="s">
        <v>60</v>
      </c>
      <c r="E328" s="494"/>
      <c r="F328" s="494"/>
      <c r="G328" s="27"/>
      <c r="H328" s="28"/>
      <c r="I328" s="28"/>
      <c r="J328" s="28"/>
      <c r="K328" s="29">
        <v>287.60000000000002</v>
      </c>
      <c r="L328" s="28"/>
      <c r="M328" s="29">
        <v>62.7</v>
      </c>
      <c r="N328" s="30">
        <v>15.71</v>
      </c>
      <c r="O328" s="41">
        <v>985.02</v>
      </c>
      <c r="DI328" s="14"/>
      <c r="DJ328" s="20"/>
      <c r="DK328" s="20"/>
      <c r="DL328" s="20"/>
      <c r="DN328" s="2" t="s">
        <v>60</v>
      </c>
      <c r="DQ328" s="20"/>
      <c r="DT328" s="14"/>
      <c r="DU328" s="20"/>
    </row>
    <row r="329" spans="1:125" customFormat="1" ht="15" x14ac:dyDescent="0.25">
      <c r="A329" s="24"/>
      <c r="B329" s="25"/>
      <c r="C329" s="26" t="s">
        <v>61</v>
      </c>
      <c r="D329" s="494" t="s">
        <v>62</v>
      </c>
      <c r="E329" s="494"/>
      <c r="F329" s="494"/>
      <c r="G329" s="27"/>
      <c r="H329" s="28"/>
      <c r="I329" s="28"/>
      <c r="J329" s="28"/>
      <c r="K329" s="29">
        <v>37.57</v>
      </c>
      <c r="L329" s="28"/>
      <c r="M329" s="29">
        <v>8.19</v>
      </c>
      <c r="N329" s="30">
        <v>52.21</v>
      </c>
      <c r="O329" s="41">
        <v>427.6</v>
      </c>
      <c r="DI329" s="14"/>
      <c r="DJ329" s="20"/>
      <c r="DK329" s="20"/>
      <c r="DL329" s="20"/>
      <c r="DN329" s="2" t="s">
        <v>62</v>
      </c>
      <c r="DQ329" s="20"/>
      <c r="DT329" s="14"/>
      <c r="DU329" s="20"/>
    </row>
    <row r="330" spans="1:125" customFormat="1" ht="15" x14ac:dyDescent="0.25">
      <c r="A330" s="32"/>
      <c r="B330" s="25"/>
      <c r="C330" s="26"/>
      <c r="D330" s="494" t="s">
        <v>45</v>
      </c>
      <c r="E330" s="494"/>
      <c r="F330" s="494"/>
      <c r="G330" s="27" t="s">
        <v>46</v>
      </c>
      <c r="H330" s="47">
        <v>11.7</v>
      </c>
      <c r="I330" s="28"/>
      <c r="J330" s="48">
        <v>2.5506000000000002</v>
      </c>
      <c r="K330" s="8"/>
      <c r="L330" s="28"/>
      <c r="M330" s="8"/>
      <c r="N330" s="28"/>
      <c r="O330" s="35"/>
      <c r="DI330" s="14"/>
      <c r="DJ330" s="20"/>
      <c r="DK330" s="20"/>
      <c r="DL330" s="20"/>
      <c r="DO330" s="2" t="s">
        <v>45</v>
      </c>
      <c r="DQ330" s="20"/>
      <c r="DT330" s="14"/>
      <c r="DU330" s="20"/>
    </row>
    <row r="331" spans="1:125" customFormat="1" ht="15" x14ac:dyDescent="0.25">
      <c r="A331" s="32"/>
      <c r="B331" s="25"/>
      <c r="C331" s="26"/>
      <c r="D331" s="494" t="s">
        <v>63</v>
      </c>
      <c r="E331" s="494"/>
      <c r="F331" s="494"/>
      <c r="G331" s="27" t="s">
        <v>46</v>
      </c>
      <c r="H331" s="30">
        <v>2.96</v>
      </c>
      <c r="I331" s="28"/>
      <c r="J331" s="49">
        <v>0.64527999999999996</v>
      </c>
      <c r="K331" s="8"/>
      <c r="L331" s="28"/>
      <c r="M331" s="8"/>
      <c r="N331" s="28"/>
      <c r="O331" s="35"/>
      <c r="DI331" s="14"/>
      <c r="DJ331" s="20"/>
      <c r="DK331" s="20"/>
      <c r="DL331" s="20"/>
      <c r="DO331" s="2" t="s">
        <v>63</v>
      </c>
      <c r="DQ331" s="20"/>
      <c r="DT331" s="14"/>
      <c r="DU331" s="20"/>
    </row>
    <row r="332" spans="1:125" customFormat="1" ht="15" x14ac:dyDescent="0.25">
      <c r="A332" s="36"/>
      <c r="B332" s="27"/>
      <c r="C332" s="26"/>
      <c r="D332" s="497" t="s">
        <v>47</v>
      </c>
      <c r="E332" s="497"/>
      <c r="F332" s="497"/>
      <c r="G332" s="37"/>
      <c r="H332" s="38"/>
      <c r="I332" s="38"/>
      <c r="J332" s="38"/>
      <c r="K332" s="39">
        <v>379.68</v>
      </c>
      <c r="L332" s="38"/>
      <c r="M332" s="39">
        <v>82.77</v>
      </c>
      <c r="N332" s="38"/>
      <c r="O332" s="40">
        <v>2032.87</v>
      </c>
      <c r="DI332" s="14"/>
      <c r="DJ332" s="20"/>
      <c r="DK332" s="20"/>
      <c r="DL332" s="20"/>
      <c r="DP332" s="2" t="s">
        <v>47</v>
      </c>
      <c r="DQ332" s="20"/>
      <c r="DT332" s="14"/>
      <c r="DU332" s="20"/>
    </row>
    <row r="333" spans="1:125" customFormat="1" ht="15" x14ac:dyDescent="0.25">
      <c r="A333" s="32"/>
      <c r="B333" s="25"/>
      <c r="C333" s="26"/>
      <c r="D333" s="494" t="s">
        <v>48</v>
      </c>
      <c r="E333" s="494"/>
      <c r="F333" s="494"/>
      <c r="G333" s="27"/>
      <c r="H333" s="28"/>
      <c r="I333" s="28"/>
      <c r="J333" s="28"/>
      <c r="K333" s="8"/>
      <c r="L333" s="28"/>
      <c r="M333" s="29">
        <v>28.26</v>
      </c>
      <c r="N333" s="28"/>
      <c r="O333" s="31">
        <v>1475.45</v>
      </c>
      <c r="DI333" s="14"/>
      <c r="DJ333" s="20"/>
      <c r="DK333" s="20"/>
      <c r="DL333" s="20"/>
      <c r="DO333" s="2" t="s">
        <v>48</v>
      </c>
      <c r="DQ333" s="20"/>
      <c r="DT333" s="14"/>
      <c r="DU333" s="20"/>
    </row>
    <row r="334" spans="1:125" customFormat="1" ht="22.5" x14ac:dyDescent="0.25">
      <c r="A334" s="32"/>
      <c r="B334" s="25"/>
      <c r="C334" s="26" t="s">
        <v>71</v>
      </c>
      <c r="D334" s="494" t="s">
        <v>72</v>
      </c>
      <c r="E334" s="494"/>
      <c r="F334" s="494"/>
      <c r="G334" s="27" t="s">
        <v>51</v>
      </c>
      <c r="H334" s="33">
        <v>102</v>
      </c>
      <c r="I334" s="28"/>
      <c r="J334" s="33">
        <v>102</v>
      </c>
      <c r="K334" s="8"/>
      <c r="L334" s="28"/>
      <c r="M334" s="29">
        <v>28.83</v>
      </c>
      <c r="N334" s="28"/>
      <c r="O334" s="31">
        <v>1504.96</v>
      </c>
      <c r="DI334" s="14"/>
      <c r="DJ334" s="20"/>
      <c r="DK334" s="20"/>
      <c r="DL334" s="20"/>
      <c r="DO334" s="2" t="s">
        <v>72</v>
      </c>
      <c r="DQ334" s="20"/>
      <c r="DT334" s="14"/>
      <c r="DU334" s="20"/>
    </row>
    <row r="335" spans="1:125" customFormat="1" ht="22.5" x14ac:dyDescent="0.25">
      <c r="A335" s="32"/>
      <c r="B335" s="25"/>
      <c r="C335" s="26" t="s">
        <v>73</v>
      </c>
      <c r="D335" s="494" t="s">
        <v>74</v>
      </c>
      <c r="E335" s="494"/>
      <c r="F335" s="494"/>
      <c r="G335" s="27" t="s">
        <v>51</v>
      </c>
      <c r="H335" s="33">
        <v>54</v>
      </c>
      <c r="I335" s="28"/>
      <c r="J335" s="33">
        <v>54</v>
      </c>
      <c r="K335" s="8"/>
      <c r="L335" s="28"/>
      <c r="M335" s="29">
        <v>15.26</v>
      </c>
      <c r="N335" s="28"/>
      <c r="O335" s="41">
        <v>796.74</v>
      </c>
      <c r="DI335" s="14"/>
      <c r="DJ335" s="20"/>
      <c r="DK335" s="20"/>
      <c r="DL335" s="20"/>
      <c r="DO335" s="2" t="s">
        <v>74</v>
      </c>
      <c r="DQ335" s="20"/>
      <c r="DT335" s="14"/>
      <c r="DU335" s="20"/>
    </row>
    <row r="336" spans="1:125" customFormat="1" ht="15" x14ac:dyDescent="0.25">
      <c r="A336" s="24"/>
      <c r="B336" s="22"/>
      <c r="C336" s="23"/>
      <c r="D336" s="496" t="s">
        <v>54</v>
      </c>
      <c r="E336" s="496"/>
      <c r="F336" s="496"/>
      <c r="G336" s="16"/>
      <c r="H336" s="42"/>
      <c r="I336" s="42"/>
      <c r="J336" s="42"/>
      <c r="K336" s="43"/>
      <c r="L336" s="42"/>
      <c r="M336" s="44">
        <v>126.86</v>
      </c>
      <c r="N336" s="38"/>
      <c r="O336" s="45">
        <v>4334.57</v>
      </c>
      <c r="DI336" s="14"/>
      <c r="DJ336" s="20"/>
      <c r="DK336" s="20"/>
      <c r="DL336" s="20"/>
      <c r="DQ336" s="20" t="s">
        <v>54</v>
      </c>
      <c r="DT336" s="14"/>
      <c r="DU336" s="20"/>
    </row>
    <row r="337" spans="1:125" customFormat="1" ht="22.5" x14ac:dyDescent="0.25">
      <c r="A337" s="15" t="s">
        <v>307</v>
      </c>
      <c r="B337" s="16" t="s">
        <v>364</v>
      </c>
      <c r="C337" s="17" t="s">
        <v>76</v>
      </c>
      <c r="D337" s="493" t="s">
        <v>77</v>
      </c>
      <c r="E337" s="493"/>
      <c r="F337" s="493"/>
      <c r="G337" s="16" t="s">
        <v>42</v>
      </c>
      <c r="H337" s="16">
        <v>0.1082</v>
      </c>
      <c r="I337" s="16" t="s">
        <v>23</v>
      </c>
      <c r="J337" s="16" t="s">
        <v>365</v>
      </c>
      <c r="K337" s="18"/>
      <c r="L337" s="16"/>
      <c r="M337" s="18"/>
      <c r="N337" s="16"/>
      <c r="O337" s="19"/>
      <c r="DI337" s="14"/>
      <c r="DJ337" s="20" t="s">
        <v>77</v>
      </c>
      <c r="DK337" s="20" t="s">
        <v>5</v>
      </c>
      <c r="DL337" s="20" t="s">
        <v>5</v>
      </c>
      <c r="DQ337" s="20"/>
      <c r="DT337" s="14"/>
      <c r="DU337" s="20"/>
    </row>
    <row r="338" spans="1:125" customFormat="1" ht="15" x14ac:dyDescent="0.25">
      <c r="A338" s="24"/>
      <c r="B338" s="25"/>
      <c r="C338" s="26" t="s">
        <v>23</v>
      </c>
      <c r="D338" s="494" t="s">
        <v>44</v>
      </c>
      <c r="E338" s="494"/>
      <c r="F338" s="494"/>
      <c r="G338" s="27"/>
      <c r="H338" s="28"/>
      <c r="I338" s="28"/>
      <c r="J338" s="28"/>
      <c r="K338" s="29">
        <v>106.88</v>
      </c>
      <c r="L338" s="28"/>
      <c r="M338" s="29">
        <v>11.56</v>
      </c>
      <c r="N338" s="30">
        <v>52.21</v>
      </c>
      <c r="O338" s="41">
        <v>603.54999999999995</v>
      </c>
      <c r="DI338" s="14"/>
      <c r="DJ338" s="20"/>
      <c r="DK338" s="20"/>
      <c r="DL338" s="20"/>
      <c r="DN338" s="2" t="s">
        <v>44</v>
      </c>
      <c r="DQ338" s="20"/>
      <c r="DT338" s="14"/>
      <c r="DU338" s="20"/>
    </row>
    <row r="339" spans="1:125" customFormat="1" ht="15" x14ac:dyDescent="0.25">
      <c r="A339" s="24"/>
      <c r="B339" s="25"/>
      <c r="C339" s="26" t="s">
        <v>55</v>
      </c>
      <c r="D339" s="494" t="s">
        <v>60</v>
      </c>
      <c r="E339" s="494"/>
      <c r="F339" s="494"/>
      <c r="G339" s="27"/>
      <c r="H339" s="28"/>
      <c r="I339" s="28"/>
      <c r="J339" s="28"/>
      <c r="K339" s="29">
        <v>241.58</v>
      </c>
      <c r="L339" s="28"/>
      <c r="M339" s="29">
        <v>26.14</v>
      </c>
      <c r="N339" s="30">
        <v>15.71</v>
      </c>
      <c r="O339" s="41">
        <v>410.66</v>
      </c>
      <c r="DI339" s="14"/>
      <c r="DJ339" s="20"/>
      <c r="DK339" s="20"/>
      <c r="DL339" s="20"/>
      <c r="DN339" s="2" t="s">
        <v>60</v>
      </c>
      <c r="DQ339" s="20"/>
      <c r="DT339" s="14"/>
      <c r="DU339" s="20"/>
    </row>
    <row r="340" spans="1:125" customFormat="1" ht="15" x14ac:dyDescent="0.25">
      <c r="A340" s="24"/>
      <c r="B340" s="25"/>
      <c r="C340" s="26" t="s">
        <v>61</v>
      </c>
      <c r="D340" s="494" t="s">
        <v>62</v>
      </c>
      <c r="E340" s="494"/>
      <c r="F340" s="494"/>
      <c r="G340" s="27"/>
      <c r="H340" s="28"/>
      <c r="I340" s="28"/>
      <c r="J340" s="28"/>
      <c r="K340" s="29">
        <v>26.36</v>
      </c>
      <c r="L340" s="28"/>
      <c r="M340" s="29">
        <v>2.85</v>
      </c>
      <c r="N340" s="30">
        <v>52.21</v>
      </c>
      <c r="O340" s="41">
        <v>148.80000000000001</v>
      </c>
      <c r="DI340" s="14"/>
      <c r="DJ340" s="20"/>
      <c r="DK340" s="20"/>
      <c r="DL340" s="20"/>
      <c r="DN340" s="2" t="s">
        <v>62</v>
      </c>
      <c r="DQ340" s="20"/>
      <c r="DT340" s="14"/>
      <c r="DU340" s="20"/>
    </row>
    <row r="341" spans="1:125" customFormat="1" ht="15" x14ac:dyDescent="0.25">
      <c r="A341" s="32"/>
      <c r="B341" s="25"/>
      <c r="C341" s="26"/>
      <c r="D341" s="494" t="s">
        <v>45</v>
      </c>
      <c r="E341" s="494"/>
      <c r="F341" s="494"/>
      <c r="G341" s="27" t="s">
        <v>46</v>
      </c>
      <c r="H341" s="30">
        <v>12.53</v>
      </c>
      <c r="I341" s="28"/>
      <c r="J341" s="59">
        <v>1.3557459999999999</v>
      </c>
      <c r="K341" s="8"/>
      <c r="L341" s="28"/>
      <c r="M341" s="8"/>
      <c r="N341" s="28"/>
      <c r="O341" s="35"/>
      <c r="DI341" s="14"/>
      <c r="DJ341" s="20"/>
      <c r="DK341" s="20"/>
      <c r="DL341" s="20"/>
      <c r="DO341" s="2" t="s">
        <v>45</v>
      </c>
      <c r="DQ341" s="20"/>
      <c r="DT341" s="14"/>
      <c r="DU341" s="20"/>
    </row>
    <row r="342" spans="1:125" customFormat="1" ht="15" x14ac:dyDescent="0.25">
      <c r="A342" s="32"/>
      <c r="B342" s="25"/>
      <c r="C342" s="26"/>
      <c r="D342" s="494" t="s">
        <v>63</v>
      </c>
      <c r="E342" s="494"/>
      <c r="F342" s="494"/>
      <c r="G342" s="27" t="s">
        <v>46</v>
      </c>
      <c r="H342" s="30">
        <v>2.62</v>
      </c>
      <c r="I342" s="28"/>
      <c r="J342" s="59">
        <v>0.28348400000000001</v>
      </c>
      <c r="K342" s="8"/>
      <c r="L342" s="28"/>
      <c r="M342" s="8"/>
      <c r="N342" s="28"/>
      <c r="O342" s="35"/>
      <c r="DI342" s="14"/>
      <c r="DJ342" s="20"/>
      <c r="DK342" s="20"/>
      <c r="DL342" s="20"/>
      <c r="DO342" s="2" t="s">
        <v>63</v>
      </c>
      <c r="DQ342" s="20"/>
      <c r="DT342" s="14"/>
      <c r="DU342" s="20"/>
    </row>
    <row r="343" spans="1:125" customFormat="1" ht="15" x14ac:dyDescent="0.25">
      <c r="A343" s="36"/>
      <c r="B343" s="27"/>
      <c r="C343" s="26"/>
      <c r="D343" s="497" t="s">
        <v>47</v>
      </c>
      <c r="E343" s="497"/>
      <c r="F343" s="497"/>
      <c r="G343" s="37"/>
      <c r="H343" s="38"/>
      <c r="I343" s="38"/>
      <c r="J343" s="38"/>
      <c r="K343" s="39">
        <v>348.46</v>
      </c>
      <c r="L343" s="38"/>
      <c r="M343" s="39">
        <v>37.700000000000003</v>
      </c>
      <c r="N343" s="38"/>
      <c r="O343" s="40">
        <v>1014.21</v>
      </c>
      <c r="DI343" s="14"/>
      <c r="DJ343" s="20"/>
      <c r="DK343" s="20"/>
      <c r="DL343" s="20"/>
      <c r="DP343" s="2" t="s">
        <v>47</v>
      </c>
      <c r="DQ343" s="20"/>
      <c r="DT343" s="14"/>
      <c r="DU343" s="20"/>
    </row>
    <row r="344" spans="1:125" customFormat="1" ht="15" x14ac:dyDescent="0.25">
      <c r="A344" s="32"/>
      <c r="B344" s="25"/>
      <c r="C344" s="26"/>
      <c r="D344" s="494" t="s">
        <v>48</v>
      </c>
      <c r="E344" s="494"/>
      <c r="F344" s="494"/>
      <c r="G344" s="27"/>
      <c r="H344" s="28"/>
      <c r="I344" s="28"/>
      <c r="J344" s="28"/>
      <c r="K344" s="8"/>
      <c r="L344" s="28"/>
      <c r="M344" s="29">
        <v>14.41</v>
      </c>
      <c r="N344" s="28"/>
      <c r="O344" s="41">
        <v>752.35</v>
      </c>
      <c r="DI344" s="14"/>
      <c r="DJ344" s="20"/>
      <c r="DK344" s="20"/>
      <c r="DL344" s="20"/>
      <c r="DO344" s="2" t="s">
        <v>48</v>
      </c>
      <c r="DQ344" s="20"/>
      <c r="DT344" s="14"/>
      <c r="DU344" s="20"/>
    </row>
    <row r="345" spans="1:125" customFormat="1" ht="22.5" x14ac:dyDescent="0.25">
      <c r="A345" s="32"/>
      <c r="B345" s="25"/>
      <c r="C345" s="26" t="s">
        <v>79</v>
      </c>
      <c r="D345" s="494" t="s">
        <v>80</v>
      </c>
      <c r="E345" s="494"/>
      <c r="F345" s="494"/>
      <c r="G345" s="27" t="s">
        <v>51</v>
      </c>
      <c r="H345" s="33">
        <v>92</v>
      </c>
      <c r="I345" s="28"/>
      <c r="J345" s="33">
        <v>92</v>
      </c>
      <c r="K345" s="8"/>
      <c r="L345" s="28"/>
      <c r="M345" s="29">
        <v>13.26</v>
      </c>
      <c r="N345" s="28"/>
      <c r="O345" s="41">
        <v>692.16</v>
      </c>
      <c r="DI345" s="14"/>
      <c r="DJ345" s="20"/>
      <c r="DK345" s="20"/>
      <c r="DL345" s="20"/>
      <c r="DO345" s="2" t="s">
        <v>80</v>
      </c>
      <c r="DQ345" s="20"/>
      <c r="DT345" s="14"/>
      <c r="DU345" s="20"/>
    </row>
    <row r="346" spans="1:125" customFormat="1" ht="45" x14ac:dyDescent="0.25">
      <c r="A346" s="32"/>
      <c r="B346" s="25"/>
      <c r="C346" s="26" t="s">
        <v>81</v>
      </c>
      <c r="D346" s="494" t="s">
        <v>82</v>
      </c>
      <c r="E346" s="494"/>
      <c r="F346" s="494"/>
      <c r="G346" s="27" t="s">
        <v>51</v>
      </c>
      <c r="H346" s="33">
        <v>46</v>
      </c>
      <c r="I346" s="30">
        <v>0.85</v>
      </c>
      <c r="J346" s="47">
        <v>39.1</v>
      </c>
      <c r="K346" s="8"/>
      <c r="L346" s="28"/>
      <c r="M346" s="29">
        <v>5.63</v>
      </c>
      <c r="N346" s="28"/>
      <c r="O346" s="41">
        <v>294.17</v>
      </c>
      <c r="DI346" s="14"/>
      <c r="DJ346" s="20"/>
      <c r="DK346" s="20"/>
      <c r="DL346" s="20"/>
      <c r="DO346" s="2" t="s">
        <v>82</v>
      </c>
      <c r="DQ346" s="20"/>
      <c r="DT346" s="14"/>
      <c r="DU346" s="20"/>
    </row>
    <row r="347" spans="1:125" customFormat="1" ht="15" x14ac:dyDescent="0.25">
      <c r="A347" s="24"/>
      <c r="B347" s="22"/>
      <c r="C347" s="23"/>
      <c r="D347" s="496" t="s">
        <v>54</v>
      </c>
      <c r="E347" s="496"/>
      <c r="F347" s="496"/>
      <c r="G347" s="16"/>
      <c r="H347" s="42"/>
      <c r="I347" s="42"/>
      <c r="J347" s="42"/>
      <c r="K347" s="43"/>
      <c r="L347" s="42"/>
      <c r="M347" s="44">
        <v>56.59</v>
      </c>
      <c r="N347" s="38"/>
      <c r="O347" s="45">
        <v>2000.54</v>
      </c>
      <c r="DI347" s="14"/>
      <c r="DJ347" s="20"/>
      <c r="DK347" s="20"/>
      <c r="DL347" s="20"/>
      <c r="DQ347" s="20" t="s">
        <v>54</v>
      </c>
      <c r="DT347" s="14"/>
      <c r="DU347" s="20"/>
    </row>
    <row r="348" spans="1:125" customFormat="1" ht="33.75" x14ac:dyDescent="0.25">
      <c r="A348" s="15" t="s">
        <v>313</v>
      </c>
      <c r="B348" s="16" t="s">
        <v>366</v>
      </c>
      <c r="C348" s="17" t="s">
        <v>84</v>
      </c>
      <c r="D348" s="493" t="s">
        <v>85</v>
      </c>
      <c r="E348" s="493"/>
      <c r="F348" s="493"/>
      <c r="G348" s="16" t="s">
        <v>42</v>
      </c>
      <c r="H348" s="16">
        <v>0.108</v>
      </c>
      <c r="I348" s="16" t="s">
        <v>23</v>
      </c>
      <c r="J348" s="16" t="s">
        <v>367</v>
      </c>
      <c r="K348" s="18"/>
      <c r="L348" s="16"/>
      <c r="M348" s="18"/>
      <c r="N348" s="16"/>
      <c r="O348" s="19"/>
      <c r="DI348" s="14"/>
      <c r="DJ348" s="20" t="s">
        <v>85</v>
      </c>
      <c r="DK348" s="20" t="s">
        <v>5</v>
      </c>
      <c r="DL348" s="20" t="s">
        <v>5</v>
      </c>
      <c r="DQ348" s="20"/>
      <c r="DT348" s="14"/>
      <c r="DU348" s="20"/>
    </row>
    <row r="349" spans="1:125" customFormat="1" ht="15" x14ac:dyDescent="0.25">
      <c r="A349" s="24"/>
      <c r="B349" s="25"/>
      <c r="C349" s="26" t="s">
        <v>23</v>
      </c>
      <c r="D349" s="494" t="s">
        <v>44</v>
      </c>
      <c r="E349" s="494"/>
      <c r="F349" s="494"/>
      <c r="G349" s="27"/>
      <c r="H349" s="28"/>
      <c r="I349" s="28"/>
      <c r="J349" s="28"/>
      <c r="K349" s="29">
        <v>173.23</v>
      </c>
      <c r="L349" s="28"/>
      <c r="M349" s="29">
        <v>18.71</v>
      </c>
      <c r="N349" s="30">
        <v>52.21</v>
      </c>
      <c r="O349" s="41">
        <v>976.85</v>
      </c>
      <c r="DI349" s="14"/>
      <c r="DJ349" s="20"/>
      <c r="DK349" s="20"/>
      <c r="DL349" s="20"/>
      <c r="DN349" s="2" t="s">
        <v>44</v>
      </c>
      <c r="DQ349" s="20"/>
      <c r="DT349" s="14"/>
      <c r="DU349" s="20"/>
    </row>
    <row r="350" spans="1:125" customFormat="1" ht="15" x14ac:dyDescent="0.25">
      <c r="A350" s="24"/>
      <c r="B350" s="25"/>
      <c r="C350" s="26" t="s">
        <v>55</v>
      </c>
      <c r="D350" s="494" t="s">
        <v>60</v>
      </c>
      <c r="E350" s="494"/>
      <c r="F350" s="494"/>
      <c r="G350" s="27"/>
      <c r="H350" s="28"/>
      <c r="I350" s="28"/>
      <c r="J350" s="28"/>
      <c r="K350" s="46">
        <v>5268.76</v>
      </c>
      <c r="L350" s="28"/>
      <c r="M350" s="29">
        <v>569.03</v>
      </c>
      <c r="N350" s="30">
        <v>15.71</v>
      </c>
      <c r="O350" s="31">
        <v>8939.4599999999991</v>
      </c>
      <c r="DI350" s="14"/>
      <c r="DJ350" s="20"/>
      <c r="DK350" s="20"/>
      <c r="DL350" s="20"/>
      <c r="DN350" s="2" t="s">
        <v>60</v>
      </c>
      <c r="DQ350" s="20"/>
      <c r="DT350" s="14"/>
      <c r="DU350" s="20"/>
    </row>
    <row r="351" spans="1:125" customFormat="1" ht="15" x14ac:dyDescent="0.25">
      <c r="A351" s="24"/>
      <c r="B351" s="25"/>
      <c r="C351" s="26" t="s">
        <v>61</v>
      </c>
      <c r="D351" s="494" t="s">
        <v>62</v>
      </c>
      <c r="E351" s="494"/>
      <c r="F351" s="494"/>
      <c r="G351" s="27"/>
      <c r="H351" s="28"/>
      <c r="I351" s="28"/>
      <c r="J351" s="28"/>
      <c r="K351" s="29">
        <v>267.67</v>
      </c>
      <c r="L351" s="28"/>
      <c r="M351" s="29">
        <v>28.91</v>
      </c>
      <c r="N351" s="30">
        <v>52.21</v>
      </c>
      <c r="O351" s="31">
        <v>1509.39</v>
      </c>
      <c r="DI351" s="14"/>
      <c r="DJ351" s="20"/>
      <c r="DK351" s="20"/>
      <c r="DL351" s="20"/>
      <c r="DN351" s="2" t="s">
        <v>62</v>
      </c>
      <c r="DQ351" s="20"/>
      <c r="DT351" s="14"/>
      <c r="DU351" s="20"/>
    </row>
    <row r="352" spans="1:125" customFormat="1" ht="15" x14ac:dyDescent="0.25">
      <c r="A352" s="24"/>
      <c r="B352" s="25"/>
      <c r="C352" s="26" t="s">
        <v>75</v>
      </c>
      <c r="D352" s="494" t="s">
        <v>86</v>
      </c>
      <c r="E352" s="494"/>
      <c r="F352" s="494"/>
      <c r="G352" s="27"/>
      <c r="H352" s="28"/>
      <c r="I352" s="28"/>
      <c r="J352" s="28"/>
      <c r="K352" s="29">
        <v>17.079999999999998</v>
      </c>
      <c r="L352" s="28"/>
      <c r="M352" s="29">
        <v>1.84</v>
      </c>
      <c r="N352" s="47">
        <v>9.5</v>
      </c>
      <c r="O352" s="41">
        <v>17.48</v>
      </c>
      <c r="DI352" s="14"/>
      <c r="DJ352" s="20"/>
      <c r="DK352" s="20"/>
      <c r="DL352" s="20"/>
      <c r="DN352" s="2" t="s">
        <v>86</v>
      </c>
      <c r="DQ352" s="20"/>
      <c r="DT352" s="14"/>
      <c r="DU352" s="20"/>
    </row>
    <row r="353" spans="1:125" customFormat="1" ht="15" x14ac:dyDescent="0.25">
      <c r="A353" s="32"/>
      <c r="B353" s="25"/>
      <c r="C353" s="26"/>
      <c r="D353" s="494" t="s">
        <v>45</v>
      </c>
      <c r="E353" s="494"/>
      <c r="F353" s="494"/>
      <c r="G353" s="27" t="s">
        <v>46</v>
      </c>
      <c r="H353" s="47">
        <v>21.6</v>
      </c>
      <c r="I353" s="28"/>
      <c r="J353" s="48">
        <v>2.3328000000000002</v>
      </c>
      <c r="K353" s="8"/>
      <c r="L353" s="28"/>
      <c r="M353" s="8"/>
      <c r="N353" s="28"/>
      <c r="O353" s="35"/>
      <c r="DI353" s="14"/>
      <c r="DJ353" s="20"/>
      <c r="DK353" s="20"/>
      <c r="DL353" s="20"/>
      <c r="DO353" s="2" t="s">
        <v>45</v>
      </c>
      <c r="DQ353" s="20"/>
      <c r="DT353" s="14"/>
      <c r="DU353" s="20"/>
    </row>
    <row r="354" spans="1:125" customFormat="1" ht="15" x14ac:dyDescent="0.25">
      <c r="A354" s="32"/>
      <c r="B354" s="25"/>
      <c r="C354" s="26"/>
      <c r="D354" s="494" t="s">
        <v>63</v>
      </c>
      <c r="E354" s="494"/>
      <c r="F354" s="494"/>
      <c r="G354" s="27" t="s">
        <v>46</v>
      </c>
      <c r="H354" s="47">
        <v>20.6</v>
      </c>
      <c r="I354" s="28"/>
      <c r="J354" s="48">
        <v>2.2248000000000001</v>
      </c>
      <c r="K354" s="8"/>
      <c r="L354" s="28"/>
      <c r="M354" s="8"/>
      <c r="N354" s="28"/>
      <c r="O354" s="35"/>
      <c r="DI354" s="14"/>
      <c r="DJ354" s="20"/>
      <c r="DK354" s="20"/>
      <c r="DL354" s="20"/>
      <c r="DO354" s="2" t="s">
        <v>63</v>
      </c>
      <c r="DQ354" s="20"/>
      <c r="DT354" s="14"/>
      <c r="DU354" s="20"/>
    </row>
    <row r="355" spans="1:125" customFormat="1" ht="15" x14ac:dyDescent="0.25">
      <c r="A355" s="36"/>
      <c r="B355" s="27"/>
      <c r="C355" s="26"/>
      <c r="D355" s="497" t="s">
        <v>47</v>
      </c>
      <c r="E355" s="497"/>
      <c r="F355" s="497"/>
      <c r="G355" s="37"/>
      <c r="H355" s="38"/>
      <c r="I355" s="38"/>
      <c r="J355" s="38"/>
      <c r="K355" s="50">
        <v>5459.07</v>
      </c>
      <c r="L355" s="38"/>
      <c r="M355" s="39">
        <v>589.58000000000004</v>
      </c>
      <c r="N355" s="38"/>
      <c r="O355" s="40">
        <v>9933.7900000000009</v>
      </c>
      <c r="DI355" s="14"/>
      <c r="DJ355" s="20"/>
      <c r="DK355" s="20"/>
      <c r="DL355" s="20"/>
      <c r="DP355" s="2" t="s">
        <v>47</v>
      </c>
      <c r="DQ355" s="20"/>
      <c r="DT355" s="14"/>
      <c r="DU355" s="20"/>
    </row>
    <row r="356" spans="1:125" customFormat="1" ht="15" x14ac:dyDescent="0.25">
      <c r="A356" s="32"/>
      <c r="B356" s="25"/>
      <c r="C356" s="26"/>
      <c r="D356" s="494" t="s">
        <v>48</v>
      </c>
      <c r="E356" s="494"/>
      <c r="F356" s="494"/>
      <c r="G356" s="27"/>
      <c r="H356" s="28"/>
      <c r="I356" s="28"/>
      <c r="J356" s="28"/>
      <c r="K356" s="8"/>
      <c r="L356" s="28"/>
      <c r="M356" s="29">
        <v>47.62</v>
      </c>
      <c r="N356" s="28"/>
      <c r="O356" s="31">
        <v>2486.2399999999998</v>
      </c>
      <c r="DI356" s="14"/>
      <c r="DJ356" s="20"/>
      <c r="DK356" s="20"/>
      <c r="DL356" s="20"/>
      <c r="DO356" s="2" t="s">
        <v>48</v>
      </c>
      <c r="DQ356" s="20"/>
      <c r="DT356" s="14"/>
      <c r="DU356" s="20"/>
    </row>
    <row r="357" spans="1:125" customFormat="1" ht="45" x14ac:dyDescent="0.25">
      <c r="A357" s="32"/>
      <c r="B357" s="25"/>
      <c r="C357" s="26" t="s">
        <v>87</v>
      </c>
      <c r="D357" s="494" t="s">
        <v>88</v>
      </c>
      <c r="E357" s="494"/>
      <c r="F357" s="494"/>
      <c r="G357" s="27" t="s">
        <v>51</v>
      </c>
      <c r="H357" s="33">
        <v>147</v>
      </c>
      <c r="I357" s="28"/>
      <c r="J357" s="33">
        <v>147</v>
      </c>
      <c r="K357" s="8"/>
      <c r="L357" s="28"/>
      <c r="M357" s="29">
        <v>70</v>
      </c>
      <c r="N357" s="28"/>
      <c r="O357" s="31">
        <v>3654.77</v>
      </c>
      <c r="DI357" s="14"/>
      <c r="DJ357" s="20"/>
      <c r="DK357" s="20"/>
      <c r="DL357" s="20"/>
      <c r="DO357" s="2" t="s">
        <v>88</v>
      </c>
      <c r="DQ357" s="20"/>
      <c r="DT357" s="14"/>
      <c r="DU357" s="20"/>
    </row>
    <row r="358" spans="1:125" customFormat="1" ht="56.25" x14ac:dyDescent="0.25">
      <c r="A358" s="32"/>
      <c r="B358" s="25"/>
      <c r="C358" s="26" t="s">
        <v>89</v>
      </c>
      <c r="D358" s="494" t="s">
        <v>90</v>
      </c>
      <c r="E358" s="494"/>
      <c r="F358" s="494"/>
      <c r="G358" s="27" t="s">
        <v>51</v>
      </c>
      <c r="H358" s="33">
        <v>134</v>
      </c>
      <c r="I358" s="30">
        <v>0.85</v>
      </c>
      <c r="J358" s="47">
        <v>113.9</v>
      </c>
      <c r="K358" s="8"/>
      <c r="L358" s="28"/>
      <c r="M358" s="29">
        <v>54.24</v>
      </c>
      <c r="N358" s="28"/>
      <c r="O358" s="31">
        <v>2831.83</v>
      </c>
      <c r="DI358" s="14"/>
      <c r="DJ358" s="20"/>
      <c r="DK358" s="20"/>
      <c r="DL358" s="20"/>
      <c r="DO358" s="2" t="s">
        <v>90</v>
      </c>
      <c r="DQ358" s="20"/>
      <c r="DT358" s="14"/>
      <c r="DU358" s="20"/>
    </row>
    <row r="359" spans="1:125" customFormat="1" ht="15" x14ac:dyDescent="0.25">
      <c r="A359" s="24"/>
      <c r="B359" s="22"/>
      <c r="C359" s="23"/>
      <c r="D359" s="496" t="s">
        <v>54</v>
      </c>
      <c r="E359" s="496"/>
      <c r="F359" s="496"/>
      <c r="G359" s="16"/>
      <c r="H359" s="42"/>
      <c r="I359" s="42"/>
      <c r="J359" s="42"/>
      <c r="K359" s="43"/>
      <c r="L359" s="42"/>
      <c r="M359" s="44">
        <v>713.82</v>
      </c>
      <c r="N359" s="38"/>
      <c r="O359" s="45">
        <v>16420.39</v>
      </c>
      <c r="DI359" s="14"/>
      <c r="DJ359" s="20"/>
      <c r="DK359" s="20"/>
      <c r="DL359" s="20"/>
      <c r="DQ359" s="20" t="s">
        <v>54</v>
      </c>
      <c r="DT359" s="14"/>
      <c r="DU359" s="20"/>
    </row>
    <row r="360" spans="1:125" customFormat="1" ht="22.5" x14ac:dyDescent="0.25">
      <c r="A360" s="15" t="s">
        <v>322</v>
      </c>
      <c r="B360" s="16" t="s">
        <v>368</v>
      </c>
      <c r="C360" s="17" t="s">
        <v>92</v>
      </c>
      <c r="D360" s="493" t="s">
        <v>93</v>
      </c>
      <c r="E360" s="493"/>
      <c r="F360" s="493"/>
      <c r="G360" s="16" t="s">
        <v>94</v>
      </c>
      <c r="H360" s="16">
        <v>15.62</v>
      </c>
      <c r="I360" s="16" t="s">
        <v>23</v>
      </c>
      <c r="J360" s="16" t="s">
        <v>369</v>
      </c>
      <c r="K360" s="18" t="s">
        <v>96</v>
      </c>
      <c r="L360" s="16" t="s">
        <v>97</v>
      </c>
      <c r="M360" s="18" t="s">
        <v>370</v>
      </c>
      <c r="N360" s="16" t="s">
        <v>99</v>
      </c>
      <c r="O360" s="19" t="s">
        <v>371</v>
      </c>
      <c r="DI360" s="14"/>
      <c r="DJ360" s="20" t="s">
        <v>93</v>
      </c>
      <c r="DK360" s="20" t="s">
        <v>5</v>
      </c>
      <c r="DL360" s="20" t="s">
        <v>5</v>
      </c>
      <c r="DQ360" s="20"/>
      <c r="DT360" s="14"/>
      <c r="DU360" s="20"/>
    </row>
    <row r="361" spans="1:125" customFormat="1" ht="15" x14ac:dyDescent="0.25">
      <c r="A361" s="21"/>
      <c r="B361" s="22"/>
      <c r="C361" s="23"/>
      <c r="D361" s="494" t="s">
        <v>101</v>
      </c>
      <c r="E361" s="494"/>
      <c r="F361" s="494"/>
      <c r="G361" s="494"/>
      <c r="H361" s="494"/>
      <c r="I361" s="494"/>
      <c r="J361" s="494"/>
      <c r="K361" s="494"/>
      <c r="L361" s="494"/>
      <c r="M361" s="494"/>
      <c r="N361" s="494"/>
      <c r="O361" s="498"/>
      <c r="DI361" s="14"/>
      <c r="DJ361" s="20"/>
      <c r="DK361" s="20"/>
      <c r="DL361" s="20"/>
      <c r="DQ361" s="20"/>
      <c r="DR361" s="2" t="s">
        <v>101</v>
      </c>
      <c r="DT361" s="14"/>
      <c r="DU361" s="20"/>
    </row>
    <row r="362" spans="1:125" customFormat="1" ht="15" x14ac:dyDescent="0.25">
      <c r="A362" s="24"/>
      <c r="B362" s="52"/>
      <c r="C362" s="26"/>
      <c r="D362" s="499" t="s">
        <v>102</v>
      </c>
      <c r="E362" s="499"/>
      <c r="F362" s="499"/>
      <c r="G362" s="499"/>
      <c r="H362" s="499"/>
      <c r="I362" s="499"/>
      <c r="J362" s="499"/>
      <c r="K362" s="499"/>
      <c r="L362" s="499"/>
      <c r="M362" s="499"/>
      <c r="N362" s="499"/>
      <c r="O362" s="500"/>
      <c r="DI362" s="14"/>
      <c r="DJ362" s="20"/>
      <c r="DK362" s="20"/>
      <c r="DL362" s="20"/>
      <c r="DQ362" s="20"/>
      <c r="DS362" s="2" t="s">
        <v>102</v>
      </c>
      <c r="DT362" s="14"/>
      <c r="DU362" s="20"/>
    </row>
    <row r="363" spans="1:125" customFormat="1" ht="15" x14ac:dyDescent="0.25">
      <c r="A363" s="24"/>
      <c r="B363" s="22"/>
      <c r="C363" s="23"/>
      <c r="D363" s="496" t="s">
        <v>54</v>
      </c>
      <c r="E363" s="496"/>
      <c r="F363" s="496"/>
      <c r="G363" s="16"/>
      <c r="H363" s="42"/>
      <c r="I363" s="42"/>
      <c r="J363" s="42"/>
      <c r="K363" s="43"/>
      <c r="L363" s="42"/>
      <c r="M363" s="51">
        <v>10216.66</v>
      </c>
      <c r="N363" s="38"/>
      <c r="O363" s="45">
        <v>97058.27</v>
      </c>
      <c r="DI363" s="14"/>
      <c r="DJ363" s="20"/>
      <c r="DK363" s="20"/>
      <c r="DL363" s="20"/>
      <c r="DQ363" s="20" t="s">
        <v>54</v>
      </c>
      <c r="DT363" s="14"/>
      <c r="DU363" s="20"/>
    </row>
    <row r="364" spans="1:125" customFormat="1" ht="56.25" x14ac:dyDescent="0.25">
      <c r="A364" s="15" t="s">
        <v>329</v>
      </c>
      <c r="B364" s="16" t="s">
        <v>372</v>
      </c>
      <c r="C364" s="17" t="s">
        <v>256</v>
      </c>
      <c r="D364" s="493" t="s">
        <v>257</v>
      </c>
      <c r="E364" s="493"/>
      <c r="F364" s="493"/>
      <c r="G364" s="16" t="s">
        <v>239</v>
      </c>
      <c r="H364" s="16">
        <v>1</v>
      </c>
      <c r="I364" s="16" t="s">
        <v>23</v>
      </c>
      <c r="J364" s="16" t="s">
        <v>23</v>
      </c>
      <c r="K364" s="18"/>
      <c r="L364" s="16"/>
      <c r="M364" s="18"/>
      <c r="N364" s="16"/>
      <c r="O364" s="19"/>
      <c r="DI364" s="14"/>
      <c r="DJ364" s="20" t="s">
        <v>257</v>
      </c>
      <c r="DK364" s="20" t="s">
        <v>5</v>
      </c>
      <c r="DL364" s="20" t="s">
        <v>5</v>
      </c>
      <c r="DQ364" s="20"/>
      <c r="DT364" s="14"/>
      <c r="DU364" s="20"/>
    </row>
    <row r="365" spans="1:125" customFormat="1" ht="15" x14ac:dyDescent="0.25">
      <c r="A365" s="24"/>
      <c r="B365" s="25"/>
      <c r="C365" s="26" t="s">
        <v>23</v>
      </c>
      <c r="D365" s="494" t="s">
        <v>44</v>
      </c>
      <c r="E365" s="494"/>
      <c r="F365" s="494"/>
      <c r="G365" s="27"/>
      <c r="H365" s="28"/>
      <c r="I365" s="28"/>
      <c r="J365" s="28"/>
      <c r="K365" s="29">
        <v>316.8</v>
      </c>
      <c r="L365" s="28"/>
      <c r="M365" s="29">
        <v>316.8</v>
      </c>
      <c r="N365" s="30">
        <v>52.21</v>
      </c>
      <c r="O365" s="31">
        <v>16540.13</v>
      </c>
      <c r="DI365" s="14"/>
      <c r="DJ365" s="20"/>
      <c r="DK365" s="20"/>
      <c r="DL365" s="20"/>
      <c r="DN365" s="2" t="s">
        <v>44</v>
      </c>
      <c r="DQ365" s="20"/>
      <c r="DT365" s="14"/>
      <c r="DU365" s="20"/>
    </row>
    <row r="366" spans="1:125" customFormat="1" ht="15" x14ac:dyDescent="0.25">
      <c r="A366" s="24"/>
      <c r="B366" s="25"/>
      <c r="C366" s="26" t="s">
        <v>55</v>
      </c>
      <c r="D366" s="494" t="s">
        <v>60</v>
      </c>
      <c r="E366" s="494"/>
      <c r="F366" s="494"/>
      <c r="G366" s="27"/>
      <c r="H366" s="28"/>
      <c r="I366" s="28"/>
      <c r="J366" s="28"/>
      <c r="K366" s="46">
        <v>8602.08</v>
      </c>
      <c r="L366" s="28"/>
      <c r="M366" s="46">
        <v>8602.08</v>
      </c>
      <c r="N366" s="30">
        <v>15.71</v>
      </c>
      <c r="O366" s="31">
        <v>135138.68</v>
      </c>
      <c r="DI366" s="14"/>
      <c r="DJ366" s="20"/>
      <c r="DK366" s="20"/>
      <c r="DL366" s="20"/>
      <c r="DN366" s="2" t="s">
        <v>60</v>
      </c>
      <c r="DQ366" s="20"/>
      <c r="DT366" s="14"/>
      <c r="DU366" s="20"/>
    </row>
    <row r="367" spans="1:125" customFormat="1" ht="15" x14ac:dyDescent="0.25">
      <c r="A367" s="24"/>
      <c r="B367" s="25"/>
      <c r="C367" s="26" t="s">
        <v>61</v>
      </c>
      <c r="D367" s="494" t="s">
        <v>62</v>
      </c>
      <c r="E367" s="494"/>
      <c r="F367" s="494"/>
      <c r="G367" s="27"/>
      <c r="H367" s="28"/>
      <c r="I367" s="28"/>
      <c r="J367" s="28"/>
      <c r="K367" s="29">
        <v>328.35</v>
      </c>
      <c r="L367" s="28"/>
      <c r="M367" s="29">
        <v>328.35</v>
      </c>
      <c r="N367" s="30">
        <v>52.21</v>
      </c>
      <c r="O367" s="31">
        <v>17143.150000000001</v>
      </c>
      <c r="DI367" s="14"/>
      <c r="DJ367" s="20"/>
      <c r="DK367" s="20"/>
      <c r="DL367" s="20"/>
      <c r="DN367" s="2" t="s">
        <v>62</v>
      </c>
      <c r="DQ367" s="20"/>
      <c r="DT367" s="14"/>
      <c r="DU367" s="20"/>
    </row>
    <row r="368" spans="1:125" customFormat="1" ht="15" x14ac:dyDescent="0.25">
      <c r="A368" s="32"/>
      <c r="B368" s="25"/>
      <c r="C368" s="26"/>
      <c r="D368" s="494" t="s">
        <v>45</v>
      </c>
      <c r="E368" s="494"/>
      <c r="F368" s="494"/>
      <c r="G368" s="27" t="s">
        <v>46</v>
      </c>
      <c r="H368" s="30">
        <v>34.51</v>
      </c>
      <c r="I368" s="28"/>
      <c r="J368" s="30">
        <v>34.51</v>
      </c>
      <c r="K368" s="8"/>
      <c r="L368" s="28"/>
      <c r="M368" s="8"/>
      <c r="N368" s="28"/>
      <c r="O368" s="35"/>
      <c r="DI368" s="14"/>
      <c r="DJ368" s="20"/>
      <c r="DK368" s="20"/>
      <c r="DL368" s="20"/>
      <c r="DO368" s="2" t="s">
        <v>45</v>
      </c>
      <c r="DQ368" s="20"/>
      <c r="DT368" s="14"/>
      <c r="DU368" s="20"/>
    </row>
    <row r="369" spans="1:125" customFormat="1" ht="15" x14ac:dyDescent="0.25">
      <c r="A369" s="32"/>
      <c r="B369" s="25"/>
      <c r="C369" s="26"/>
      <c r="D369" s="494" t="s">
        <v>63</v>
      </c>
      <c r="E369" s="494"/>
      <c r="F369" s="494"/>
      <c r="G369" s="27" t="s">
        <v>46</v>
      </c>
      <c r="H369" s="30">
        <v>25.66</v>
      </c>
      <c r="I369" s="28"/>
      <c r="J369" s="30">
        <v>25.66</v>
      </c>
      <c r="K369" s="8"/>
      <c r="L369" s="28"/>
      <c r="M369" s="8"/>
      <c r="N369" s="28"/>
      <c r="O369" s="35"/>
      <c r="DI369" s="14"/>
      <c r="DJ369" s="20"/>
      <c r="DK369" s="20"/>
      <c r="DL369" s="20"/>
      <c r="DO369" s="2" t="s">
        <v>63</v>
      </c>
      <c r="DQ369" s="20"/>
      <c r="DT369" s="14"/>
      <c r="DU369" s="20"/>
    </row>
    <row r="370" spans="1:125" customFormat="1" ht="15" x14ac:dyDescent="0.25">
      <c r="A370" s="36"/>
      <c r="B370" s="27"/>
      <c r="C370" s="26"/>
      <c r="D370" s="497" t="s">
        <v>47</v>
      </c>
      <c r="E370" s="497"/>
      <c r="F370" s="497"/>
      <c r="G370" s="37"/>
      <c r="H370" s="38"/>
      <c r="I370" s="38"/>
      <c r="J370" s="38"/>
      <c r="K370" s="50">
        <v>8918.8799999999992</v>
      </c>
      <c r="L370" s="38"/>
      <c r="M370" s="50">
        <v>8918.8799999999992</v>
      </c>
      <c r="N370" s="38"/>
      <c r="O370" s="40">
        <v>151678.81</v>
      </c>
      <c r="DI370" s="14"/>
      <c r="DJ370" s="20"/>
      <c r="DK370" s="20"/>
      <c r="DL370" s="20"/>
      <c r="DP370" s="2" t="s">
        <v>47</v>
      </c>
      <c r="DQ370" s="20"/>
      <c r="DT370" s="14"/>
      <c r="DU370" s="20"/>
    </row>
    <row r="371" spans="1:125" customFormat="1" ht="15" x14ac:dyDescent="0.25">
      <c r="A371" s="32"/>
      <c r="B371" s="25"/>
      <c r="C371" s="26"/>
      <c r="D371" s="494" t="s">
        <v>48</v>
      </c>
      <c r="E371" s="494"/>
      <c r="F371" s="494"/>
      <c r="G371" s="27"/>
      <c r="H371" s="28"/>
      <c r="I371" s="28"/>
      <c r="J371" s="28"/>
      <c r="K371" s="8"/>
      <c r="L371" s="28"/>
      <c r="M371" s="29">
        <v>645.15</v>
      </c>
      <c r="N371" s="28"/>
      <c r="O371" s="31">
        <v>33683.279999999999</v>
      </c>
      <c r="DI371" s="14"/>
      <c r="DJ371" s="20"/>
      <c r="DK371" s="20"/>
      <c r="DL371" s="20"/>
      <c r="DO371" s="2" t="s">
        <v>48</v>
      </c>
      <c r="DQ371" s="20"/>
      <c r="DT371" s="14"/>
      <c r="DU371" s="20"/>
    </row>
    <row r="372" spans="1:125" customFormat="1" ht="22.5" x14ac:dyDescent="0.25">
      <c r="A372" s="32"/>
      <c r="B372" s="25"/>
      <c r="C372" s="26" t="s">
        <v>64</v>
      </c>
      <c r="D372" s="494" t="s">
        <v>65</v>
      </c>
      <c r="E372" s="494"/>
      <c r="F372" s="494"/>
      <c r="G372" s="27" t="s">
        <v>51</v>
      </c>
      <c r="H372" s="33">
        <v>109</v>
      </c>
      <c r="I372" s="28"/>
      <c r="J372" s="33">
        <v>109</v>
      </c>
      <c r="K372" s="8"/>
      <c r="L372" s="28"/>
      <c r="M372" s="29">
        <v>703.21</v>
      </c>
      <c r="N372" s="28"/>
      <c r="O372" s="31">
        <v>36714.78</v>
      </c>
      <c r="DI372" s="14"/>
      <c r="DJ372" s="20"/>
      <c r="DK372" s="20"/>
      <c r="DL372" s="20"/>
      <c r="DO372" s="2" t="s">
        <v>65</v>
      </c>
      <c r="DQ372" s="20"/>
      <c r="DT372" s="14"/>
      <c r="DU372" s="20"/>
    </row>
    <row r="373" spans="1:125" customFormat="1" ht="45" x14ac:dyDescent="0.25">
      <c r="A373" s="32"/>
      <c r="B373" s="25"/>
      <c r="C373" s="26" t="s">
        <v>66</v>
      </c>
      <c r="D373" s="494" t="s">
        <v>67</v>
      </c>
      <c r="E373" s="494"/>
      <c r="F373" s="494"/>
      <c r="G373" s="27" t="s">
        <v>51</v>
      </c>
      <c r="H373" s="33">
        <v>65</v>
      </c>
      <c r="I373" s="30">
        <v>0.85</v>
      </c>
      <c r="J373" s="30">
        <v>55.25</v>
      </c>
      <c r="K373" s="8"/>
      <c r="L373" s="28"/>
      <c r="M373" s="29">
        <v>356.45</v>
      </c>
      <c r="N373" s="28"/>
      <c r="O373" s="31">
        <v>18610.009999999998</v>
      </c>
      <c r="DI373" s="14"/>
      <c r="DJ373" s="20"/>
      <c r="DK373" s="20"/>
      <c r="DL373" s="20"/>
      <c r="DO373" s="2" t="s">
        <v>67</v>
      </c>
      <c r="DQ373" s="20"/>
      <c r="DT373" s="14"/>
      <c r="DU373" s="20"/>
    </row>
    <row r="374" spans="1:125" customFormat="1" ht="15" x14ac:dyDescent="0.25">
      <c r="A374" s="24"/>
      <c r="B374" s="22"/>
      <c r="C374" s="23"/>
      <c r="D374" s="496" t="s">
        <v>54</v>
      </c>
      <c r="E374" s="496"/>
      <c r="F374" s="496"/>
      <c r="G374" s="16"/>
      <c r="H374" s="42"/>
      <c r="I374" s="42"/>
      <c r="J374" s="42"/>
      <c r="K374" s="43"/>
      <c r="L374" s="42"/>
      <c r="M374" s="51">
        <v>9978.5400000000009</v>
      </c>
      <c r="N374" s="38"/>
      <c r="O374" s="45">
        <v>207003.6</v>
      </c>
      <c r="DI374" s="14"/>
      <c r="DJ374" s="20"/>
      <c r="DK374" s="20"/>
      <c r="DL374" s="20"/>
      <c r="DQ374" s="20" t="s">
        <v>54</v>
      </c>
      <c r="DT374" s="14"/>
      <c r="DU374" s="20"/>
    </row>
    <row r="375" spans="1:125" customFormat="1" ht="22.5" x14ac:dyDescent="0.25">
      <c r="A375" s="15" t="s">
        <v>334</v>
      </c>
      <c r="B375" s="16" t="s">
        <v>373</v>
      </c>
      <c r="C375" s="17" t="s">
        <v>260</v>
      </c>
      <c r="D375" s="493" t="s">
        <v>261</v>
      </c>
      <c r="E375" s="493"/>
      <c r="F375" s="493"/>
      <c r="G375" s="16" t="s">
        <v>262</v>
      </c>
      <c r="H375" s="16">
        <v>1</v>
      </c>
      <c r="I375" s="16" t="s">
        <v>23</v>
      </c>
      <c r="J375" s="16" t="s">
        <v>23</v>
      </c>
      <c r="K375" s="18" t="s">
        <v>263</v>
      </c>
      <c r="L375" s="16" t="s">
        <v>127</v>
      </c>
      <c r="M375" s="18" t="s">
        <v>264</v>
      </c>
      <c r="N375" s="16" t="s">
        <v>99</v>
      </c>
      <c r="O375" s="19" t="s">
        <v>265</v>
      </c>
      <c r="DI375" s="14"/>
      <c r="DJ375" s="20" t="s">
        <v>261</v>
      </c>
      <c r="DK375" s="20" t="s">
        <v>5</v>
      </c>
      <c r="DL375" s="20" t="s">
        <v>5</v>
      </c>
      <c r="DQ375" s="20"/>
      <c r="DT375" s="14"/>
      <c r="DU375" s="20"/>
    </row>
    <row r="376" spans="1:125" customFormat="1" ht="15" x14ac:dyDescent="0.25">
      <c r="A376" s="21"/>
      <c r="B376" s="22"/>
      <c r="C376" s="23"/>
      <c r="D376" s="494" t="s">
        <v>266</v>
      </c>
      <c r="E376" s="494"/>
      <c r="F376" s="494"/>
      <c r="G376" s="494"/>
      <c r="H376" s="494"/>
      <c r="I376" s="494"/>
      <c r="J376" s="494"/>
      <c r="K376" s="494"/>
      <c r="L376" s="494"/>
      <c r="M376" s="494"/>
      <c r="N376" s="494"/>
      <c r="O376" s="498"/>
      <c r="DI376" s="14"/>
      <c r="DJ376" s="20"/>
      <c r="DK376" s="20"/>
      <c r="DL376" s="20"/>
      <c r="DQ376" s="20"/>
      <c r="DR376" s="2" t="s">
        <v>266</v>
      </c>
      <c r="DT376" s="14"/>
      <c r="DU376" s="20"/>
    </row>
    <row r="377" spans="1:125" customFormat="1" ht="15" x14ac:dyDescent="0.25">
      <c r="A377" s="24"/>
      <c r="B377" s="52"/>
      <c r="C377" s="26"/>
      <c r="D377" s="499" t="s">
        <v>131</v>
      </c>
      <c r="E377" s="499"/>
      <c r="F377" s="499"/>
      <c r="G377" s="499"/>
      <c r="H377" s="499"/>
      <c r="I377" s="499"/>
      <c r="J377" s="499"/>
      <c r="K377" s="499"/>
      <c r="L377" s="499"/>
      <c r="M377" s="499"/>
      <c r="N377" s="499"/>
      <c r="O377" s="500"/>
      <c r="DI377" s="14"/>
      <c r="DJ377" s="20"/>
      <c r="DK377" s="20"/>
      <c r="DL377" s="20"/>
      <c r="DQ377" s="20"/>
      <c r="DS377" s="2" t="s">
        <v>131</v>
      </c>
      <c r="DT377" s="14"/>
      <c r="DU377" s="20"/>
    </row>
    <row r="378" spans="1:125" customFormat="1" ht="15" x14ac:dyDescent="0.25">
      <c r="A378" s="24"/>
      <c r="B378" s="52"/>
      <c r="C378" s="26"/>
      <c r="D378" s="499" t="s">
        <v>102</v>
      </c>
      <c r="E378" s="499"/>
      <c r="F378" s="499"/>
      <c r="G378" s="499"/>
      <c r="H378" s="499"/>
      <c r="I378" s="499"/>
      <c r="J378" s="499"/>
      <c r="K378" s="499"/>
      <c r="L378" s="499"/>
      <c r="M378" s="499"/>
      <c r="N378" s="499"/>
      <c r="O378" s="500"/>
      <c r="DI378" s="14"/>
      <c r="DJ378" s="20"/>
      <c r="DK378" s="20"/>
      <c r="DL378" s="20"/>
      <c r="DQ378" s="20"/>
      <c r="DS378" s="2" t="s">
        <v>102</v>
      </c>
      <c r="DT378" s="14"/>
      <c r="DU378" s="20"/>
    </row>
    <row r="379" spans="1:125" customFormat="1" ht="15" x14ac:dyDescent="0.25">
      <c r="A379" s="24"/>
      <c r="B379" s="22"/>
      <c r="C379" s="23"/>
      <c r="D379" s="496" t="s">
        <v>54</v>
      </c>
      <c r="E379" s="496"/>
      <c r="F379" s="496"/>
      <c r="G379" s="16"/>
      <c r="H379" s="42"/>
      <c r="I379" s="42"/>
      <c r="J379" s="42"/>
      <c r="K379" s="43"/>
      <c r="L379" s="42"/>
      <c r="M379" s="51">
        <v>175555.37</v>
      </c>
      <c r="N379" s="38"/>
      <c r="O379" s="45">
        <v>1667776.02</v>
      </c>
      <c r="DI379" s="14"/>
      <c r="DJ379" s="20"/>
      <c r="DK379" s="20"/>
      <c r="DL379" s="20"/>
      <c r="DQ379" s="20" t="s">
        <v>54</v>
      </c>
      <c r="DT379" s="14"/>
      <c r="DU379" s="20"/>
    </row>
    <row r="380" spans="1:125" customFormat="1" ht="22.5" x14ac:dyDescent="0.25">
      <c r="A380" s="15" t="s">
        <v>338</v>
      </c>
      <c r="B380" s="16" t="s">
        <v>374</v>
      </c>
      <c r="C380" s="17" t="s">
        <v>269</v>
      </c>
      <c r="D380" s="493" t="s">
        <v>270</v>
      </c>
      <c r="E380" s="493"/>
      <c r="F380" s="493"/>
      <c r="G380" s="16" t="s">
        <v>262</v>
      </c>
      <c r="H380" s="16">
        <v>1</v>
      </c>
      <c r="I380" s="16" t="s">
        <v>23</v>
      </c>
      <c r="J380" s="16" t="s">
        <v>23</v>
      </c>
      <c r="K380" s="18" t="s">
        <v>271</v>
      </c>
      <c r="L380" s="16" t="s">
        <v>127</v>
      </c>
      <c r="M380" s="18" t="s">
        <v>272</v>
      </c>
      <c r="N380" s="16" t="s">
        <v>99</v>
      </c>
      <c r="O380" s="19" t="s">
        <v>273</v>
      </c>
      <c r="DI380" s="14"/>
      <c r="DJ380" s="20" t="s">
        <v>270</v>
      </c>
      <c r="DK380" s="20" t="s">
        <v>5</v>
      </c>
      <c r="DL380" s="20" t="s">
        <v>5</v>
      </c>
      <c r="DQ380" s="20"/>
      <c r="DT380" s="14"/>
      <c r="DU380" s="20"/>
    </row>
    <row r="381" spans="1:125" customFormat="1" ht="15" x14ac:dyDescent="0.25">
      <c r="A381" s="21"/>
      <c r="B381" s="22"/>
      <c r="C381" s="23"/>
      <c r="D381" s="494" t="s">
        <v>274</v>
      </c>
      <c r="E381" s="494"/>
      <c r="F381" s="494"/>
      <c r="G381" s="494"/>
      <c r="H381" s="494"/>
      <c r="I381" s="494"/>
      <c r="J381" s="494"/>
      <c r="K381" s="494"/>
      <c r="L381" s="494"/>
      <c r="M381" s="494"/>
      <c r="N381" s="494"/>
      <c r="O381" s="498"/>
      <c r="DI381" s="14"/>
      <c r="DJ381" s="20"/>
      <c r="DK381" s="20"/>
      <c r="DL381" s="20"/>
      <c r="DQ381" s="20"/>
      <c r="DR381" s="2" t="s">
        <v>274</v>
      </c>
      <c r="DT381" s="14"/>
      <c r="DU381" s="20"/>
    </row>
    <row r="382" spans="1:125" customFormat="1" ht="15" x14ac:dyDescent="0.25">
      <c r="A382" s="24"/>
      <c r="B382" s="52"/>
      <c r="C382" s="26"/>
      <c r="D382" s="499" t="s">
        <v>131</v>
      </c>
      <c r="E382" s="499"/>
      <c r="F382" s="499"/>
      <c r="G382" s="499"/>
      <c r="H382" s="499"/>
      <c r="I382" s="499"/>
      <c r="J382" s="499"/>
      <c r="K382" s="499"/>
      <c r="L382" s="499"/>
      <c r="M382" s="499"/>
      <c r="N382" s="499"/>
      <c r="O382" s="500"/>
      <c r="DI382" s="14"/>
      <c r="DJ382" s="20"/>
      <c r="DK382" s="20"/>
      <c r="DL382" s="20"/>
      <c r="DQ382" s="20"/>
      <c r="DS382" s="2" t="s">
        <v>131</v>
      </c>
      <c r="DT382" s="14"/>
      <c r="DU382" s="20"/>
    </row>
    <row r="383" spans="1:125" customFormat="1" ht="15" x14ac:dyDescent="0.25">
      <c r="A383" s="24"/>
      <c r="B383" s="52"/>
      <c r="C383" s="26"/>
      <c r="D383" s="499" t="s">
        <v>102</v>
      </c>
      <c r="E383" s="499"/>
      <c r="F383" s="499"/>
      <c r="G383" s="499"/>
      <c r="H383" s="499"/>
      <c r="I383" s="499"/>
      <c r="J383" s="499"/>
      <c r="K383" s="499"/>
      <c r="L383" s="499"/>
      <c r="M383" s="499"/>
      <c r="N383" s="499"/>
      <c r="O383" s="500"/>
      <c r="DI383" s="14"/>
      <c r="DJ383" s="20"/>
      <c r="DK383" s="20"/>
      <c r="DL383" s="20"/>
      <c r="DQ383" s="20"/>
      <c r="DS383" s="2" t="s">
        <v>102</v>
      </c>
      <c r="DT383" s="14"/>
      <c r="DU383" s="20"/>
    </row>
    <row r="384" spans="1:125" customFormat="1" ht="15" x14ac:dyDescent="0.25">
      <c r="A384" s="24"/>
      <c r="B384" s="22"/>
      <c r="C384" s="23"/>
      <c r="D384" s="496" t="s">
        <v>54</v>
      </c>
      <c r="E384" s="496"/>
      <c r="F384" s="496"/>
      <c r="G384" s="16"/>
      <c r="H384" s="42"/>
      <c r="I384" s="42"/>
      <c r="J384" s="42"/>
      <c r="K384" s="43"/>
      <c r="L384" s="42"/>
      <c r="M384" s="51">
        <v>378541.26</v>
      </c>
      <c r="N384" s="38"/>
      <c r="O384" s="45">
        <v>3596141.97</v>
      </c>
      <c r="DI384" s="14"/>
      <c r="DJ384" s="20"/>
      <c r="DK384" s="20"/>
      <c r="DL384" s="20"/>
      <c r="DQ384" s="20" t="s">
        <v>54</v>
      </c>
      <c r="DT384" s="14"/>
      <c r="DU384" s="20"/>
    </row>
    <row r="385" spans="1:125" customFormat="1" ht="45" x14ac:dyDescent="0.25">
      <c r="A385" s="15" t="s">
        <v>342</v>
      </c>
      <c r="B385" s="16" t="s">
        <v>375</v>
      </c>
      <c r="C385" s="17" t="s">
        <v>277</v>
      </c>
      <c r="D385" s="493" t="s">
        <v>278</v>
      </c>
      <c r="E385" s="493"/>
      <c r="F385" s="493"/>
      <c r="G385" s="16" t="s">
        <v>110</v>
      </c>
      <c r="H385" s="16">
        <v>1</v>
      </c>
      <c r="I385" s="16" t="s">
        <v>23</v>
      </c>
      <c r="J385" s="16" t="s">
        <v>23</v>
      </c>
      <c r="K385" s="18"/>
      <c r="L385" s="16"/>
      <c r="M385" s="18"/>
      <c r="N385" s="16"/>
      <c r="O385" s="19"/>
      <c r="DI385" s="14"/>
      <c r="DJ385" s="20" t="s">
        <v>278</v>
      </c>
      <c r="DK385" s="20" t="s">
        <v>5</v>
      </c>
      <c r="DL385" s="20" t="s">
        <v>5</v>
      </c>
      <c r="DQ385" s="20"/>
      <c r="DT385" s="14"/>
      <c r="DU385" s="20"/>
    </row>
    <row r="386" spans="1:125" customFormat="1" ht="15" x14ac:dyDescent="0.25">
      <c r="A386" s="24"/>
      <c r="B386" s="25"/>
      <c r="C386" s="26" t="s">
        <v>23</v>
      </c>
      <c r="D386" s="494" t="s">
        <v>44</v>
      </c>
      <c r="E386" s="494"/>
      <c r="F386" s="494"/>
      <c r="G386" s="27"/>
      <c r="H386" s="28"/>
      <c r="I386" s="28"/>
      <c r="J386" s="28"/>
      <c r="K386" s="29">
        <v>251.92</v>
      </c>
      <c r="L386" s="28"/>
      <c r="M386" s="29">
        <v>251.92</v>
      </c>
      <c r="N386" s="30">
        <v>52.21</v>
      </c>
      <c r="O386" s="31">
        <v>13152.74</v>
      </c>
      <c r="DI386" s="14"/>
      <c r="DJ386" s="20"/>
      <c r="DK386" s="20"/>
      <c r="DL386" s="20"/>
      <c r="DN386" s="2" t="s">
        <v>44</v>
      </c>
      <c r="DQ386" s="20"/>
      <c r="DT386" s="14"/>
      <c r="DU386" s="20"/>
    </row>
    <row r="387" spans="1:125" customFormat="1" ht="15" x14ac:dyDescent="0.25">
      <c r="A387" s="24"/>
      <c r="B387" s="25"/>
      <c r="C387" s="26" t="s">
        <v>55</v>
      </c>
      <c r="D387" s="494" t="s">
        <v>60</v>
      </c>
      <c r="E387" s="494"/>
      <c r="F387" s="494"/>
      <c r="G387" s="27"/>
      <c r="H387" s="28"/>
      <c r="I387" s="28"/>
      <c r="J387" s="28"/>
      <c r="K387" s="29">
        <v>120.78</v>
      </c>
      <c r="L387" s="28"/>
      <c r="M387" s="29">
        <v>120.78</v>
      </c>
      <c r="N387" s="30">
        <v>15.71</v>
      </c>
      <c r="O387" s="31">
        <v>1897.45</v>
      </c>
      <c r="DI387" s="14"/>
      <c r="DJ387" s="20"/>
      <c r="DK387" s="20"/>
      <c r="DL387" s="20"/>
      <c r="DN387" s="2" t="s">
        <v>60</v>
      </c>
      <c r="DQ387" s="20"/>
      <c r="DT387" s="14"/>
      <c r="DU387" s="20"/>
    </row>
    <row r="388" spans="1:125" customFormat="1" ht="15" x14ac:dyDescent="0.25">
      <c r="A388" s="24"/>
      <c r="B388" s="25"/>
      <c r="C388" s="26" t="s">
        <v>61</v>
      </c>
      <c r="D388" s="494" t="s">
        <v>62</v>
      </c>
      <c r="E388" s="494"/>
      <c r="F388" s="494"/>
      <c r="G388" s="27"/>
      <c r="H388" s="28"/>
      <c r="I388" s="28"/>
      <c r="J388" s="28"/>
      <c r="K388" s="29">
        <v>11.98</v>
      </c>
      <c r="L388" s="28"/>
      <c r="M388" s="29">
        <v>11.98</v>
      </c>
      <c r="N388" s="30">
        <v>52.21</v>
      </c>
      <c r="O388" s="41">
        <v>625.48</v>
      </c>
      <c r="DI388" s="14"/>
      <c r="DJ388" s="20"/>
      <c r="DK388" s="20"/>
      <c r="DL388" s="20"/>
      <c r="DN388" s="2" t="s">
        <v>62</v>
      </c>
      <c r="DQ388" s="20"/>
      <c r="DT388" s="14"/>
      <c r="DU388" s="20"/>
    </row>
    <row r="389" spans="1:125" customFormat="1" ht="15" x14ac:dyDescent="0.25">
      <c r="A389" s="24"/>
      <c r="B389" s="25"/>
      <c r="C389" s="26" t="s">
        <v>75</v>
      </c>
      <c r="D389" s="494" t="s">
        <v>86</v>
      </c>
      <c r="E389" s="494"/>
      <c r="F389" s="494"/>
      <c r="G389" s="27"/>
      <c r="H389" s="28"/>
      <c r="I389" s="28"/>
      <c r="J389" s="28"/>
      <c r="K389" s="29">
        <v>812.09</v>
      </c>
      <c r="L389" s="28"/>
      <c r="M389" s="29">
        <v>812.09</v>
      </c>
      <c r="N389" s="47">
        <v>9.5</v>
      </c>
      <c r="O389" s="31">
        <v>7714.86</v>
      </c>
      <c r="DI389" s="14"/>
      <c r="DJ389" s="20"/>
      <c r="DK389" s="20"/>
      <c r="DL389" s="20"/>
      <c r="DN389" s="2" t="s">
        <v>86</v>
      </c>
      <c r="DQ389" s="20"/>
      <c r="DT389" s="14"/>
      <c r="DU389" s="20"/>
    </row>
    <row r="390" spans="1:125" customFormat="1" ht="15" x14ac:dyDescent="0.25">
      <c r="A390" s="32"/>
      <c r="B390" s="25"/>
      <c r="C390" s="26"/>
      <c r="D390" s="494" t="s">
        <v>45</v>
      </c>
      <c r="E390" s="494"/>
      <c r="F390" s="494"/>
      <c r="G390" s="27" t="s">
        <v>46</v>
      </c>
      <c r="H390" s="47">
        <v>26.8</v>
      </c>
      <c r="I390" s="28"/>
      <c r="J390" s="47">
        <v>26.8</v>
      </c>
      <c r="K390" s="8"/>
      <c r="L390" s="28"/>
      <c r="M390" s="8"/>
      <c r="N390" s="28"/>
      <c r="O390" s="35"/>
      <c r="DI390" s="14"/>
      <c r="DJ390" s="20"/>
      <c r="DK390" s="20"/>
      <c r="DL390" s="20"/>
      <c r="DO390" s="2" t="s">
        <v>45</v>
      </c>
      <c r="DQ390" s="20"/>
      <c r="DT390" s="14"/>
      <c r="DU390" s="20"/>
    </row>
    <row r="391" spans="1:125" customFormat="1" ht="15" x14ac:dyDescent="0.25">
      <c r="A391" s="32"/>
      <c r="B391" s="25"/>
      <c r="C391" s="26"/>
      <c r="D391" s="494" t="s">
        <v>63</v>
      </c>
      <c r="E391" s="494"/>
      <c r="F391" s="494"/>
      <c r="G391" s="27" t="s">
        <v>46</v>
      </c>
      <c r="H391" s="30">
        <v>0.92</v>
      </c>
      <c r="I391" s="28"/>
      <c r="J391" s="30">
        <v>0.92</v>
      </c>
      <c r="K391" s="8"/>
      <c r="L391" s="28"/>
      <c r="M391" s="8"/>
      <c r="N391" s="28"/>
      <c r="O391" s="35"/>
      <c r="DI391" s="14"/>
      <c r="DJ391" s="20"/>
      <c r="DK391" s="20"/>
      <c r="DL391" s="20"/>
      <c r="DO391" s="2" t="s">
        <v>63</v>
      </c>
      <c r="DQ391" s="20"/>
      <c r="DT391" s="14"/>
      <c r="DU391" s="20"/>
    </row>
    <row r="392" spans="1:125" customFormat="1" ht="15" x14ac:dyDescent="0.25">
      <c r="A392" s="36"/>
      <c r="B392" s="27"/>
      <c r="C392" s="26"/>
      <c r="D392" s="497" t="s">
        <v>47</v>
      </c>
      <c r="E392" s="497"/>
      <c r="F392" s="497"/>
      <c r="G392" s="37"/>
      <c r="H392" s="38"/>
      <c r="I392" s="38"/>
      <c r="J392" s="38"/>
      <c r="K392" s="50">
        <v>1184.79</v>
      </c>
      <c r="L392" s="38"/>
      <c r="M392" s="50">
        <v>1184.79</v>
      </c>
      <c r="N392" s="38"/>
      <c r="O392" s="40">
        <v>22765.05</v>
      </c>
      <c r="DI392" s="14"/>
      <c r="DJ392" s="20"/>
      <c r="DK392" s="20"/>
      <c r="DL392" s="20"/>
      <c r="DP392" s="2" t="s">
        <v>47</v>
      </c>
      <c r="DQ392" s="20"/>
      <c r="DT392" s="14"/>
      <c r="DU392" s="20"/>
    </row>
    <row r="393" spans="1:125" customFormat="1" ht="15" x14ac:dyDescent="0.25">
      <c r="A393" s="32"/>
      <c r="B393" s="25"/>
      <c r="C393" s="26"/>
      <c r="D393" s="494" t="s">
        <v>48</v>
      </c>
      <c r="E393" s="494"/>
      <c r="F393" s="494"/>
      <c r="G393" s="27"/>
      <c r="H393" s="28"/>
      <c r="I393" s="28"/>
      <c r="J393" s="28"/>
      <c r="K393" s="8"/>
      <c r="L393" s="28"/>
      <c r="M393" s="29">
        <v>263.89999999999998</v>
      </c>
      <c r="N393" s="28"/>
      <c r="O393" s="31">
        <v>13778.22</v>
      </c>
      <c r="DI393" s="14"/>
      <c r="DJ393" s="20"/>
      <c r="DK393" s="20"/>
      <c r="DL393" s="20"/>
      <c r="DO393" s="2" t="s">
        <v>48</v>
      </c>
      <c r="DQ393" s="20"/>
      <c r="DT393" s="14"/>
      <c r="DU393" s="20"/>
    </row>
    <row r="394" spans="1:125" customFormat="1" ht="15" x14ac:dyDescent="0.25">
      <c r="A394" s="32"/>
      <c r="B394" s="25"/>
      <c r="C394" s="26" t="s">
        <v>279</v>
      </c>
      <c r="D394" s="494" t="s">
        <v>280</v>
      </c>
      <c r="E394" s="494"/>
      <c r="F394" s="494"/>
      <c r="G394" s="27" t="s">
        <v>51</v>
      </c>
      <c r="H394" s="33">
        <v>92</v>
      </c>
      <c r="I394" s="28"/>
      <c r="J394" s="33">
        <v>92</v>
      </c>
      <c r="K394" s="8"/>
      <c r="L394" s="28"/>
      <c r="M394" s="29">
        <v>242.79</v>
      </c>
      <c r="N394" s="28"/>
      <c r="O394" s="31">
        <v>12675.96</v>
      </c>
      <c r="DI394" s="14"/>
      <c r="DJ394" s="20"/>
      <c r="DK394" s="20"/>
      <c r="DL394" s="20"/>
      <c r="DO394" s="2" t="s">
        <v>280</v>
      </c>
      <c r="DQ394" s="20"/>
      <c r="DT394" s="14"/>
      <c r="DU394" s="20"/>
    </row>
    <row r="395" spans="1:125" customFormat="1" ht="15" x14ac:dyDescent="0.25">
      <c r="A395" s="32"/>
      <c r="B395" s="25"/>
      <c r="C395" s="26" t="s">
        <v>281</v>
      </c>
      <c r="D395" s="494" t="s">
        <v>282</v>
      </c>
      <c r="E395" s="494"/>
      <c r="F395" s="494"/>
      <c r="G395" s="27" t="s">
        <v>51</v>
      </c>
      <c r="H395" s="33">
        <v>49</v>
      </c>
      <c r="I395" s="28"/>
      <c r="J395" s="33">
        <v>49</v>
      </c>
      <c r="K395" s="8"/>
      <c r="L395" s="28"/>
      <c r="M395" s="29">
        <v>129.31</v>
      </c>
      <c r="N395" s="28"/>
      <c r="O395" s="31">
        <v>6751.33</v>
      </c>
      <c r="DI395" s="14"/>
      <c r="DJ395" s="20"/>
      <c r="DK395" s="20"/>
      <c r="DL395" s="20"/>
      <c r="DO395" s="2" t="s">
        <v>282</v>
      </c>
      <c r="DQ395" s="20"/>
      <c r="DT395" s="14"/>
      <c r="DU395" s="20"/>
    </row>
    <row r="396" spans="1:125" customFormat="1" ht="15" x14ac:dyDescent="0.25">
      <c r="A396" s="24"/>
      <c r="B396" s="22"/>
      <c r="C396" s="23"/>
      <c r="D396" s="496" t="s">
        <v>54</v>
      </c>
      <c r="E396" s="496"/>
      <c r="F396" s="496"/>
      <c r="G396" s="16"/>
      <c r="H396" s="42"/>
      <c r="I396" s="42"/>
      <c r="J396" s="42"/>
      <c r="K396" s="43"/>
      <c r="L396" s="42"/>
      <c r="M396" s="51">
        <v>1556.89</v>
      </c>
      <c r="N396" s="38"/>
      <c r="O396" s="45">
        <v>42192.34</v>
      </c>
      <c r="DI396" s="14"/>
      <c r="DJ396" s="20"/>
      <c r="DK396" s="20"/>
      <c r="DL396" s="20"/>
      <c r="DQ396" s="20" t="s">
        <v>54</v>
      </c>
      <c r="DT396" s="14"/>
      <c r="DU396" s="20"/>
    </row>
    <row r="397" spans="1:125" customFormat="1" ht="22.5" x14ac:dyDescent="0.25">
      <c r="A397" s="15" t="s">
        <v>346</v>
      </c>
      <c r="B397" s="16" t="s">
        <v>376</v>
      </c>
      <c r="C397" s="17" t="s">
        <v>285</v>
      </c>
      <c r="D397" s="493" t="s">
        <v>286</v>
      </c>
      <c r="E397" s="493"/>
      <c r="F397" s="493"/>
      <c r="G397" s="16" t="s">
        <v>110</v>
      </c>
      <c r="H397" s="16">
        <v>-2</v>
      </c>
      <c r="I397" s="16" t="s">
        <v>23</v>
      </c>
      <c r="J397" s="16" t="s">
        <v>287</v>
      </c>
      <c r="K397" s="18" t="s">
        <v>288</v>
      </c>
      <c r="L397" s="16"/>
      <c r="M397" s="18" t="s">
        <v>289</v>
      </c>
      <c r="N397" s="16" t="s">
        <v>99</v>
      </c>
      <c r="O397" s="19" t="s">
        <v>290</v>
      </c>
      <c r="DI397" s="14"/>
      <c r="DJ397" s="20" t="s">
        <v>286</v>
      </c>
      <c r="DK397" s="20" t="s">
        <v>5</v>
      </c>
      <c r="DL397" s="20" t="s">
        <v>5</v>
      </c>
      <c r="DQ397" s="20"/>
      <c r="DT397" s="14"/>
      <c r="DU397" s="20"/>
    </row>
    <row r="398" spans="1:125" customFormat="1" ht="15" x14ac:dyDescent="0.25">
      <c r="A398" s="24"/>
      <c r="B398" s="22"/>
      <c r="C398" s="23"/>
      <c r="D398" s="496" t="s">
        <v>54</v>
      </c>
      <c r="E398" s="496"/>
      <c r="F398" s="496"/>
      <c r="G398" s="16"/>
      <c r="H398" s="42"/>
      <c r="I398" s="42"/>
      <c r="J398" s="42"/>
      <c r="K398" s="43"/>
      <c r="L398" s="42"/>
      <c r="M398" s="44">
        <v>-533.34</v>
      </c>
      <c r="N398" s="38"/>
      <c r="O398" s="45">
        <v>-5066.7299999999996</v>
      </c>
      <c r="DI398" s="14"/>
      <c r="DJ398" s="20"/>
      <c r="DK398" s="20"/>
      <c r="DL398" s="20"/>
      <c r="DQ398" s="20" t="s">
        <v>54</v>
      </c>
      <c r="DT398" s="14"/>
      <c r="DU398" s="20"/>
    </row>
    <row r="399" spans="1:125" customFormat="1" ht="22.5" x14ac:dyDescent="0.25">
      <c r="A399" s="15" t="s">
        <v>351</v>
      </c>
      <c r="B399" s="16" t="s">
        <v>377</v>
      </c>
      <c r="C399" s="17" t="s">
        <v>293</v>
      </c>
      <c r="D399" s="493" t="s">
        <v>294</v>
      </c>
      <c r="E399" s="493"/>
      <c r="F399" s="493"/>
      <c r="G399" s="16" t="s">
        <v>110</v>
      </c>
      <c r="H399" s="16">
        <v>2</v>
      </c>
      <c r="I399" s="16" t="s">
        <v>23</v>
      </c>
      <c r="J399" s="16" t="s">
        <v>55</v>
      </c>
      <c r="K399" s="18" t="s">
        <v>295</v>
      </c>
      <c r="L399" s="16" t="s">
        <v>127</v>
      </c>
      <c r="M399" s="18" t="s">
        <v>296</v>
      </c>
      <c r="N399" s="16" t="s">
        <v>99</v>
      </c>
      <c r="O399" s="19" t="s">
        <v>297</v>
      </c>
      <c r="DI399" s="14"/>
      <c r="DJ399" s="20" t="s">
        <v>294</v>
      </c>
      <c r="DK399" s="20" t="s">
        <v>5</v>
      </c>
      <c r="DL399" s="20" t="s">
        <v>5</v>
      </c>
      <c r="DQ399" s="20"/>
      <c r="DT399" s="14"/>
      <c r="DU399" s="20"/>
    </row>
    <row r="400" spans="1:125" customFormat="1" ht="15" x14ac:dyDescent="0.25">
      <c r="A400" s="21"/>
      <c r="B400" s="22"/>
      <c r="C400" s="23"/>
      <c r="D400" s="494" t="s">
        <v>298</v>
      </c>
      <c r="E400" s="494"/>
      <c r="F400" s="494"/>
      <c r="G400" s="494"/>
      <c r="H400" s="494"/>
      <c r="I400" s="494"/>
      <c r="J400" s="494"/>
      <c r="K400" s="494"/>
      <c r="L400" s="494"/>
      <c r="M400" s="494"/>
      <c r="N400" s="494"/>
      <c r="O400" s="498"/>
      <c r="DI400" s="14"/>
      <c r="DJ400" s="20"/>
      <c r="DK400" s="20"/>
      <c r="DL400" s="20"/>
      <c r="DQ400" s="20"/>
      <c r="DR400" s="2" t="s">
        <v>298</v>
      </c>
      <c r="DT400" s="14"/>
      <c r="DU400" s="20"/>
    </row>
    <row r="401" spans="1:125" customFormat="1" ht="15" x14ac:dyDescent="0.25">
      <c r="A401" s="24"/>
      <c r="B401" s="52"/>
      <c r="C401" s="26"/>
      <c r="D401" s="499" t="s">
        <v>131</v>
      </c>
      <c r="E401" s="499"/>
      <c r="F401" s="499"/>
      <c r="G401" s="499"/>
      <c r="H401" s="499"/>
      <c r="I401" s="499"/>
      <c r="J401" s="499"/>
      <c r="K401" s="499"/>
      <c r="L401" s="499"/>
      <c r="M401" s="499"/>
      <c r="N401" s="499"/>
      <c r="O401" s="500"/>
      <c r="DI401" s="14"/>
      <c r="DJ401" s="20"/>
      <c r="DK401" s="20"/>
      <c r="DL401" s="20"/>
      <c r="DQ401" s="20"/>
      <c r="DS401" s="2" t="s">
        <v>131</v>
      </c>
      <c r="DT401" s="14"/>
      <c r="DU401" s="20"/>
    </row>
    <row r="402" spans="1:125" customFormat="1" ht="15" x14ac:dyDescent="0.25">
      <c r="A402" s="24"/>
      <c r="B402" s="52"/>
      <c r="C402" s="26"/>
      <c r="D402" s="499" t="s">
        <v>102</v>
      </c>
      <c r="E402" s="499"/>
      <c r="F402" s="499"/>
      <c r="G402" s="499"/>
      <c r="H402" s="499"/>
      <c r="I402" s="499"/>
      <c r="J402" s="499"/>
      <c r="K402" s="499"/>
      <c r="L402" s="499"/>
      <c r="M402" s="499"/>
      <c r="N402" s="499"/>
      <c r="O402" s="500"/>
      <c r="DI402" s="14"/>
      <c r="DJ402" s="20"/>
      <c r="DK402" s="20"/>
      <c r="DL402" s="20"/>
      <c r="DQ402" s="20"/>
      <c r="DS402" s="2" t="s">
        <v>102</v>
      </c>
      <c r="DT402" s="14"/>
      <c r="DU402" s="20"/>
    </row>
    <row r="403" spans="1:125" customFormat="1" ht="15" x14ac:dyDescent="0.25">
      <c r="A403" s="24"/>
      <c r="B403" s="22"/>
      <c r="C403" s="23"/>
      <c r="D403" s="496" t="s">
        <v>54</v>
      </c>
      <c r="E403" s="496"/>
      <c r="F403" s="496"/>
      <c r="G403" s="16"/>
      <c r="H403" s="42"/>
      <c r="I403" s="42"/>
      <c r="J403" s="42"/>
      <c r="K403" s="43"/>
      <c r="L403" s="42"/>
      <c r="M403" s="51">
        <v>9234.43</v>
      </c>
      <c r="N403" s="38"/>
      <c r="O403" s="45">
        <v>87727.09</v>
      </c>
      <c r="DI403" s="14"/>
      <c r="DJ403" s="20"/>
      <c r="DK403" s="20"/>
      <c r="DL403" s="20"/>
      <c r="DQ403" s="20" t="s">
        <v>54</v>
      </c>
      <c r="DT403" s="14"/>
      <c r="DU403" s="20"/>
    </row>
    <row r="404" spans="1:125" customFormat="1" ht="33.75" x14ac:dyDescent="0.25">
      <c r="A404" s="15" t="s">
        <v>355</v>
      </c>
      <c r="B404" s="16" t="s">
        <v>378</v>
      </c>
      <c r="C404" s="17" t="s">
        <v>301</v>
      </c>
      <c r="D404" s="493" t="s">
        <v>302</v>
      </c>
      <c r="E404" s="493"/>
      <c r="F404" s="493"/>
      <c r="G404" s="16" t="s">
        <v>110</v>
      </c>
      <c r="H404" s="16">
        <v>1</v>
      </c>
      <c r="I404" s="16" t="s">
        <v>23</v>
      </c>
      <c r="J404" s="16" t="s">
        <v>23</v>
      </c>
      <c r="K404" s="18" t="s">
        <v>303</v>
      </c>
      <c r="L404" s="16" t="s">
        <v>127</v>
      </c>
      <c r="M404" s="18" t="s">
        <v>304</v>
      </c>
      <c r="N404" s="16" t="s">
        <v>99</v>
      </c>
      <c r="O404" s="19" t="s">
        <v>305</v>
      </c>
      <c r="DI404" s="14"/>
      <c r="DJ404" s="20" t="s">
        <v>302</v>
      </c>
      <c r="DK404" s="20" t="s">
        <v>5</v>
      </c>
      <c r="DL404" s="20" t="s">
        <v>5</v>
      </c>
      <c r="DQ404" s="20"/>
      <c r="DT404" s="14"/>
      <c r="DU404" s="20"/>
    </row>
    <row r="405" spans="1:125" customFormat="1" ht="15" x14ac:dyDescent="0.25">
      <c r="A405" s="21"/>
      <c r="B405" s="22"/>
      <c r="C405" s="23"/>
      <c r="D405" s="494" t="s">
        <v>306</v>
      </c>
      <c r="E405" s="494"/>
      <c r="F405" s="494"/>
      <c r="G405" s="494"/>
      <c r="H405" s="494"/>
      <c r="I405" s="494"/>
      <c r="J405" s="494"/>
      <c r="K405" s="494"/>
      <c r="L405" s="494"/>
      <c r="M405" s="494"/>
      <c r="N405" s="494"/>
      <c r="O405" s="498"/>
      <c r="DI405" s="14"/>
      <c r="DJ405" s="20"/>
      <c r="DK405" s="20"/>
      <c r="DL405" s="20"/>
      <c r="DQ405" s="20"/>
      <c r="DR405" s="2" t="s">
        <v>306</v>
      </c>
      <c r="DT405" s="14"/>
      <c r="DU405" s="20"/>
    </row>
    <row r="406" spans="1:125" customFormat="1" ht="15" x14ac:dyDescent="0.25">
      <c r="A406" s="24"/>
      <c r="B406" s="52"/>
      <c r="C406" s="26"/>
      <c r="D406" s="499" t="s">
        <v>131</v>
      </c>
      <c r="E406" s="499"/>
      <c r="F406" s="499"/>
      <c r="G406" s="499"/>
      <c r="H406" s="499"/>
      <c r="I406" s="499"/>
      <c r="J406" s="499"/>
      <c r="K406" s="499"/>
      <c r="L406" s="499"/>
      <c r="M406" s="499"/>
      <c r="N406" s="499"/>
      <c r="O406" s="500"/>
      <c r="DI406" s="14"/>
      <c r="DJ406" s="20"/>
      <c r="DK406" s="20"/>
      <c r="DL406" s="20"/>
      <c r="DQ406" s="20"/>
      <c r="DS406" s="2" t="s">
        <v>131</v>
      </c>
      <c r="DT406" s="14"/>
      <c r="DU406" s="20"/>
    </row>
    <row r="407" spans="1:125" customFormat="1" ht="15" x14ac:dyDescent="0.25">
      <c r="A407" s="24"/>
      <c r="B407" s="52"/>
      <c r="C407" s="26"/>
      <c r="D407" s="499" t="s">
        <v>102</v>
      </c>
      <c r="E407" s="499"/>
      <c r="F407" s="499"/>
      <c r="G407" s="499"/>
      <c r="H407" s="499"/>
      <c r="I407" s="499"/>
      <c r="J407" s="499"/>
      <c r="K407" s="499"/>
      <c r="L407" s="499"/>
      <c r="M407" s="499"/>
      <c r="N407" s="499"/>
      <c r="O407" s="500"/>
      <c r="DI407" s="14"/>
      <c r="DJ407" s="20"/>
      <c r="DK407" s="20"/>
      <c r="DL407" s="20"/>
      <c r="DQ407" s="20"/>
      <c r="DS407" s="2" t="s">
        <v>102</v>
      </c>
      <c r="DT407" s="14"/>
      <c r="DU407" s="20"/>
    </row>
    <row r="408" spans="1:125" customFormat="1" ht="15" x14ac:dyDescent="0.25">
      <c r="A408" s="24"/>
      <c r="B408" s="22"/>
      <c r="C408" s="23"/>
      <c r="D408" s="496" t="s">
        <v>54</v>
      </c>
      <c r="E408" s="496"/>
      <c r="F408" s="496"/>
      <c r="G408" s="16"/>
      <c r="H408" s="42"/>
      <c r="I408" s="42"/>
      <c r="J408" s="42"/>
      <c r="K408" s="43"/>
      <c r="L408" s="42"/>
      <c r="M408" s="51">
        <v>16503.3</v>
      </c>
      <c r="N408" s="38"/>
      <c r="O408" s="45">
        <v>156781.35</v>
      </c>
      <c r="DI408" s="14"/>
      <c r="DJ408" s="20"/>
      <c r="DK408" s="20"/>
      <c r="DL408" s="20"/>
      <c r="DQ408" s="20" t="s">
        <v>54</v>
      </c>
      <c r="DT408" s="14"/>
      <c r="DU408" s="20"/>
    </row>
    <row r="409" spans="1:125" customFormat="1" ht="22.5" x14ac:dyDescent="0.25">
      <c r="A409" s="15" t="s">
        <v>379</v>
      </c>
      <c r="B409" s="16" t="s">
        <v>380</v>
      </c>
      <c r="C409" s="17" t="s">
        <v>123</v>
      </c>
      <c r="D409" s="493" t="s">
        <v>308</v>
      </c>
      <c r="E409" s="493"/>
      <c r="F409" s="493"/>
      <c r="G409" s="16" t="s">
        <v>110</v>
      </c>
      <c r="H409" s="16">
        <v>1</v>
      </c>
      <c r="I409" s="16" t="s">
        <v>23</v>
      </c>
      <c r="J409" s="16" t="s">
        <v>23</v>
      </c>
      <c r="K409" s="18" t="s">
        <v>309</v>
      </c>
      <c r="L409" s="16" t="s">
        <v>127</v>
      </c>
      <c r="M409" s="18" t="s">
        <v>310</v>
      </c>
      <c r="N409" s="16" t="s">
        <v>99</v>
      </c>
      <c r="O409" s="19" t="s">
        <v>311</v>
      </c>
      <c r="DI409" s="14"/>
      <c r="DJ409" s="20" t="s">
        <v>308</v>
      </c>
      <c r="DK409" s="20" t="s">
        <v>5</v>
      </c>
      <c r="DL409" s="20" t="s">
        <v>5</v>
      </c>
      <c r="DQ409" s="20"/>
      <c r="DT409" s="14"/>
      <c r="DU409" s="20"/>
    </row>
    <row r="410" spans="1:125" customFormat="1" ht="15" x14ac:dyDescent="0.25">
      <c r="A410" s="21"/>
      <c r="B410" s="22"/>
      <c r="C410" s="23"/>
      <c r="D410" s="494" t="s">
        <v>312</v>
      </c>
      <c r="E410" s="494"/>
      <c r="F410" s="494"/>
      <c r="G410" s="494"/>
      <c r="H410" s="494"/>
      <c r="I410" s="494"/>
      <c r="J410" s="494"/>
      <c r="K410" s="494"/>
      <c r="L410" s="494"/>
      <c r="M410" s="494"/>
      <c r="N410" s="494"/>
      <c r="O410" s="498"/>
      <c r="DI410" s="14"/>
      <c r="DJ410" s="20"/>
      <c r="DK410" s="20"/>
      <c r="DL410" s="20"/>
      <c r="DQ410" s="20"/>
      <c r="DR410" s="2" t="s">
        <v>312</v>
      </c>
      <c r="DT410" s="14"/>
      <c r="DU410" s="20"/>
    </row>
    <row r="411" spans="1:125" customFormat="1" ht="15" x14ac:dyDescent="0.25">
      <c r="A411" s="24"/>
      <c r="B411" s="52"/>
      <c r="C411" s="26"/>
      <c r="D411" s="499" t="s">
        <v>131</v>
      </c>
      <c r="E411" s="499"/>
      <c r="F411" s="499"/>
      <c r="G411" s="499"/>
      <c r="H411" s="499"/>
      <c r="I411" s="499"/>
      <c r="J411" s="499"/>
      <c r="K411" s="499"/>
      <c r="L411" s="499"/>
      <c r="M411" s="499"/>
      <c r="N411" s="499"/>
      <c r="O411" s="500"/>
      <c r="DI411" s="14"/>
      <c r="DJ411" s="20"/>
      <c r="DK411" s="20"/>
      <c r="DL411" s="20"/>
      <c r="DQ411" s="20"/>
      <c r="DS411" s="2" t="s">
        <v>131</v>
      </c>
      <c r="DT411" s="14"/>
      <c r="DU411" s="20"/>
    </row>
    <row r="412" spans="1:125" customFormat="1" ht="15" x14ac:dyDescent="0.25">
      <c r="A412" s="24"/>
      <c r="B412" s="52"/>
      <c r="C412" s="26"/>
      <c r="D412" s="499" t="s">
        <v>102</v>
      </c>
      <c r="E412" s="499"/>
      <c r="F412" s="499"/>
      <c r="G412" s="499"/>
      <c r="H412" s="499"/>
      <c r="I412" s="499"/>
      <c r="J412" s="499"/>
      <c r="K412" s="499"/>
      <c r="L412" s="499"/>
      <c r="M412" s="499"/>
      <c r="N412" s="499"/>
      <c r="O412" s="500"/>
      <c r="DI412" s="14"/>
      <c r="DJ412" s="20"/>
      <c r="DK412" s="20"/>
      <c r="DL412" s="20"/>
      <c r="DQ412" s="20"/>
      <c r="DS412" s="2" t="s">
        <v>102</v>
      </c>
      <c r="DT412" s="14"/>
      <c r="DU412" s="20"/>
    </row>
    <row r="413" spans="1:125" customFormat="1" ht="15" x14ac:dyDescent="0.25">
      <c r="A413" s="24"/>
      <c r="B413" s="22"/>
      <c r="C413" s="23"/>
      <c r="D413" s="496" t="s">
        <v>54</v>
      </c>
      <c r="E413" s="496"/>
      <c r="F413" s="496"/>
      <c r="G413" s="16"/>
      <c r="H413" s="42"/>
      <c r="I413" s="42"/>
      <c r="J413" s="42"/>
      <c r="K413" s="43"/>
      <c r="L413" s="42"/>
      <c r="M413" s="44">
        <v>439.8</v>
      </c>
      <c r="N413" s="38"/>
      <c r="O413" s="45">
        <v>4178.1000000000004</v>
      </c>
      <c r="DI413" s="14"/>
      <c r="DJ413" s="20"/>
      <c r="DK413" s="20"/>
      <c r="DL413" s="20"/>
      <c r="DQ413" s="20" t="s">
        <v>54</v>
      </c>
      <c r="DT413" s="14"/>
      <c r="DU413" s="20"/>
    </row>
    <row r="414" spans="1:125" customFormat="1" ht="33.75" x14ac:dyDescent="0.25">
      <c r="A414" s="15" t="s">
        <v>381</v>
      </c>
      <c r="B414" s="16" t="s">
        <v>382</v>
      </c>
      <c r="C414" s="17" t="s">
        <v>314</v>
      </c>
      <c r="D414" s="493" t="s">
        <v>315</v>
      </c>
      <c r="E414" s="493"/>
      <c r="F414" s="493"/>
      <c r="G414" s="16" t="s">
        <v>316</v>
      </c>
      <c r="H414" s="16">
        <v>0.06</v>
      </c>
      <c r="I414" s="16" t="s">
        <v>23</v>
      </c>
      <c r="J414" s="16" t="s">
        <v>317</v>
      </c>
      <c r="K414" s="18"/>
      <c r="L414" s="16"/>
      <c r="M414" s="18"/>
      <c r="N414" s="16"/>
      <c r="O414" s="19"/>
      <c r="DI414" s="14"/>
      <c r="DJ414" s="20" t="s">
        <v>315</v>
      </c>
      <c r="DK414" s="20" t="s">
        <v>5</v>
      </c>
      <c r="DL414" s="20" t="s">
        <v>5</v>
      </c>
      <c r="DQ414" s="20"/>
      <c r="DT414" s="14"/>
      <c r="DU414" s="20"/>
    </row>
    <row r="415" spans="1:125" customFormat="1" ht="15" x14ac:dyDescent="0.25">
      <c r="A415" s="24"/>
      <c r="B415" s="25"/>
      <c r="C415" s="26" t="s">
        <v>23</v>
      </c>
      <c r="D415" s="494" t="s">
        <v>44</v>
      </c>
      <c r="E415" s="494"/>
      <c r="F415" s="494"/>
      <c r="G415" s="27"/>
      <c r="H415" s="28"/>
      <c r="I415" s="28"/>
      <c r="J415" s="28"/>
      <c r="K415" s="46">
        <v>1183.68</v>
      </c>
      <c r="L415" s="28"/>
      <c r="M415" s="29">
        <v>71.02</v>
      </c>
      <c r="N415" s="30">
        <v>52.21</v>
      </c>
      <c r="O415" s="31">
        <v>3707.95</v>
      </c>
      <c r="DI415" s="14"/>
      <c r="DJ415" s="20"/>
      <c r="DK415" s="20"/>
      <c r="DL415" s="20"/>
      <c r="DN415" s="2" t="s">
        <v>44</v>
      </c>
      <c r="DQ415" s="20"/>
      <c r="DT415" s="14"/>
      <c r="DU415" s="20"/>
    </row>
    <row r="416" spans="1:125" customFormat="1" ht="15" x14ac:dyDescent="0.25">
      <c r="A416" s="24"/>
      <c r="B416" s="25"/>
      <c r="C416" s="26" t="s">
        <v>55</v>
      </c>
      <c r="D416" s="494" t="s">
        <v>60</v>
      </c>
      <c r="E416" s="494"/>
      <c r="F416" s="494"/>
      <c r="G416" s="27"/>
      <c r="H416" s="28"/>
      <c r="I416" s="28"/>
      <c r="J416" s="28"/>
      <c r="K416" s="29">
        <v>946.33</v>
      </c>
      <c r="L416" s="28"/>
      <c r="M416" s="29">
        <v>56.78</v>
      </c>
      <c r="N416" s="30">
        <v>15.71</v>
      </c>
      <c r="O416" s="41">
        <v>892.01</v>
      </c>
      <c r="DI416" s="14"/>
      <c r="DJ416" s="20"/>
      <c r="DK416" s="20"/>
      <c r="DL416" s="20"/>
      <c r="DN416" s="2" t="s">
        <v>60</v>
      </c>
      <c r="DQ416" s="20"/>
      <c r="DT416" s="14"/>
      <c r="DU416" s="20"/>
    </row>
    <row r="417" spans="1:125" customFormat="1" ht="15" x14ac:dyDescent="0.25">
      <c r="A417" s="24"/>
      <c r="B417" s="25"/>
      <c r="C417" s="26" t="s">
        <v>61</v>
      </c>
      <c r="D417" s="494" t="s">
        <v>62</v>
      </c>
      <c r="E417" s="494"/>
      <c r="F417" s="494"/>
      <c r="G417" s="27"/>
      <c r="H417" s="28"/>
      <c r="I417" s="28"/>
      <c r="J417" s="28"/>
      <c r="K417" s="29">
        <v>90.65</v>
      </c>
      <c r="L417" s="28"/>
      <c r="M417" s="29">
        <v>5.44</v>
      </c>
      <c r="N417" s="30">
        <v>52.21</v>
      </c>
      <c r="O417" s="41">
        <v>284.02</v>
      </c>
      <c r="DI417" s="14"/>
      <c r="DJ417" s="20"/>
      <c r="DK417" s="20"/>
      <c r="DL417" s="20"/>
      <c r="DN417" s="2" t="s">
        <v>62</v>
      </c>
      <c r="DQ417" s="20"/>
      <c r="DT417" s="14"/>
      <c r="DU417" s="20"/>
    </row>
    <row r="418" spans="1:125" customFormat="1" ht="15" x14ac:dyDescent="0.25">
      <c r="A418" s="24"/>
      <c r="B418" s="25"/>
      <c r="C418" s="26" t="s">
        <v>75</v>
      </c>
      <c r="D418" s="494" t="s">
        <v>86</v>
      </c>
      <c r="E418" s="494"/>
      <c r="F418" s="494"/>
      <c r="G418" s="27"/>
      <c r="H418" s="28"/>
      <c r="I418" s="28"/>
      <c r="J418" s="28"/>
      <c r="K418" s="46">
        <v>8643.11</v>
      </c>
      <c r="L418" s="28"/>
      <c r="M418" s="29">
        <v>518.59</v>
      </c>
      <c r="N418" s="47">
        <v>9.5</v>
      </c>
      <c r="O418" s="31">
        <v>4926.6099999999997</v>
      </c>
      <c r="DI418" s="14"/>
      <c r="DJ418" s="20"/>
      <c r="DK418" s="20"/>
      <c r="DL418" s="20"/>
      <c r="DN418" s="2" t="s">
        <v>86</v>
      </c>
      <c r="DQ418" s="20"/>
      <c r="DT418" s="14"/>
      <c r="DU418" s="20"/>
    </row>
    <row r="419" spans="1:125" customFormat="1" ht="15" x14ac:dyDescent="0.25">
      <c r="A419" s="32"/>
      <c r="B419" s="25"/>
      <c r="C419" s="26"/>
      <c r="D419" s="494" t="s">
        <v>45</v>
      </c>
      <c r="E419" s="494"/>
      <c r="F419" s="494"/>
      <c r="G419" s="27" t="s">
        <v>46</v>
      </c>
      <c r="H419" s="33">
        <v>137</v>
      </c>
      <c r="I419" s="28"/>
      <c r="J419" s="30">
        <v>8.2200000000000006</v>
      </c>
      <c r="K419" s="8"/>
      <c r="L419" s="28"/>
      <c r="M419" s="8"/>
      <c r="N419" s="28"/>
      <c r="O419" s="35"/>
      <c r="DI419" s="14"/>
      <c r="DJ419" s="20"/>
      <c r="DK419" s="20"/>
      <c r="DL419" s="20"/>
      <c r="DO419" s="2" t="s">
        <v>45</v>
      </c>
      <c r="DQ419" s="20"/>
      <c r="DT419" s="14"/>
      <c r="DU419" s="20"/>
    </row>
    <row r="420" spans="1:125" customFormat="1" ht="15" x14ac:dyDescent="0.25">
      <c r="A420" s="32"/>
      <c r="B420" s="25"/>
      <c r="C420" s="26"/>
      <c r="D420" s="494" t="s">
        <v>63</v>
      </c>
      <c r="E420" s="494"/>
      <c r="F420" s="494"/>
      <c r="G420" s="27" t="s">
        <v>46</v>
      </c>
      <c r="H420" s="30">
        <v>8.01</v>
      </c>
      <c r="I420" s="28"/>
      <c r="J420" s="48">
        <v>0.48060000000000003</v>
      </c>
      <c r="K420" s="8"/>
      <c r="L420" s="28"/>
      <c r="M420" s="8"/>
      <c r="N420" s="28"/>
      <c r="O420" s="35"/>
      <c r="DI420" s="14"/>
      <c r="DJ420" s="20"/>
      <c r="DK420" s="20"/>
      <c r="DL420" s="20"/>
      <c r="DO420" s="2" t="s">
        <v>63</v>
      </c>
      <c r="DQ420" s="20"/>
      <c r="DT420" s="14"/>
      <c r="DU420" s="20"/>
    </row>
    <row r="421" spans="1:125" customFormat="1" ht="15" x14ac:dyDescent="0.25">
      <c r="A421" s="36"/>
      <c r="B421" s="27"/>
      <c r="C421" s="26"/>
      <c r="D421" s="497" t="s">
        <v>47</v>
      </c>
      <c r="E421" s="497"/>
      <c r="F421" s="497"/>
      <c r="G421" s="37"/>
      <c r="H421" s="38"/>
      <c r="I421" s="38"/>
      <c r="J421" s="38"/>
      <c r="K421" s="50">
        <v>10773.12</v>
      </c>
      <c r="L421" s="38"/>
      <c r="M421" s="39">
        <v>646.39</v>
      </c>
      <c r="N421" s="38"/>
      <c r="O421" s="40">
        <v>9526.57</v>
      </c>
      <c r="DI421" s="14"/>
      <c r="DJ421" s="20"/>
      <c r="DK421" s="20"/>
      <c r="DL421" s="20"/>
      <c r="DP421" s="2" t="s">
        <v>47</v>
      </c>
      <c r="DQ421" s="20"/>
      <c r="DT421" s="14"/>
      <c r="DU421" s="20"/>
    </row>
    <row r="422" spans="1:125" customFormat="1" ht="15" x14ac:dyDescent="0.25">
      <c r="A422" s="32"/>
      <c r="B422" s="25"/>
      <c r="C422" s="26"/>
      <c r="D422" s="494" t="s">
        <v>48</v>
      </c>
      <c r="E422" s="494"/>
      <c r="F422" s="494"/>
      <c r="G422" s="27"/>
      <c r="H422" s="28"/>
      <c r="I422" s="28"/>
      <c r="J422" s="28"/>
      <c r="K422" s="8"/>
      <c r="L422" s="28"/>
      <c r="M422" s="29">
        <v>76.459999999999994</v>
      </c>
      <c r="N422" s="28"/>
      <c r="O422" s="31">
        <v>3991.97</v>
      </c>
      <c r="DI422" s="14"/>
      <c r="DJ422" s="20"/>
      <c r="DK422" s="20"/>
      <c r="DL422" s="20"/>
      <c r="DO422" s="2" t="s">
        <v>48</v>
      </c>
      <c r="DQ422" s="20"/>
      <c r="DT422" s="14"/>
      <c r="DU422" s="20"/>
    </row>
    <row r="423" spans="1:125" customFormat="1" ht="15" x14ac:dyDescent="0.25">
      <c r="A423" s="32"/>
      <c r="B423" s="25"/>
      <c r="C423" s="26" t="s">
        <v>318</v>
      </c>
      <c r="D423" s="494" t="s">
        <v>319</v>
      </c>
      <c r="E423" s="494"/>
      <c r="F423" s="494"/>
      <c r="G423" s="27" t="s">
        <v>51</v>
      </c>
      <c r="H423" s="33">
        <v>106</v>
      </c>
      <c r="I423" s="28"/>
      <c r="J423" s="33">
        <v>106</v>
      </c>
      <c r="K423" s="8"/>
      <c r="L423" s="28"/>
      <c r="M423" s="29">
        <v>81.05</v>
      </c>
      <c r="N423" s="28"/>
      <c r="O423" s="31">
        <v>4231.49</v>
      </c>
      <c r="DI423" s="14"/>
      <c r="DJ423" s="20"/>
      <c r="DK423" s="20"/>
      <c r="DL423" s="20"/>
      <c r="DO423" s="2" t="s">
        <v>319</v>
      </c>
      <c r="DQ423" s="20"/>
      <c r="DT423" s="14"/>
      <c r="DU423" s="20"/>
    </row>
    <row r="424" spans="1:125" customFormat="1" ht="22.5" x14ac:dyDescent="0.25">
      <c r="A424" s="32"/>
      <c r="B424" s="25"/>
      <c r="C424" s="26" t="s">
        <v>320</v>
      </c>
      <c r="D424" s="494" t="s">
        <v>321</v>
      </c>
      <c r="E424" s="494"/>
      <c r="F424" s="494"/>
      <c r="G424" s="27" t="s">
        <v>51</v>
      </c>
      <c r="H424" s="33">
        <v>56</v>
      </c>
      <c r="I424" s="30">
        <v>0.85</v>
      </c>
      <c r="J424" s="47">
        <v>47.6</v>
      </c>
      <c r="K424" s="8"/>
      <c r="L424" s="28"/>
      <c r="M424" s="29">
        <v>36.39</v>
      </c>
      <c r="N424" s="28"/>
      <c r="O424" s="31">
        <v>1900.18</v>
      </c>
      <c r="DI424" s="14"/>
      <c r="DJ424" s="20"/>
      <c r="DK424" s="20"/>
      <c r="DL424" s="20"/>
      <c r="DO424" s="2" t="s">
        <v>321</v>
      </c>
      <c r="DQ424" s="20"/>
      <c r="DT424" s="14"/>
      <c r="DU424" s="20"/>
    </row>
    <row r="425" spans="1:125" customFormat="1" ht="15" x14ac:dyDescent="0.25">
      <c r="A425" s="24"/>
      <c r="B425" s="22"/>
      <c r="C425" s="23"/>
      <c r="D425" s="496" t="s">
        <v>54</v>
      </c>
      <c r="E425" s="496"/>
      <c r="F425" s="496"/>
      <c r="G425" s="16"/>
      <c r="H425" s="42"/>
      <c r="I425" s="42"/>
      <c r="J425" s="42"/>
      <c r="K425" s="43"/>
      <c r="L425" s="42"/>
      <c r="M425" s="44">
        <v>763.83</v>
      </c>
      <c r="N425" s="38"/>
      <c r="O425" s="45">
        <v>15658.24</v>
      </c>
      <c r="DI425" s="14"/>
      <c r="DJ425" s="20"/>
      <c r="DK425" s="20"/>
      <c r="DL425" s="20"/>
      <c r="DQ425" s="20" t="s">
        <v>54</v>
      </c>
      <c r="DT425" s="14"/>
      <c r="DU425" s="20"/>
    </row>
    <row r="426" spans="1:125" customFormat="1" ht="22.5" x14ac:dyDescent="0.25">
      <c r="A426" s="15" t="s">
        <v>383</v>
      </c>
      <c r="B426" s="16" t="s">
        <v>384</v>
      </c>
      <c r="C426" s="17" t="s">
        <v>323</v>
      </c>
      <c r="D426" s="493" t="s">
        <v>324</v>
      </c>
      <c r="E426" s="493"/>
      <c r="F426" s="493"/>
      <c r="G426" s="16" t="s">
        <v>135</v>
      </c>
      <c r="H426" s="16">
        <v>-2.9000000000000001E-2</v>
      </c>
      <c r="I426" s="16" t="s">
        <v>23</v>
      </c>
      <c r="J426" s="16" t="s">
        <v>325</v>
      </c>
      <c r="K426" s="18" t="s">
        <v>326</v>
      </c>
      <c r="L426" s="16"/>
      <c r="M426" s="18" t="s">
        <v>327</v>
      </c>
      <c r="N426" s="16" t="s">
        <v>99</v>
      </c>
      <c r="O426" s="19" t="s">
        <v>328</v>
      </c>
      <c r="DI426" s="14"/>
      <c r="DJ426" s="20" t="s">
        <v>324</v>
      </c>
      <c r="DK426" s="20" t="s">
        <v>5</v>
      </c>
      <c r="DL426" s="20" t="s">
        <v>5</v>
      </c>
      <c r="DQ426" s="20"/>
      <c r="DT426" s="14"/>
      <c r="DU426" s="20"/>
    </row>
    <row r="427" spans="1:125" customFormat="1" ht="15" x14ac:dyDescent="0.25">
      <c r="A427" s="24"/>
      <c r="B427" s="22"/>
      <c r="C427" s="23"/>
      <c r="D427" s="496" t="s">
        <v>54</v>
      </c>
      <c r="E427" s="496"/>
      <c r="F427" s="496"/>
      <c r="G427" s="16"/>
      <c r="H427" s="42"/>
      <c r="I427" s="42"/>
      <c r="J427" s="42"/>
      <c r="K427" s="43"/>
      <c r="L427" s="42"/>
      <c r="M427" s="44">
        <v>-282.08999999999997</v>
      </c>
      <c r="N427" s="38"/>
      <c r="O427" s="45">
        <v>-2679.86</v>
      </c>
      <c r="DI427" s="14"/>
      <c r="DJ427" s="20"/>
      <c r="DK427" s="20"/>
      <c r="DL427" s="20"/>
      <c r="DQ427" s="20" t="s">
        <v>54</v>
      </c>
      <c r="DT427" s="14"/>
      <c r="DU427" s="20"/>
    </row>
    <row r="428" spans="1:125" customFormat="1" ht="22.5" x14ac:dyDescent="0.25">
      <c r="A428" s="15" t="s">
        <v>385</v>
      </c>
      <c r="B428" s="16" t="s">
        <v>386</v>
      </c>
      <c r="C428" s="17" t="s">
        <v>123</v>
      </c>
      <c r="D428" s="493" t="s">
        <v>330</v>
      </c>
      <c r="E428" s="493"/>
      <c r="F428" s="493"/>
      <c r="G428" s="16" t="s">
        <v>143</v>
      </c>
      <c r="H428" s="16">
        <v>0.36</v>
      </c>
      <c r="I428" s="16" t="s">
        <v>23</v>
      </c>
      <c r="J428" s="16" t="s">
        <v>331</v>
      </c>
      <c r="K428" s="18" t="s">
        <v>159</v>
      </c>
      <c r="L428" s="16" t="s">
        <v>127</v>
      </c>
      <c r="M428" s="18" t="s">
        <v>332</v>
      </c>
      <c r="N428" s="16" t="s">
        <v>99</v>
      </c>
      <c r="O428" s="19" t="s">
        <v>333</v>
      </c>
      <c r="DI428" s="14"/>
      <c r="DJ428" s="20" t="s">
        <v>330</v>
      </c>
      <c r="DK428" s="20" t="s">
        <v>5</v>
      </c>
      <c r="DL428" s="20" t="s">
        <v>5</v>
      </c>
      <c r="DQ428" s="20"/>
      <c r="DT428" s="14"/>
      <c r="DU428" s="20"/>
    </row>
    <row r="429" spans="1:125" customFormat="1" ht="15" x14ac:dyDescent="0.25">
      <c r="A429" s="21"/>
      <c r="B429" s="22"/>
      <c r="C429" s="23"/>
      <c r="D429" s="494" t="s">
        <v>162</v>
      </c>
      <c r="E429" s="494"/>
      <c r="F429" s="494"/>
      <c r="G429" s="494"/>
      <c r="H429" s="494"/>
      <c r="I429" s="494"/>
      <c r="J429" s="494"/>
      <c r="K429" s="494"/>
      <c r="L429" s="494"/>
      <c r="M429" s="494"/>
      <c r="N429" s="494"/>
      <c r="O429" s="498"/>
      <c r="DI429" s="14"/>
      <c r="DJ429" s="20"/>
      <c r="DK429" s="20"/>
      <c r="DL429" s="20"/>
      <c r="DQ429" s="20"/>
      <c r="DR429" s="2" t="s">
        <v>162</v>
      </c>
      <c r="DT429" s="14"/>
      <c r="DU429" s="20"/>
    </row>
    <row r="430" spans="1:125" customFormat="1" ht="15" x14ac:dyDescent="0.25">
      <c r="A430" s="24"/>
      <c r="B430" s="52"/>
      <c r="C430" s="26"/>
      <c r="D430" s="499" t="s">
        <v>131</v>
      </c>
      <c r="E430" s="499"/>
      <c r="F430" s="499"/>
      <c r="G430" s="499"/>
      <c r="H430" s="499"/>
      <c r="I430" s="499"/>
      <c r="J430" s="499"/>
      <c r="K430" s="499"/>
      <c r="L430" s="499"/>
      <c r="M430" s="499"/>
      <c r="N430" s="499"/>
      <c r="O430" s="500"/>
      <c r="DI430" s="14"/>
      <c r="DJ430" s="20"/>
      <c r="DK430" s="20"/>
      <c r="DL430" s="20"/>
      <c r="DQ430" s="20"/>
      <c r="DS430" s="2" t="s">
        <v>131</v>
      </c>
      <c r="DT430" s="14"/>
      <c r="DU430" s="20"/>
    </row>
    <row r="431" spans="1:125" customFormat="1" ht="15" x14ac:dyDescent="0.25">
      <c r="A431" s="24"/>
      <c r="B431" s="52"/>
      <c r="C431" s="26"/>
      <c r="D431" s="499" t="s">
        <v>102</v>
      </c>
      <c r="E431" s="499"/>
      <c r="F431" s="499"/>
      <c r="G431" s="499"/>
      <c r="H431" s="499"/>
      <c r="I431" s="499"/>
      <c r="J431" s="499"/>
      <c r="K431" s="499"/>
      <c r="L431" s="499"/>
      <c r="M431" s="499"/>
      <c r="N431" s="499"/>
      <c r="O431" s="500"/>
      <c r="DI431" s="14"/>
      <c r="DJ431" s="20"/>
      <c r="DK431" s="20"/>
      <c r="DL431" s="20"/>
      <c r="DQ431" s="20"/>
      <c r="DS431" s="2" t="s">
        <v>102</v>
      </c>
      <c r="DT431" s="14"/>
      <c r="DU431" s="20"/>
    </row>
    <row r="432" spans="1:125" customFormat="1" ht="15" x14ac:dyDescent="0.25">
      <c r="A432" s="24"/>
      <c r="B432" s="22"/>
      <c r="C432" s="23"/>
      <c r="D432" s="496" t="s">
        <v>54</v>
      </c>
      <c r="E432" s="496"/>
      <c r="F432" s="496"/>
      <c r="G432" s="16"/>
      <c r="H432" s="42"/>
      <c r="I432" s="42"/>
      <c r="J432" s="42"/>
      <c r="K432" s="43"/>
      <c r="L432" s="42"/>
      <c r="M432" s="51">
        <v>14126.77</v>
      </c>
      <c r="N432" s="38"/>
      <c r="O432" s="45">
        <v>134204.32</v>
      </c>
      <c r="DI432" s="14"/>
      <c r="DJ432" s="20"/>
      <c r="DK432" s="20"/>
      <c r="DL432" s="20"/>
      <c r="DQ432" s="20" t="s">
        <v>54</v>
      </c>
      <c r="DT432" s="14"/>
      <c r="DU432" s="20"/>
    </row>
    <row r="433" spans="1:125" customFormat="1" ht="22.5" x14ac:dyDescent="0.25">
      <c r="A433" s="15" t="s">
        <v>387</v>
      </c>
      <c r="B433" s="16" t="s">
        <v>388</v>
      </c>
      <c r="C433" s="17" t="s">
        <v>123</v>
      </c>
      <c r="D433" s="493" t="s">
        <v>142</v>
      </c>
      <c r="E433" s="493"/>
      <c r="F433" s="493"/>
      <c r="G433" s="16" t="s">
        <v>143</v>
      </c>
      <c r="H433" s="16">
        <v>2.9000000000000001E-2</v>
      </c>
      <c r="I433" s="16" t="s">
        <v>23</v>
      </c>
      <c r="J433" s="16" t="s">
        <v>335</v>
      </c>
      <c r="K433" s="18" t="s">
        <v>145</v>
      </c>
      <c r="L433" s="16" t="s">
        <v>127</v>
      </c>
      <c r="M433" s="18" t="s">
        <v>336</v>
      </c>
      <c r="N433" s="16" t="s">
        <v>99</v>
      </c>
      <c r="O433" s="19" t="s">
        <v>337</v>
      </c>
      <c r="DI433" s="14"/>
      <c r="DJ433" s="20" t="s">
        <v>142</v>
      </c>
      <c r="DK433" s="20" t="s">
        <v>5</v>
      </c>
      <c r="DL433" s="20" t="s">
        <v>5</v>
      </c>
      <c r="DQ433" s="20"/>
      <c r="DT433" s="14"/>
      <c r="DU433" s="20"/>
    </row>
    <row r="434" spans="1:125" customFormat="1" ht="15" x14ac:dyDescent="0.25">
      <c r="A434" s="21"/>
      <c r="B434" s="22"/>
      <c r="C434" s="23"/>
      <c r="D434" s="494" t="s">
        <v>148</v>
      </c>
      <c r="E434" s="494"/>
      <c r="F434" s="494"/>
      <c r="G434" s="494"/>
      <c r="H434" s="494"/>
      <c r="I434" s="494"/>
      <c r="J434" s="494"/>
      <c r="K434" s="494"/>
      <c r="L434" s="494"/>
      <c r="M434" s="494"/>
      <c r="N434" s="494"/>
      <c r="O434" s="498"/>
      <c r="DI434" s="14"/>
      <c r="DJ434" s="20"/>
      <c r="DK434" s="20"/>
      <c r="DL434" s="20"/>
      <c r="DQ434" s="20"/>
      <c r="DR434" s="2" t="s">
        <v>148</v>
      </c>
      <c r="DT434" s="14"/>
      <c r="DU434" s="20"/>
    </row>
    <row r="435" spans="1:125" customFormat="1" ht="15" x14ac:dyDescent="0.25">
      <c r="A435" s="24"/>
      <c r="B435" s="52"/>
      <c r="C435" s="26"/>
      <c r="D435" s="499" t="s">
        <v>131</v>
      </c>
      <c r="E435" s="499"/>
      <c r="F435" s="499"/>
      <c r="G435" s="499"/>
      <c r="H435" s="499"/>
      <c r="I435" s="499"/>
      <c r="J435" s="499"/>
      <c r="K435" s="499"/>
      <c r="L435" s="499"/>
      <c r="M435" s="499"/>
      <c r="N435" s="499"/>
      <c r="O435" s="500"/>
      <c r="DI435" s="14"/>
      <c r="DJ435" s="20"/>
      <c r="DK435" s="20"/>
      <c r="DL435" s="20"/>
      <c r="DQ435" s="20"/>
      <c r="DS435" s="2" t="s">
        <v>131</v>
      </c>
      <c r="DT435" s="14"/>
      <c r="DU435" s="20"/>
    </row>
    <row r="436" spans="1:125" customFormat="1" ht="15" x14ac:dyDescent="0.25">
      <c r="A436" s="24"/>
      <c r="B436" s="52"/>
      <c r="C436" s="26"/>
      <c r="D436" s="499" t="s">
        <v>102</v>
      </c>
      <c r="E436" s="499"/>
      <c r="F436" s="499"/>
      <c r="G436" s="499"/>
      <c r="H436" s="499"/>
      <c r="I436" s="499"/>
      <c r="J436" s="499"/>
      <c r="K436" s="499"/>
      <c r="L436" s="499"/>
      <c r="M436" s="499"/>
      <c r="N436" s="499"/>
      <c r="O436" s="500"/>
      <c r="DI436" s="14"/>
      <c r="DJ436" s="20"/>
      <c r="DK436" s="20"/>
      <c r="DL436" s="20"/>
      <c r="DQ436" s="20"/>
      <c r="DS436" s="2" t="s">
        <v>102</v>
      </c>
      <c r="DT436" s="14"/>
      <c r="DU436" s="20"/>
    </row>
    <row r="437" spans="1:125" customFormat="1" ht="15" x14ac:dyDescent="0.25">
      <c r="A437" s="24"/>
      <c r="B437" s="22"/>
      <c r="C437" s="23"/>
      <c r="D437" s="496" t="s">
        <v>54</v>
      </c>
      <c r="E437" s="496"/>
      <c r="F437" s="496"/>
      <c r="G437" s="16"/>
      <c r="H437" s="42"/>
      <c r="I437" s="42"/>
      <c r="J437" s="42"/>
      <c r="K437" s="43"/>
      <c r="L437" s="42"/>
      <c r="M437" s="44">
        <v>843.21</v>
      </c>
      <c r="N437" s="38"/>
      <c r="O437" s="45">
        <v>8010.5</v>
      </c>
      <c r="DI437" s="14"/>
      <c r="DJ437" s="20"/>
      <c r="DK437" s="20"/>
      <c r="DL437" s="20"/>
      <c r="DQ437" s="20" t="s">
        <v>54</v>
      </c>
      <c r="DT437" s="14"/>
      <c r="DU437" s="20"/>
    </row>
    <row r="438" spans="1:125" customFormat="1" ht="33.75" x14ac:dyDescent="0.25">
      <c r="A438" s="15" t="s">
        <v>389</v>
      </c>
      <c r="B438" s="16" t="s">
        <v>390</v>
      </c>
      <c r="C438" s="17" t="s">
        <v>339</v>
      </c>
      <c r="D438" s="493" t="s">
        <v>340</v>
      </c>
      <c r="E438" s="493"/>
      <c r="F438" s="493"/>
      <c r="G438" s="16" t="s">
        <v>198</v>
      </c>
      <c r="H438" s="16">
        <v>1.3299999999999999E-2</v>
      </c>
      <c r="I438" s="16" t="s">
        <v>23</v>
      </c>
      <c r="J438" s="16" t="s">
        <v>391</v>
      </c>
      <c r="K438" s="18"/>
      <c r="L438" s="16"/>
      <c r="M438" s="18"/>
      <c r="N438" s="16"/>
      <c r="O438" s="19"/>
      <c r="DI438" s="14"/>
      <c r="DJ438" s="20" t="s">
        <v>340</v>
      </c>
      <c r="DK438" s="20" t="s">
        <v>5</v>
      </c>
      <c r="DL438" s="20" t="s">
        <v>5</v>
      </c>
      <c r="DQ438" s="20"/>
      <c r="DT438" s="14"/>
      <c r="DU438" s="20"/>
    </row>
    <row r="439" spans="1:125" customFormat="1" ht="15" x14ac:dyDescent="0.25">
      <c r="A439" s="24"/>
      <c r="B439" s="25"/>
      <c r="C439" s="26" t="s">
        <v>23</v>
      </c>
      <c r="D439" s="494" t="s">
        <v>44</v>
      </c>
      <c r="E439" s="494"/>
      <c r="F439" s="494"/>
      <c r="G439" s="27"/>
      <c r="H439" s="28"/>
      <c r="I439" s="28"/>
      <c r="J439" s="28"/>
      <c r="K439" s="46">
        <v>1107.95</v>
      </c>
      <c r="L439" s="28"/>
      <c r="M439" s="29">
        <v>14.74</v>
      </c>
      <c r="N439" s="30">
        <v>52.21</v>
      </c>
      <c r="O439" s="41">
        <v>769.58</v>
      </c>
      <c r="DI439" s="14"/>
      <c r="DJ439" s="20"/>
      <c r="DK439" s="20"/>
      <c r="DL439" s="20"/>
      <c r="DN439" s="2" t="s">
        <v>44</v>
      </c>
      <c r="DQ439" s="20"/>
      <c r="DT439" s="14"/>
      <c r="DU439" s="20"/>
    </row>
    <row r="440" spans="1:125" customFormat="1" ht="15" x14ac:dyDescent="0.25">
      <c r="A440" s="24"/>
      <c r="B440" s="25"/>
      <c r="C440" s="26" t="s">
        <v>55</v>
      </c>
      <c r="D440" s="494" t="s">
        <v>60</v>
      </c>
      <c r="E440" s="494"/>
      <c r="F440" s="494"/>
      <c r="G440" s="27"/>
      <c r="H440" s="28"/>
      <c r="I440" s="28"/>
      <c r="J440" s="28"/>
      <c r="K440" s="46">
        <v>12533.99</v>
      </c>
      <c r="L440" s="28"/>
      <c r="M440" s="29">
        <v>166.7</v>
      </c>
      <c r="N440" s="30">
        <v>15.71</v>
      </c>
      <c r="O440" s="31">
        <v>2618.86</v>
      </c>
      <c r="DI440" s="14"/>
      <c r="DJ440" s="20"/>
      <c r="DK440" s="20"/>
      <c r="DL440" s="20"/>
      <c r="DN440" s="2" t="s">
        <v>60</v>
      </c>
      <c r="DQ440" s="20"/>
      <c r="DT440" s="14"/>
      <c r="DU440" s="20"/>
    </row>
    <row r="441" spans="1:125" customFormat="1" ht="15" x14ac:dyDescent="0.25">
      <c r="A441" s="24"/>
      <c r="B441" s="25"/>
      <c r="C441" s="26" t="s">
        <v>61</v>
      </c>
      <c r="D441" s="494" t="s">
        <v>62</v>
      </c>
      <c r="E441" s="494"/>
      <c r="F441" s="494"/>
      <c r="G441" s="27"/>
      <c r="H441" s="28"/>
      <c r="I441" s="28"/>
      <c r="J441" s="28"/>
      <c r="K441" s="29">
        <v>820.22</v>
      </c>
      <c r="L441" s="28"/>
      <c r="M441" s="29">
        <v>10.91</v>
      </c>
      <c r="N441" s="30">
        <v>52.21</v>
      </c>
      <c r="O441" s="41">
        <v>569.61</v>
      </c>
      <c r="DI441" s="14"/>
      <c r="DJ441" s="20"/>
      <c r="DK441" s="20"/>
      <c r="DL441" s="20"/>
      <c r="DN441" s="2" t="s">
        <v>62</v>
      </c>
      <c r="DQ441" s="20"/>
      <c r="DT441" s="14"/>
      <c r="DU441" s="20"/>
    </row>
    <row r="442" spans="1:125" customFormat="1" ht="15" x14ac:dyDescent="0.25">
      <c r="A442" s="24"/>
      <c r="B442" s="25"/>
      <c r="C442" s="26" t="s">
        <v>75</v>
      </c>
      <c r="D442" s="494" t="s">
        <v>86</v>
      </c>
      <c r="E442" s="494"/>
      <c r="F442" s="494"/>
      <c r="G442" s="27"/>
      <c r="H442" s="28"/>
      <c r="I442" s="28"/>
      <c r="J442" s="28"/>
      <c r="K442" s="46">
        <v>230267.7</v>
      </c>
      <c r="L442" s="28"/>
      <c r="M442" s="46">
        <v>3062.56</v>
      </c>
      <c r="N442" s="47">
        <v>9.5</v>
      </c>
      <c r="O442" s="31">
        <v>29094.32</v>
      </c>
      <c r="DI442" s="14"/>
      <c r="DJ442" s="20"/>
      <c r="DK442" s="20"/>
      <c r="DL442" s="20"/>
      <c r="DN442" s="2" t="s">
        <v>86</v>
      </c>
      <c r="DQ442" s="20"/>
      <c r="DT442" s="14"/>
      <c r="DU442" s="20"/>
    </row>
    <row r="443" spans="1:125" customFormat="1" ht="15" x14ac:dyDescent="0.25">
      <c r="A443" s="32"/>
      <c r="B443" s="25"/>
      <c r="C443" s="26"/>
      <c r="D443" s="494" t="s">
        <v>45</v>
      </c>
      <c r="E443" s="494"/>
      <c r="F443" s="494"/>
      <c r="G443" s="27" t="s">
        <v>46</v>
      </c>
      <c r="H443" s="30">
        <v>134.46</v>
      </c>
      <c r="I443" s="28"/>
      <c r="J443" s="59">
        <v>1.7883180000000001</v>
      </c>
      <c r="K443" s="8"/>
      <c r="L443" s="28"/>
      <c r="M443" s="8"/>
      <c r="N443" s="28"/>
      <c r="O443" s="35"/>
      <c r="DI443" s="14"/>
      <c r="DJ443" s="20"/>
      <c r="DK443" s="20"/>
      <c r="DL443" s="20"/>
      <c r="DO443" s="2" t="s">
        <v>45</v>
      </c>
      <c r="DQ443" s="20"/>
      <c r="DT443" s="14"/>
      <c r="DU443" s="20"/>
    </row>
    <row r="444" spans="1:125" customFormat="1" ht="15" x14ac:dyDescent="0.25">
      <c r="A444" s="32"/>
      <c r="B444" s="25"/>
      <c r="C444" s="26"/>
      <c r="D444" s="494" t="s">
        <v>63</v>
      </c>
      <c r="E444" s="494"/>
      <c r="F444" s="494"/>
      <c r="G444" s="27" t="s">
        <v>46</v>
      </c>
      <c r="H444" s="30">
        <v>54.89</v>
      </c>
      <c r="I444" s="28"/>
      <c r="J444" s="59">
        <v>0.73003700000000005</v>
      </c>
      <c r="K444" s="8"/>
      <c r="L444" s="28"/>
      <c r="M444" s="8"/>
      <c r="N444" s="28"/>
      <c r="O444" s="35"/>
      <c r="DI444" s="14"/>
      <c r="DJ444" s="20"/>
      <c r="DK444" s="20"/>
      <c r="DL444" s="20"/>
      <c r="DO444" s="2" t="s">
        <v>63</v>
      </c>
      <c r="DQ444" s="20"/>
      <c r="DT444" s="14"/>
      <c r="DU444" s="20"/>
    </row>
    <row r="445" spans="1:125" customFormat="1" ht="15" x14ac:dyDescent="0.25">
      <c r="A445" s="36"/>
      <c r="B445" s="27"/>
      <c r="C445" s="26"/>
      <c r="D445" s="497" t="s">
        <v>47</v>
      </c>
      <c r="E445" s="497"/>
      <c r="F445" s="497"/>
      <c r="G445" s="37"/>
      <c r="H445" s="38"/>
      <c r="I445" s="38"/>
      <c r="J445" s="38"/>
      <c r="K445" s="50">
        <v>243909.64</v>
      </c>
      <c r="L445" s="38"/>
      <c r="M445" s="50">
        <v>3244</v>
      </c>
      <c r="N445" s="38"/>
      <c r="O445" s="40">
        <v>32482.76</v>
      </c>
      <c r="DI445" s="14"/>
      <c r="DJ445" s="20"/>
      <c r="DK445" s="20"/>
      <c r="DL445" s="20"/>
      <c r="DP445" s="2" t="s">
        <v>47</v>
      </c>
      <c r="DQ445" s="20"/>
      <c r="DT445" s="14"/>
      <c r="DU445" s="20"/>
    </row>
    <row r="446" spans="1:125" customFormat="1" ht="15" x14ac:dyDescent="0.25">
      <c r="A446" s="32"/>
      <c r="B446" s="25"/>
      <c r="C446" s="26"/>
      <c r="D446" s="494" t="s">
        <v>48</v>
      </c>
      <c r="E446" s="494"/>
      <c r="F446" s="494"/>
      <c r="G446" s="27"/>
      <c r="H446" s="28"/>
      <c r="I446" s="28"/>
      <c r="J446" s="28"/>
      <c r="K446" s="8"/>
      <c r="L446" s="28"/>
      <c r="M446" s="29">
        <v>25.65</v>
      </c>
      <c r="N446" s="28"/>
      <c r="O446" s="31">
        <v>1339.19</v>
      </c>
      <c r="DI446" s="14"/>
      <c r="DJ446" s="20"/>
      <c r="DK446" s="20"/>
      <c r="DL446" s="20"/>
      <c r="DO446" s="2" t="s">
        <v>48</v>
      </c>
      <c r="DQ446" s="20"/>
      <c r="DT446" s="14"/>
      <c r="DU446" s="20"/>
    </row>
    <row r="447" spans="1:125" customFormat="1" ht="22.5" x14ac:dyDescent="0.25">
      <c r="A447" s="32"/>
      <c r="B447" s="25"/>
      <c r="C447" s="26" t="s">
        <v>64</v>
      </c>
      <c r="D447" s="494" t="s">
        <v>65</v>
      </c>
      <c r="E447" s="494"/>
      <c r="F447" s="494"/>
      <c r="G447" s="27" t="s">
        <v>51</v>
      </c>
      <c r="H447" s="33">
        <v>109</v>
      </c>
      <c r="I447" s="28"/>
      <c r="J447" s="33">
        <v>109</v>
      </c>
      <c r="K447" s="8"/>
      <c r="L447" s="28"/>
      <c r="M447" s="29">
        <v>27.96</v>
      </c>
      <c r="N447" s="28"/>
      <c r="O447" s="31">
        <v>1459.72</v>
      </c>
      <c r="DI447" s="14"/>
      <c r="DJ447" s="20"/>
      <c r="DK447" s="20"/>
      <c r="DL447" s="20"/>
      <c r="DO447" s="2" t="s">
        <v>65</v>
      </c>
      <c r="DQ447" s="20"/>
      <c r="DT447" s="14"/>
      <c r="DU447" s="20"/>
    </row>
    <row r="448" spans="1:125" customFormat="1" ht="45" x14ac:dyDescent="0.25">
      <c r="A448" s="32"/>
      <c r="B448" s="25"/>
      <c r="C448" s="26" t="s">
        <v>66</v>
      </c>
      <c r="D448" s="494" t="s">
        <v>67</v>
      </c>
      <c r="E448" s="494"/>
      <c r="F448" s="494"/>
      <c r="G448" s="27" t="s">
        <v>51</v>
      </c>
      <c r="H448" s="33">
        <v>65</v>
      </c>
      <c r="I448" s="30">
        <v>0.85</v>
      </c>
      <c r="J448" s="30">
        <v>55.25</v>
      </c>
      <c r="K448" s="8"/>
      <c r="L448" s="28"/>
      <c r="M448" s="29">
        <v>14.17</v>
      </c>
      <c r="N448" s="28"/>
      <c r="O448" s="41">
        <v>739.9</v>
      </c>
      <c r="DI448" s="14"/>
      <c r="DJ448" s="20"/>
      <c r="DK448" s="20"/>
      <c r="DL448" s="20"/>
      <c r="DO448" s="2" t="s">
        <v>67</v>
      </c>
      <c r="DQ448" s="20"/>
      <c r="DT448" s="14"/>
      <c r="DU448" s="20"/>
    </row>
    <row r="449" spans="1:125" customFormat="1" ht="15" x14ac:dyDescent="0.25">
      <c r="A449" s="24"/>
      <c r="B449" s="22"/>
      <c r="C449" s="23"/>
      <c r="D449" s="496" t="s">
        <v>54</v>
      </c>
      <c r="E449" s="496"/>
      <c r="F449" s="496"/>
      <c r="G449" s="16"/>
      <c r="H449" s="42"/>
      <c r="I449" s="42"/>
      <c r="J449" s="42"/>
      <c r="K449" s="43"/>
      <c r="L449" s="42"/>
      <c r="M449" s="51">
        <v>3286.13</v>
      </c>
      <c r="N449" s="38"/>
      <c r="O449" s="45">
        <v>34682.379999999997</v>
      </c>
      <c r="DI449" s="14"/>
      <c r="DJ449" s="20"/>
      <c r="DK449" s="20"/>
      <c r="DL449" s="20"/>
      <c r="DQ449" s="20" t="s">
        <v>54</v>
      </c>
      <c r="DT449" s="14"/>
      <c r="DU449" s="20"/>
    </row>
    <row r="450" spans="1:125" customFormat="1" ht="15" x14ac:dyDescent="0.25">
      <c r="A450" s="490" t="s">
        <v>200</v>
      </c>
      <c r="B450" s="491"/>
      <c r="C450" s="491"/>
      <c r="D450" s="491"/>
      <c r="E450" s="491"/>
      <c r="F450" s="491"/>
      <c r="G450" s="491"/>
      <c r="H450" s="491"/>
      <c r="I450" s="491"/>
      <c r="J450" s="491"/>
      <c r="K450" s="491"/>
      <c r="L450" s="491"/>
      <c r="M450" s="491"/>
      <c r="N450" s="491"/>
      <c r="O450" s="492"/>
      <c r="DI450" s="14"/>
      <c r="DJ450" s="20"/>
      <c r="DK450" s="20"/>
      <c r="DL450" s="20"/>
      <c r="DQ450" s="20"/>
      <c r="DT450" s="14" t="s">
        <v>200</v>
      </c>
      <c r="DU450" s="20"/>
    </row>
    <row r="451" spans="1:125" customFormat="1" ht="67.5" x14ac:dyDescent="0.25">
      <c r="A451" s="15" t="s">
        <v>392</v>
      </c>
      <c r="B451" s="16" t="s">
        <v>393</v>
      </c>
      <c r="C451" s="17" t="s">
        <v>202</v>
      </c>
      <c r="D451" s="493" t="s">
        <v>203</v>
      </c>
      <c r="E451" s="493"/>
      <c r="F451" s="493"/>
      <c r="G451" s="16" t="s">
        <v>204</v>
      </c>
      <c r="H451" s="16">
        <v>38.1</v>
      </c>
      <c r="I451" s="16" t="s">
        <v>23</v>
      </c>
      <c r="J451" s="16" t="s">
        <v>394</v>
      </c>
      <c r="K451" s="18" t="s">
        <v>206</v>
      </c>
      <c r="L451" s="16"/>
      <c r="M451" s="18" t="s">
        <v>395</v>
      </c>
      <c r="N451" s="16" t="s">
        <v>208</v>
      </c>
      <c r="O451" s="19" t="s">
        <v>396</v>
      </c>
      <c r="DI451" s="14"/>
      <c r="DJ451" s="20" t="s">
        <v>203</v>
      </c>
      <c r="DK451" s="20" t="s">
        <v>5</v>
      </c>
      <c r="DL451" s="20" t="s">
        <v>5</v>
      </c>
      <c r="DQ451" s="20"/>
      <c r="DT451" s="14"/>
      <c r="DU451" s="20"/>
    </row>
    <row r="452" spans="1:125" customFormat="1" ht="15" x14ac:dyDescent="0.25">
      <c r="A452" s="24"/>
      <c r="B452" s="22"/>
      <c r="C452" s="23"/>
      <c r="D452" s="496" t="s">
        <v>54</v>
      </c>
      <c r="E452" s="496"/>
      <c r="F452" s="496"/>
      <c r="G452" s="16"/>
      <c r="H452" s="42"/>
      <c r="I452" s="42"/>
      <c r="J452" s="42"/>
      <c r="K452" s="43"/>
      <c r="L452" s="42"/>
      <c r="M452" s="44">
        <v>124.97</v>
      </c>
      <c r="N452" s="38"/>
      <c r="O452" s="45">
        <v>1963.28</v>
      </c>
      <c r="DI452" s="14"/>
      <c r="DJ452" s="20"/>
      <c r="DK452" s="20"/>
      <c r="DL452" s="20"/>
      <c r="DQ452" s="20" t="s">
        <v>54</v>
      </c>
      <c r="DT452" s="14"/>
      <c r="DU452" s="20"/>
    </row>
    <row r="453" spans="1:125" customFormat="1" ht="67.5" x14ac:dyDescent="0.25">
      <c r="A453" s="15" t="s">
        <v>397</v>
      </c>
      <c r="B453" s="16" t="s">
        <v>398</v>
      </c>
      <c r="C453" s="17" t="s">
        <v>211</v>
      </c>
      <c r="D453" s="493" t="s">
        <v>347</v>
      </c>
      <c r="E453" s="493"/>
      <c r="F453" s="493"/>
      <c r="G453" s="16" t="s">
        <v>204</v>
      </c>
      <c r="H453" s="16">
        <v>9.9</v>
      </c>
      <c r="I453" s="16" t="s">
        <v>23</v>
      </c>
      <c r="J453" s="16" t="s">
        <v>348</v>
      </c>
      <c r="K453" s="18" t="s">
        <v>214</v>
      </c>
      <c r="L453" s="16"/>
      <c r="M453" s="18" t="s">
        <v>349</v>
      </c>
      <c r="N453" s="16" t="s">
        <v>208</v>
      </c>
      <c r="O453" s="19" t="s">
        <v>350</v>
      </c>
      <c r="DI453" s="14"/>
      <c r="DJ453" s="20" t="s">
        <v>347</v>
      </c>
      <c r="DK453" s="20" t="s">
        <v>5</v>
      </c>
      <c r="DL453" s="20" t="s">
        <v>5</v>
      </c>
      <c r="DQ453" s="20"/>
      <c r="DT453" s="14"/>
      <c r="DU453" s="20"/>
    </row>
    <row r="454" spans="1:125" customFormat="1" ht="15" x14ac:dyDescent="0.25">
      <c r="A454" s="24"/>
      <c r="B454" s="22"/>
      <c r="C454" s="23"/>
      <c r="D454" s="496" t="s">
        <v>54</v>
      </c>
      <c r="E454" s="496"/>
      <c r="F454" s="496"/>
      <c r="G454" s="16"/>
      <c r="H454" s="42"/>
      <c r="I454" s="42"/>
      <c r="J454" s="42"/>
      <c r="K454" s="43"/>
      <c r="L454" s="42"/>
      <c r="M454" s="44">
        <v>83.06</v>
      </c>
      <c r="N454" s="38"/>
      <c r="O454" s="45">
        <v>1304.8699999999999</v>
      </c>
      <c r="DI454" s="14"/>
      <c r="DJ454" s="20"/>
      <c r="DK454" s="20"/>
      <c r="DL454" s="20"/>
      <c r="DQ454" s="20" t="s">
        <v>54</v>
      </c>
      <c r="DT454" s="14"/>
      <c r="DU454" s="20"/>
    </row>
    <row r="455" spans="1:125" customFormat="1" ht="45" x14ac:dyDescent="0.25">
      <c r="A455" s="15" t="s">
        <v>399</v>
      </c>
      <c r="B455" s="16" t="s">
        <v>400</v>
      </c>
      <c r="C455" s="17" t="s">
        <v>218</v>
      </c>
      <c r="D455" s="493" t="s">
        <v>352</v>
      </c>
      <c r="E455" s="493"/>
      <c r="F455" s="493"/>
      <c r="G455" s="16" t="s">
        <v>204</v>
      </c>
      <c r="H455" s="16">
        <v>5</v>
      </c>
      <c r="I455" s="16" t="s">
        <v>23</v>
      </c>
      <c r="J455" s="16" t="s">
        <v>83</v>
      </c>
      <c r="K455" s="18" t="s">
        <v>221</v>
      </c>
      <c r="L455" s="16"/>
      <c r="M455" s="18" t="s">
        <v>353</v>
      </c>
      <c r="N455" s="16" t="s">
        <v>208</v>
      </c>
      <c r="O455" s="19" t="s">
        <v>354</v>
      </c>
      <c r="DI455" s="14"/>
      <c r="DJ455" s="20" t="s">
        <v>352</v>
      </c>
      <c r="DK455" s="20" t="s">
        <v>5</v>
      </c>
      <c r="DL455" s="20" t="s">
        <v>5</v>
      </c>
      <c r="DQ455" s="20"/>
      <c r="DT455" s="14"/>
      <c r="DU455" s="20"/>
    </row>
    <row r="456" spans="1:125" customFormat="1" ht="15" x14ac:dyDescent="0.25">
      <c r="A456" s="24"/>
      <c r="B456" s="22"/>
      <c r="C456" s="23"/>
      <c r="D456" s="496" t="s">
        <v>54</v>
      </c>
      <c r="E456" s="496"/>
      <c r="F456" s="496"/>
      <c r="G456" s="16"/>
      <c r="H456" s="42"/>
      <c r="I456" s="42"/>
      <c r="J456" s="42"/>
      <c r="K456" s="43"/>
      <c r="L456" s="42"/>
      <c r="M456" s="44">
        <v>54.4</v>
      </c>
      <c r="N456" s="38"/>
      <c r="O456" s="54">
        <v>854.62</v>
      </c>
      <c r="DI456" s="14"/>
      <c r="DJ456" s="20"/>
      <c r="DK456" s="20"/>
      <c r="DL456" s="20"/>
      <c r="DQ456" s="20" t="s">
        <v>54</v>
      </c>
      <c r="DT456" s="14"/>
      <c r="DU456" s="20"/>
    </row>
    <row r="457" spans="1:125" customFormat="1" ht="45" x14ac:dyDescent="0.25">
      <c r="A457" s="15" t="s">
        <v>401</v>
      </c>
      <c r="B457" s="16" t="s">
        <v>402</v>
      </c>
      <c r="C457" s="17" t="s">
        <v>226</v>
      </c>
      <c r="D457" s="493" t="s">
        <v>227</v>
      </c>
      <c r="E457" s="493"/>
      <c r="F457" s="493"/>
      <c r="G457" s="16" t="s">
        <v>204</v>
      </c>
      <c r="H457" s="16">
        <v>53</v>
      </c>
      <c r="I457" s="16" t="s">
        <v>23</v>
      </c>
      <c r="J457" s="16" t="s">
        <v>338</v>
      </c>
      <c r="K457" s="18" t="s">
        <v>229</v>
      </c>
      <c r="L457" s="16"/>
      <c r="M457" s="18" t="s">
        <v>403</v>
      </c>
      <c r="N457" s="16" t="s">
        <v>231</v>
      </c>
      <c r="O457" s="19" t="s">
        <v>404</v>
      </c>
      <c r="DI457" s="14"/>
      <c r="DJ457" s="20" t="s">
        <v>227</v>
      </c>
      <c r="DK457" s="20" t="s">
        <v>5</v>
      </c>
      <c r="DL457" s="20" t="s">
        <v>5</v>
      </c>
      <c r="DQ457" s="20"/>
      <c r="DT457" s="14"/>
      <c r="DU457" s="20"/>
    </row>
    <row r="458" spans="1:125" customFormat="1" ht="15" x14ac:dyDescent="0.25">
      <c r="A458" s="24"/>
      <c r="B458" s="22"/>
      <c r="C458" s="23"/>
      <c r="D458" s="496" t="s">
        <v>54</v>
      </c>
      <c r="E458" s="496"/>
      <c r="F458" s="496"/>
      <c r="G458" s="16"/>
      <c r="H458" s="42"/>
      <c r="I458" s="42"/>
      <c r="J458" s="42"/>
      <c r="K458" s="43"/>
      <c r="L458" s="42"/>
      <c r="M458" s="44">
        <v>204.58</v>
      </c>
      <c r="N458" s="38"/>
      <c r="O458" s="45">
        <v>3318.29</v>
      </c>
      <c r="DI458" s="14"/>
      <c r="DJ458" s="20"/>
      <c r="DK458" s="20"/>
      <c r="DL458" s="20"/>
      <c r="DQ458" s="20" t="s">
        <v>54</v>
      </c>
      <c r="DT458" s="14"/>
      <c r="DU458" s="20"/>
    </row>
    <row r="459" spans="1:125" customFormat="1" ht="15" x14ac:dyDescent="0.25">
      <c r="A459" s="55"/>
      <c r="B459" s="10"/>
      <c r="C459" s="18"/>
      <c r="D459" s="496" t="s">
        <v>405</v>
      </c>
      <c r="E459" s="496"/>
      <c r="F459" s="496"/>
      <c r="G459" s="496"/>
      <c r="H459" s="496"/>
      <c r="I459" s="496"/>
      <c r="J459" s="496"/>
      <c r="K459" s="496"/>
      <c r="L459" s="496"/>
      <c r="M459" s="56">
        <v>622544.80000000005</v>
      </c>
      <c r="N459" s="57"/>
      <c r="O459" s="58"/>
      <c r="DI459" s="14"/>
      <c r="DJ459" s="20"/>
      <c r="DK459" s="20"/>
      <c r="DL459" s="20"/>
      <c r="DQ459" s="20"/>
      <c r="DT459" s="14"/>
      <c r="DU459" s="20" t="s">
        <v>405</v>
      </c>
    </row>
    <row r="460" spans="1:125" customFormat="1" ht="15" x14ac:dyDescent="0.25">
      <c r="A460" s="490" t="s">
        <v>406</v>
      </c>
      <c r="B460" s="491"/>
      <c r="C460" s="491"/>
      <c r="D460" s="491"/>
      <c r="E460" s="491"/>
      <c r="F460" s="491"/>
      <c r="G460" s="491"/>
      <c r="H460" s="491"/>
      <c r="I460" s="491"/>
      <c r="J460" s="491"/>
      <c r="K460" s="491"/>
      <c r="L460" s="491"/>
      <c r="M460" s="491"/>
      <c r="N460" s="491"/>
      <c r="O460" s="492"/>
      <c r="DI460" s="14" t="s">
        <v>406</v>
      </c>
      <c r="DJ460" s="20"/>
      <c r="DK460" s="20"/>
      <c r="DL460" s="20"/>
      <c r="DQ460" s="20"/>
      <c r="DT460" s="14"/>
      <c r="DU460" s="20"/>
    </row>
    <row r="461" spans="1:125" customFormat="1" ht="33.75" x14ac:dyDescent="0.25">
      <c r="A461" s="15" t="s">
        <v>407</v>
      </c>
      <c r="B461" s="16" t="s">
        <v>408</v>
      </c>
      <c r="C461" s="17" t="s">
        <v>237</v>
      </c>
      <c r="D461" s="493" t="s">
        <v>238</v>
      </c>
      <c r="E461" s="493"/>
      <c r="F461" s="493"/>
      <c r="G461" s="16" t="s">
        <v>239</v>
      </c>
      <c r="H461" s="16">
        <v>1</v>
      </c>
      <c r="I461" s="16" t="s">
        <v>23</v>
      </c>
      <c r="J461" s="16" t="s">
        <v>23</v>
      </c>
      <c r="K461" s="18"/>
      <c r="L461" s="16"/>
      <c r="M461" s="18"/>
      <c r="N461" s="16"/>
      <c r="O461" s="19"/>
      <c r="DI461" s="14"/>
      <c r="DJ461" s="20" t="s">
        <v>238</v>
      </c>
      <c r="DK461" s="20" t="s">
        <v>5</v>
      </c>
      <c r="DL461" s="20" t="s">
        <v>5</v>
      </c>
      <c r="DQ461" s="20"/>
      <c r="DT461" s="14"/>
      <c r="DU461" s="20"/>
    </row>
    <row r="462" spans="1:125" customFormat="1" ht="15" x14ac:dyDescent="0.25">
      <c r="A462" s="24"/>
      <c r="B462" s="25"/>
      <c r="C462" s="26" t="s">
        <v>23</v>
      </c>
      <c r="D462" s="494" t="s">
        <v>44</v>
      </c>
      <c r="E462" s="494"/>
      <c r="F462" s="494"/>
      <c r="G462" s="27"/>
      <c r="H462" s="28"/>
      <c r="I462" s="28"/>
      <c r="J462" s="28"/>
      <c r="K462" s="29">
        <v>298.64</v>
      </c>
      <c r="L462" s="28"/>
      <c r="M462" s="29">
        <v>298.64</v>
      </c>
      <c r="N462" s="30">
        <v>52.21</v>
      </c>
      <c r="O462" s="31">
        <v>15591.99</v>
      </c>
      <c r="DI462" s="14"/>
      <c r="DJ462" s="20"/>
      <c r="DK462" s="20"/>
      <c r="DL462" s="20"/>
      <c r="DN462" s="2" t="s">
        <v>44</v>
      </c>
      <c r="DQ462" s="20"/>
      <c r="DT462" s="14"/>
      <c r="DU462" s="20"/>
    </row>
    <row r="463" spans="1:125" customFormat="1" ht="15" x14ac:dyDescent="0.25">
      <c r="A463" s="24"/>
      <c r="B463" s="25"/>
      <c r="C463" s="26" t="s">
        <v>55</v>
      </c>
      <c r="D463" s="494" t="s">
        <v>60</v>
      </c>
      <c r="E463" s="494"/>
      <c r="F463" s="494"/>
      <c r="G463" s="27"/>
      <c r="H463" s="28"/>
      <c r="I463" s="28"/>
      <c r="J463" s="28"/>
      <c r="K463" s="29">
        <v>128.02000000000001</v>
      </c>
      <c r="L463" s="28"/>
      <c r="M463" s="29">
        <v>128.02000000000001</v>
      </c>
      <c r="N463" s="30">
        <v>15.71</v>
      </c>
      <c r="O463" s="31">
        <v>2011.19</v>
      </c>
      <c r="DI463" s="14"/>
      <c r="DJ463" s="20"/>
      <c r="DK463" s="20"/>
      <c r="DL463" s="20"/>
      <c r="DN463" s="2" t="s">
        <v>60</v>
      </c>
      <c r="DQ463" s="20"/>
      <c r="DT463" s="14"/>
      <c r="DU463" s="20"/>
    </row>
    <row r="464" spans="1:125" customFormat="1" ht="15" x14ac:dyDescent="0.25">
      <c r="A464" s="24"/>
      <c r="B464" s="25"/>
      <c r="C464" s="26" t="s">
        <v>61</v>
      </c>
      <c r="D464" s="494" t="s">
        <v>62</v>
      </c>
      <c r="E464" s="494"/>
      <c r="F464" s="494"/>
      <c r="G464" s="27"/>
      <c r="H464" s="28"/>
      <c r="I464" s="28"/>
      <c r="J464" s="28"/>
      <c r="K464" s="29">
        <v>19.84</v>
      </c>
      <c r="L464" s="28"/>
      <c r="M464" s="29">
        <v>19.84</v>
      </c>
      <c r="N464" s="30">
        <v>52.21</v>
      </c>
      <c r="O464" s="31">
        <v>1035.8499999999999</v>
      </c>
      <c r="DI464" s="14"/>
      <c r="DJ464" s="20"/>
      <c r="DK464" s="20"/>
      <c r="DL464" s="20"/>
      <c r="DN464" s="2" t="s">
        <v>62</v>
      </c>
      <c r="DQ464" s="20"/>
      <c r="DT464" s="14"/>
      <c r="DU464" s="20"/>
    </row>
    <row r="465" spans="1:125" customFormat="1" ht="15" x14ac:dyDescent="0.25">
      <c r="A465" s="32"/>
      <c r="B465" s="25"/>
      <c r="C465" s="26"/>
      <c r="D465" s="494" t="s">
        <v>45</v>
      </c>
      <c r="E465" s="494"/>
      <c r="F465" s="494"/>
      <c r="G465" s="27" t="s">
        <v>46</v>
      </c>
      <c r="H465" s="30">
        <v>35.01</v>
      </c>
      <c r="I465" s="28"/>
      <c r="J465" s="30">
        <v>35.01</v>
      </c>
      <c r="K465" s="8"/>
      <c r="L465" s="28"/>
      <c r="M465" s="8"/>
      <c r="N465" s="28"/>
      <c r="O465" s="35"/>
      <c r="DI465" s="14"/>
      <c r="DJ465" s="20"/>
      <c r="DK465" s="20"/>
      <c r="DL465" s="20"/>
      <c r="DO465" s="2" t="s">
        <v>45</v>
      </c>
      <c r="DQ465" s="20"/>
      <c r="DT465" s="14"/>
      <c r="DU465" s="20"/>
    </row>
    <row r="466" spans="1:125" customFormat="1" ht="15" x14ac:dyDescent="0.25">
      <c r="A466" s="32"/>
      <c r="B466" s="25"/>
      <c r="C466" s="26"/>
      <c r="D466" s="494" t="s">
        <v>63</v>
      </c>
      <c r="E466" s="494"/>
      <c r="F466" s="494"/>
      <c r="G466" s="27" t="s">
        <v>46</v>
      </c>
      <c r="H466" s="30">
        <v>1.71</v>
      </c>
      <c r="I466" s="28"/>
      <c r="J466" s="30">
        <v>1.71</v>
      </c>
      <c r="K466" s="8"/>
      <c r="L466" s="28"/>
      <c r="M466" s="8"/>
      <c r="N466" s="28"/>
      <c r="O466" s="35"/>
      <c r="DI466" s="14"/>
      <c r="DJ466" s="20"/>
      <c r="DK466" s="20"/>
      <c r="DL466" s="20"/>
      <c r="DO466" s="2" t="s">
        <v>63</v>
      </c>
      <c r="DQ466" s="20"/>
      <c r="DT466" s="14"/>
      <c r="DU466" s="20"/>
    </row>
    <row r="467" spans="1:125" customFormat="1" ht="15" x14ac:dyDescent="0.25">
      <c r="A467" s="36"/>
      <c r="B467" s="27"/>
      <c r="C467" s="26"/>
      <c r="D467" s="497" t="s">
        <v>47</v>
      </c>
      <c r="E467" s="497"/>
      <c r="F467" s="497"/>
      <c r="G467" s="37"/>
      <c r="H467" s="38"/>
      <c r="I467" s="38"/>
      <c r="J467" s="38"/>
      <c r="K467" s="39">
        <v>426.66</v>
      </c>
      <c r="L467" s="38"/>
      <c r="M467" s="39">
        <v>426.66</v>
      </c>
      <c r="N467" s="38"/>
      <c r="O467" s="40">
        <v>17603.18</v>
      </c>
      <c r="DI467" s="14"/>
      <c r="DJ467" s="20"/>
      <c r="DK467" s="20"/>
      <c r="DL467" s="20"/>
      <c r="DP467" s="2" t="s">
        <v>47</v>
      </c>
      <c r="DQ467" s="20"/>
      <c r="DT467" s="14"/>
      <c r="DU467" s="20"/>
    </row>
    <row r="468" spans="1:125" customFormat="1" ht="15" x14ac:dyDescent="0.25">
      <c r="A468" s="32"/>
      <c r="B468" s="25"/>
      <c r="C468" s="26"/>
      <c r="D468" s="494" t="s">
        <v>48</v>
      </c>
      <c r="E468" s="494"/>
      <c r="F468" s="494"/>
      <c r="G468" s="27"/>
      <c r="H468" s="28"/>
      <c r="I468" s="28"/>
      <c r="J468" s="28"/>
      <c r="K468" s="8"/>
      <c r="L468" s="28"/>
      <c r="M468" s="29">
        <v>318.48</v>
      </c>
      <c r="N468" s="28"/>
      <c r="O468" s="31">
        <v>16627.84</v>
      </c>
      <c r="DI468" s="14"/>
      <c r="DJ468" s="20"/>
      <c r="DK468" s="20"/>
      <c r="DL468" s="20"/>
      <c r="DO468" s="2" t="s">
        <v>48</v>
      </c>
      <c r="DQ468" s="20"/>
      <c r="DT468" s="14"/>
      <c r="DU468" s="20"/>
    </row>
    <row r="469" spans="1:125" customFormat="1" ht="22.5" x14ac:dyDescent="0.25">
      <c r="A469" s="32"/>
      <c r="B469" s="25"/>
      <c r="C469" s="26" t="s">
        <v>64</v>
      </c>
      <c r="D469" s="494" t="s">
        <v>65</v>
      </c>
      <c r="E469" s="494"/>
      <c r="F469" s="494"/>
      <c r="G469" s="27" t="s">
        <v>51</v>
      </c>
      <c r="H469" s="33">
        <v>109</v>
      </c>
      <c r="I469" s="28"/>
      <c r="J469" s="33">
        <v>109</v>
      </c>
      <c r="K469" s="8"/>
      <c r="L469" s="28"/>
      <c r="M469" s="29">
        <v>347.14</v>
      </c>
      <c r="N469" s="28"/>
      <c r="O469" s="31">
        <v>18124.349999999999</v>
      </c>
      <c r="DI469" s="14"/>
      <c r="DJ469" s="20"/>
      <c r="DK469" s="20"/>
      <c r="DL469" s="20"/>
      <c r="DO469" s="2" t="s">
        <v>65</v>
      </c>
      <c r="DQ469" s="20"/>
      <c r="DT469" s="14"/>
      <c r="DU469" s="20"/>
    </row>
    <row r="470" spans="1:125" customFormat="1" ht="45" x14ac:dyDescent="0.25">
      <c r="A470" s="32"/>
      <c r="B470" s="25"/>
      <c r="C470" s="26" t="s">
        <v>66</v>
      </c>
      <c r="D470" s="494" t="s">
        <v>67</v>
      </c>
      <c r="E470" s="494"/>
      <c r="F470" s="494"/>
      <c r="G470" s="27" t="s">
        <v>51</v>
      </c>
      <c r="H470" s="33">
        <v>65</v>
      </c>
      <c r="I470" s="30">
        <v>0.85</v>
      </c>
      <c r="J470" s="30">
        <v>55.25</v>
      </c>
      <c r="K470" s="8"/>
      <c r="L470" s="28"/>
      <c r="M470" s="29">
        <v>175.96</v>
      </c>
      <c r="N470" s="28"/>
      <c r="O470" s="31">
        <v>9186.8799999999992</v>
      </c>
      <c r="DI470" s="14"/>
      <c r="DJ470" s="20"/>
      <c r="DK470" s="20"/>
      <c r="DL470" s="20"/>
      <c r="DO470" s="2" t="s">
        <v>67</v>
      </c>
      <c r="DQ470" s="20"/>
      <c r="DT470" s="14"/>
      <c r="DU470" s="20"/>
    </row>
    <row r="471" spans="1:125" customFormat="1" ht="15" x14ac:dyDescent="0.25">
      <c r="A471" s="24"/>
      <c r="B471" s="22"/>
      <c r="C471" s="23"/>
      <c r="D471" s="496" t="s">
        <v>54</v>
      </c>
      <c r="E471" s="496"/>
      <c r="F471" s="496"/>
      <c r="G471" s="16"/>
      <c r="H471" s="42"/>
      <c r="I471" s="42"/>
      <c r="J471" s="42"/>
      <c r="K471" s="43"/>
      <c r="L471" s="42"/>
      <c r="M471" s="44">
        <v>949.76</v>
      </c>
      <c r="N471" s="38"/>
      <c r="O471" s="45">
        <v>44914.41</v>
      </c>
      <c r="DI471" s="14"/>
      <c r="DJ471" s="20"/>
      <c r="DK471" s="20"/>
      <c r="DL471" s="20"/>
      <c r="DQ471" s="20" t="s">
        <v>54</v>
      </c>
      <c r="DT471" s="14"/>
      <c r="DU471" s="20"/>
    </row>
    <row r="472" spans="1:125" customFormat="1" ht="45" x14ac:dyDescent="0.25">
      <c r="A472" s="15" t="s">
        <v>409</v>
      </c>
      <c r="B472" s="16" t="s">
        <v>410</v>
      </c>
      <c r="C472" s="17" t="s">
        <v>68</v>
      </c>
      <c r="D472" s="493" t="s">
        <v>69</v>
      </c>
      <c r="E472" s="493"/>
      <c r="F472" s="493"/>
      <c r="G472" s="16" t="s">
        <v>42</v>
      </c>
      <c r="H472" s="16">
        <v>0.29899999999999999</v>
      </c>
      <c r="I472" s="16" t="s">
        <v>23</v>
      </c>
      <c r="J472" s="16" t="s">
        <v>411</v>
      </c>
      <c r="K472" s="18"/>
      <c r="L472" s="16"/>
      <c r="M472" s="18"/>
      <c r="N472" s="16"/>
      <c r="O472" s="19"/>
      <c r="DI472" s="14"/>
      <c r="DJ472" s="20" t="s">
        <v>69</v>
      </c>
      <c r="DK472" s="20" t="s">
        <v>5</v>
      </c>
      <c r="DL472" s="20" t="s">
        <v>5</v>
      </c>
      <c r="DQ472" s="20"/>
      <c r="DT472" s="14"/>
      <c r="DU472" s="20"/>
    </row>
    <row r="473" spans="1:125" customFormat="1" ht="15" x14ac:dyDescent="0.25">
      <c r="A473" s="24"/>
      <c r="B473" s="25"/>
      <c r="C473" s="26" t="s">
        <v>23</v>
      </c>
      <c r="D473" s="494" t="s">
        <v>44</v>
      </c>
      <c r="E473" s="494"/>
      <c r="F473" s="494"/>
      <c r="G473" s="27"/>
      <c r="H473" s="28"/>
      <c r="I473" s="28"/>
      <c r="J473" s="28"/>
      <c r="K473" s="29">
        <v>92.08</v>
      </c>
      <c r="L473" s="28"/>
      <c r="M473" s="29">
        <v>27.53</v>
      </c>
      <c r="N473" s="30">
        <v>52.21</v>
      </c>
      <c r="O473" s="31">
        <v>1437.34</v>
      </c>
      <c r="DI473" s="14"/>
      <c r="DJ473" s="20"/>
      <c r="DK473" s="20"/>
      <c r="DL473" s="20"/>
      <c r="DN473" s="2" t="s">
        <v>44</v>
      </c>
      <c r="DQ473" s="20"/>
      <c r="DT473" s="14"/>
      <c r="DU473" s="20"/>
    </row>
    <row r="474" spans="1:125" customFormat="1" ht="15" x14ac:dyDescent="0.25">
      <c r="A474" s="24"/>
      <c r="B474" s="25"/>
      <c r="C474" s="26" t="s">
        <v>55</v>
      </c>
      <c r="D474" s="494" t="s">
        <v>60</v>
      </c>
      <c r="E474" s="494"/>
      <c r="F474" s="494"/>
      <c r="G474" s="27"/>
      <c r="H474" s="28"/>
      <c r="I474" s="28"/>
      <c r="J474" s="28"/>
      <c r="K474" s="29">
        <v>287.60000000000002</v>
      </c>
      <c r="L474" s="28"/>
      <c r="M474" s="29">
        <v>85.99</v>
      </c>
      <c r="N474" s="30">
        <v>15.71</v>
      </c>
      <c r="O474" s="31">
        <v>1350.9</v>
      </c>
      <c r="DI474" s="14"/>
      <c r="DJ474" s="20"/>
      <c r="DK474" s="20"/>
      <c r="DL474" s="20"/>
      <c r="DN474" s="2" t="s">
        <v>60</v>
      </c>
      <c r="DQ474" s="20"/>
      <c r="DT474" s="14"/>
      <c r="DU474" s="20"/>
    </row>
    <row r="475" spans="1:125" customFormat="1" ht="15" x14ac:dyDescent="0.25">
      <c r="A475" s="24"/>
      <c r="B475" s="25"/>
      <c r="C475" s="26" t="s">
        <v>61</v>
      </c>
      <c r="D475" s="494" t="s">
        <v>62</v>
      </c>
      <c r="E475" s="494"/>
      <c r="F475" s="494"/>
      <c r="G475" s="27"/>
      <c r="H475" s="28"/>
      <c r="I475" s="28"/>
      <c r="J475" s="28"/>
      <c r="K475" s="29">
        <v>37.57</v>
      </c>
      <c r="L475" s="28"/>
      <c r="M475" s="29">
        <v>11.23</v>
      </c>
      <c r="N475" s="30">
        <v>52.21</v>
      </c>
      <c r="O475" s="41">
        <v>586.32000000000005</v>
      </c>
      <c r="DI475" s="14"/>
      <c r="DJ475" s="20"/>
      <c r="DK475" s="20"/>
      <c r="DL475" s="20"/>
      <c r="DN475" s="2" t="s">
        <v>62</v>
      </c>
      <c r="DQ475" s="20"/>
      <c r="DT475" s="14"/>
      <c r="DU475" s="20"/>
    </row>
    <row r="476" spans="1:125" customFormat="1" ht="15" x14ac:dyDescent="0.25">
      <c r="A476" s="32"/>
      <c r="B476" s="25"/>
      <c r="C476" s="26"/>
      <c r="D476" s="494" t="s">
        <v>45</v>
      </c>
      <c r="E476" s="494"/>
      <c r="F476" s="494"/>
      <c r="G476" s="27" t="s">
        <v>46</v>
      </c>
      <c r="H476" s="47">
        <v>11.7</v>
      </c>
      <c r="I476" s="28"/>
      <c r="J476" s="48">
        <v>3.4983</v>
      </c>
      <c r="K476" s="8"/>
      <c r="L476" s="28"/>
      <c r="M476" s="8"/>
      <c r="N476" s="28"/>
      <c r="O476" s="35"/>
      <c r="DI476" s="14"/>
      <c r="DJ476" s="20"/>
      <c r="DK476" s="20"/>
      <c r="DL476" s="20"/>
      <c r="DO476" s="2" t="s">
        <v>45</v>
      </c>
      <c r="DQ476" s="20"/>
      <c r="DT476" s="14"/>
      <c r="DU476" s="20"/>
    </row>
    <row r="477" spans="1:125" customFormat="1" ht="15" x14ac:dyDescent="0.25">
      <c r="A477" s="32"/>
      <c r="B477" s="25"/>
      <c r="C477" s="26"/>
      <c r="D477" s="494" t="s">
        <v>63</v>
      </c>
      <c r="E477" s="494"/>
      <c r="F477" s="494"/>
      <c r="G477" s="27" t="s">
        <v>46</v>
      </c>
      <c r="H477" s="30">
        <v>2.96</v>
      </c>
      <c r="I477" s="28"/>
      <c r="J477" s="49">
        <v>0.88504000000000005</v>
      </c>
      <c r="K477" s="8"/>
      <c r="L477" s="28"/>
      <c r="M477" s="8"/>
      <c r="N477" s="28"/>
      <c r="O477" s="35"/>
      <c r="DI477" s="14"/>
      <c r="DJ477" s="20"/>
      <c r="DK477" s="20"/>
      <c r="DL477" s="20"/>
      <c r="DO477" s="2" t="s">
        <v>63</v>
      </c>
      <c r="DQ477" s="20"/>
      <c r="DT477" s="14"/>
      <c r="DU477" s="20"/>
    </row>
    <row r="478" spans="1:125" customFormat="1" ht="15" x14ac:dyDescent="0.25">
      <c r="A478" s="36"/>
      <c r="B478" s="27"/>
      <c r="C478" s="26"/>
      <c r="D478" s="497" t="s">
        <v>47</v>
      </c>
      <c r="E478" s="497"/>
      <c r="F478" s="497"/>
      <c r="G478" s="37"/>
      <c r="H478" s="38"/>
      <c r="I478" s="38"/>
      <c r="J478" s="38"/>
      <c r="K478" s="39">
        <v>379.68</v>
      </c>
      <c r="L478" s="38"/>
      <c r="M478" s="39">
        <v>113.52</v>
      </c>
      <c r="N478" s="38"/>
      <c r="O478" s="40">
        <v>2788.24</v>
      </c>
      <c r="DI478" s="14"/>
      <c r="DJ478" s="20"/>
      <c r="DK478" s="20"/>
      <c r="DL478" s="20"/>
      <c r="DP478" s="2" t="s">
        <v>47</v>
      </c>
      <c r="DQ478" s="20"/>
      <c r="DT478" s="14"/>
      <c r="DU478" s="20"/>
    </row>
    <row r="479" spans="1:125" customFormat="1" ht="15" x14ac:dyDescent="0.25">
      <c r="A479" s="32"/>
      <c r="B479" s="25"/>
      <c r="C479" s="26"/>
      <c r="D479" s="494" t="s">
        <v>48</v>
      </c>
      <c r="E479" s="494"/>
      <c r="F479" s="494"/>
      <c r="G479" s="27"/>
      <c r="H479" s="28"/>
      <c r="I479" s="28"/>
      <c r="J479" s="28"/>
      <c r="K479" s="8"/>
      <c r="L479" s="28"/>
      <c r="M479" s="29">
        <v>38.76</v>
      </c>
      <c r="N479" s="28"/>
      <c r="O479" s="31">
        <v>2023.66</v>
      </c>
      <c r="DI479" s="14"/>
      <c r="DJ479" s="20"/>
      <c r="DK479" s="20"/>
      <c r="DL479" s="20"/>
      <c r="DO479" s="2" t="s">
        <v>48</v>
      </c>
      <c r="DQ479" s="20"/>
      <c r="DT479" s="14"/>
      <c r="DU479" s="20"/>
    </row>
    <row r="480" spans="1:125" customFormat="1" ht="22.5" x14ac:dyDescent="0.25">
      <c r="A480" s="32"/>
      <c r="B480" s="25"/>
      <c r="C480" s="26" t="s">
        <v>71</v>
      </c>
      <c r="D480" s="494" t="s">
        <v>72</v>
      </c>
      <c r="E480" s="494"/>
      <c r="F480" s="494"/>
      <c r="G480" s="27" t="s">
        <v>51</v>
      </c>
      <c r="H480" s="33">
        <v>102</v>
      </c>
      <c r="I480" s="28"/>
      <c r="J480" s="33">
        <v>102</v>
      </c>
      <c r="K480" s="8"/>
      <c r="L480" s="28"/>
      <c r="M480" s="29">
        <v>39.54</v>
      </c>
      <c r="N480" s="28"/>
      <c r="O480" s="31">
        <v>2064.13</v>
      </c>
      <c r="DI480" s="14"/>
      <c r="DJ480" s="20"/>
      <c r="DK480" s="20"/>
      <c r="DL480" s="20"/>
      <c r="DO480" s="2" t="s">
        <v>72</v>
      </c>
      <c r="DQ480" s="20"/>
      <c r="DT480" s="14"/>
      <c r="DU480" s="20"/>
    </row>
    <row r="481" spans="1:125" customFormat="1" ht="22.5" x14ac:dyDescent="0.25">
      <c r="A481" s="32"/>
      <c r="B481" s="25"/>
      <c r="C481" s="26" t="s">
        <v>73</v>
      </c>
      <c r="D481" s="494" t="s">
        <v>74</v>
      </c>
      <c r="E481" s="494"/>
      <c r="F481" s="494"/>
      <c r="G481" s="27" t="s">
        <v>51</v>
      </c>
      <c r="H481" s="33">
        <v>54</v>
      </c>
      <c r="I481" s="28"/>
      <c r="J481" s="33">
        <v>54</v>
      </c>
      <c r="K481" s="8"/>
      <c r="L481" s="28"/>
      <c r="M481" s="29">
        <v>20.93</v>
      </c>
      <c r="N481" s="28"/>
      <c r="O481" s="31">
        <v>1092.78</v>
      </c>
      <c r="DI481" s="14"/>
      <c r="DJ481" s="20"/>
      <c r="DK481" s="20"/>
      <c r="DL481" s="20"/>
      <c r="DO481" s="2" t="s">
        <v>74</v>
      </c>
      <c r="DQ481" s="20"/>
      <c r="DT481" s="14"/>
      <c r="DU481" s="20"/>
    </row>
    <row r="482" spans="1:125" customFormat="1" ht="15" x14ac:dyDescent="0.25">
      <c r="A482" s="24"/>
      <c r="B482" s="22"/>
      <c r="C482" s="23"/>
      <c r="D482" s="496" t="s">
        <v>54</v>
      </c>
      <c r="E482" s="496"/>
      <c r="F482" s="496"/>
      <c r="G482" s="16"/>
      <c r="H482" s="42"/>
      <c r="I482" s="42"/>
      <c r="J482" s="42"/>
      <c r="K482" s="43"/>
      <c r="L482" s="42"/>
      <c r="M482" s="44">
        <v>173.99</v>
      </c>
      <c r="N482" s="38"/>
      <c r="O482" s="45">
        <v>5945.15</v>
      </c>
      <c r="DI482" s="14"/>
      <c r="DJ482" s="20"/>
      <c r="DK482" s="20"/>
      <c r="DL482" s="20"/>
      <c r="DQ482" s="20" t="s">
        <v>54</v>
      </c>
      <c r="DT482" s="14"/>
      <c r="DU482" s="20"/>
    </row>
    <row r="483" spans="1:125" customFormat="1" ht="22.5" x14ac:dyDescent="0.25">
      <c r="A483" s="15" t="s">
        <v>412</v>
      </c>
      <c r="B483" s="16" t="s">
        <v>413</v>
      </c>
      <c r="C483" s="17" t="s">
        <v>76</v>
      </c>
      <c r="D483" s="493" t="s">
        <v>77</v>
      </c>
      <c r="E483" s="493"/>
      <c r="F483" s="493"/>
      <c r="G483" s="16" t="s">
        <v>42</v>
      </c>
      <c r="H483" s="16">
        <v>0.13950000000000001</v>
      </c>
      <c r="I483" s="16" t="s">
        <v>23</v>
      </c>
      <c r="J483" s="16" t="s">
        <v>414</v>
      </c>
      <c r="K483" s="18"/>
      <c r="L483" s="16"/>
      <c r="M483" s="18"/>
      <c r="N483" s="16"/>
      <c r="O483" s="19"/>
      <c r="DI483" s="14"/>
      <c r="DJ483" s="20" t="s">
        <v>77</v>
      </c>
      <c r="DK483" s="20" t="s">
        <v>5</v>
      </c>
      <c r="DL483" s="20" t="s">
        <v>5</v>
      </c>
      <c r="DQ483" s="20"/>
      <c r="DT483" s="14"/>
      <c r="DU483" s="20"/>
    </row>
    <row r="484" spans="1:125" customFormat="1" ht="15" x14ac:dyDescent="0.25">
      <c r="A484" s="24"/>
      <c r="B484" s="25"/>
      <c r="C484" s="26" t="s">
        <v>23</v>
      </c>
      <c r="D484" s="494" t="s">
        <v>44</v>
      </c>
      <c r="E484" s="494"/>
      <c r="F484" s="494"/>
      <c r="G484" s="27"/>
      <c r="H484" s="28"/>
      <c r="I484" s="28"/>
      <c r="J484" s="28"/>
      <c r="K484" s="29">
        <v>106.88</v>
      </c>
      <c r="L484" s="28"/>
      <c r="M484" s="29">
        <v>14.91</v>
      </c>
      <c r="N484" s="30">
        <v>52.21</v>
      </c>
      <c r="O484" s="41">
        <v>778.45</v>
      </c>
      <c r="DI484" s="14"/>
      <c r="DJ484" s="20"/>
      <c r="DK484" s="20"/>
      <c r="DL484" s="20"/>
      <c r="DN484" s="2" t="s">
        <v>44</v>
      </c>
      <c r="DQ484" s="20"/>
      <c r="DT484" s="14"/>
      <c r="DU484" s="20"/>
    </row>
    <row r="485" spans="1:125" customFormat="1" ht="15" x14ac:dyDescent="0.25">
      <c r="A485" s="24"/>
      <c r="B485" s="25"/>
      <c r="C485" s="26" t="s">
        <v>55</v>
      </c>
      <c r="D485" s="494" t="s">
        <v>60</v>
      </c>
      <c r="E485" s="494"/>
      <c r="F485" s="494"/>
      <c r="G485" s="27"/>
      <c r="H485" s="28"/>
      <c r="I485" s="28"/>
      <c r="J485" s="28"/>
      <c r="K485" s="29">
        <v>241.58</v>
      </c>
      <c r="L485" s="28"/>
      <c r="M485" s="29">
        <v>33.700000000000003</v>
      </c>
      <c r="N485" s="30">
        <v>15.71</v>
      </c>
      <c r="O485" s="41">
        <v>529.42999999999995</v>
      </c>
      <c r="DI485" s="14"/>
      <c r="DJ485" s="20"/>
      <c r="DK485" s="20"/>
      <c r="DL485" s="20"/>
      <c r="DN485" s="2" t="s">
        <v>60</v>
      </c>
      <c r="DQ485" s="20"/>
      <c r="DT485" s="14"/>
      <c r="DU485" s="20"/>
    </row>
    <row r="486" spans="1:125" customFormat="1" ht="15" x14ac:dyDescent="0.25">
      <c r="A486" s="24"/>
      <c r="B486" s="25"/>
      <c r="C486" s="26" t="s">
        <v>61</v>
      </c>
      <c r="D486" s="494" t="s">
        <v>62</v>
      </c>
      <c r="E486" s="494"/>
      <c r="F486" s="494"/>
      <c r="G486" s="27"/>
      <c r="H486" s="28"/>
      <c r="I486" s="28"/>
      <c r="J486" s="28"/>
      <c r="K486" s="29">
        <v>26.36</v>
      </c>
      <c r="L486" s="28"/>
      <c r="M486" s="29">
        <v>3.68</v>
      </c>
      <c r="N486" s="30">
        <v>52.21</v>
      </c>
      <c r="O486" s="41">
        <v>192.13</v>
      </c>
      <c r="DI486" s="14"/>
      <c r="DJ486" s="20"/>
      <c r="DK486" s="20"/>
      <c r="DL486" s="20"/>
      <c r="DN486" s="2" t="s">
        <v>62</v>
      </c>
      <c r="DQ486" s="20"/>
      <c r="DT486" s="14"/>
      <c r="DU486" s="20"/>
    </row>
    <row r="487" spans="1:125" customFormat="1" ht="15" x14ac:dyDescent="0.25">
      <c r="A487" s="32"/>
      <c r="B487" s="25"/>
      <c r="C487" s="26"/>
      <c r="D487" s="494" t="s">
        <v>45</v>
      </c>
      <c r="E487" s="494"/>
      <c r="F487" s="494"/>
      <c r="G487" s="27" t="s">
        <v>46</v>
      </c>
      <c r="H487" s="30">
        <v>12.53</v>
      </c>
      <c r="I487" s="28"/>
      <c r="J487" s="59">
        <v>1.747935</v>
      </c>
      <c r="K487" s="8"/>
      <c r="L487" s="28"/>
      <c r="M487" s="8"/>
      <c r="N487" s="28"/>
      <c r="O487" s="35"/>
      <c r="DI487" s="14"/>
      <c r="DJ487" s="20"/>
      <c r="DK487" s="20"/>
      <c r="DL487" s="20"/>
      <c r="DO487" s="2" t="s">
        <v>45</v>
      </c>
      <c r="DQ487" s="20"/>
      <c r="DT487" s="14"/>
      <c r="DU487" s="20"/>
    </row>
    <row r="488" spans="1:125" customFormat="1" ht="15" x14ac:dyDescent="0.25">
      <c r="A488" s="32"/>
      <c r="B488" s="25"/>
      <c r="C488" s="26"/>
      <c r="D488" s="494" t="s">
        <v>63</v>
      </c>
      <c r="E488" s="494"/>
      <c r="F488" s="494"/>
      <c r="G488" s="27" t="s">
        <v>46</v>
      </c>
      <c r="H488" s="30">
        <v>2.62</v>
      </c>
      <c r="I488" s="28"/>
      <c r="J488" s="49">
        <v>0.36548999999999998</v>
      </c>
      <c r="K488" s="8"/>
      <c r="L488" s="28"/>
      <c r="M488" s="8"/>
      <c r="N488" s="28"/>
      <c r="O488" s="35"/>
      <c r="DI488" s="14"/>
      <c r="DJ488" s="20"/>
      <c r="DK488" s="20"/>
      <c r="DL488" s="20"/>
      <c r="DO488" s="2" t="s">
        <v>63</v>
      </c>
      <c r="DQ488" s="20"/>
      <c r="DT488" s="14"/>
      <c r="DU488" s="20"/>
    </row>
    <row r="489" spans="1:125" customFormat="1" ht="15" x14ac:dyDescent="0.25">
      <c r="A489" s="36"/>
      <c r="B489" s="27"/>
      <c r="C489" s="26"/>
      <c r="D489" s="497" t="s">
        <v>47</v>
      </c>
      <c r="E489" s="497"/>
      <c r="F489" s="497"/>
      <c r="G489" s="37"/>
      <c r="H489" s="38"/>
      <c r="I489" s="38"/>
      <c r="J489" s="38"/>
      <c r="K489" s="39">
        <v>348.46</v>
      </c>
      <c r="L489" s="38"/>
      <c r="M489" s="39">
        <v>48.61</v>
      </c>
      <c r="N489" s="38"/>
      <c r="O489" s="40">
        <v>1307.8800000000001</v>
      </c>
      <c r="DI489" s="14"/>
      <c r="DJ489" s="20"/>
      <c r="DK489" s="20"/>
      <c r="DL489" s="20"/>
      <c r="DP489" s="2" t="s">
        <v>47</v>
      </c>
      <c r="DQ489" s="20"/>
      <c r="DT489" s="14"/>
      <c r="DU489" s="20"/>
    </row>
    <row r="490" spans="1:125" customFormat="1" ht="15" x14ac:dyDescent="0.25">
      <c r="A490" s="32"/>
      <c r="B490" s="25"/>
      <c r="C490" s="26"/>
      <c r="D490" s="494" t="s">
        <v>48</v>
      </c>
      <c r="E490" s="494"/>
      <c r="F490" s="494"/>
      <c r="G490" s="27"/>
      <c r="H490" s="28"/>
      <c r="I490" s="28"/>
      <c r="J490" s="28"/>
      <c r="K490" s="8"/>
      <c r="L490" s="28"/>
      <c r="M490" s="29">
        <v>18.59</v>
      </c>
      <c r="N490" s="28"/>
      <c r="O490" s="41">
        <v>970.58</v>
      </c>
      <c r="DI490" s="14"/>
      <c r="DJ490" s="20"/>
      <c r="DK490" s="20"/>
      <c r="DL490" s="20"/>
      <c r="DO490" s="2" t="s">
        <v>48</v>
      </c>
      <c r="DQ490" s="20"/>
      <c r="DT490" s="14"/>
      <c r="DU490" s="20"/>
    </row>
    <row r="491" spans="1:125" customFormat="1" ht="22.5" x14ac:dyDescent="0.25">
      <c r="A491" s="32"/>
      <c r="B491" s="25"/>
      <c r="C491" s="26" t="s">
        <v>79</v>
      </c>
      <c r="D491" s="494" t="s">
        <v>80</v>
      </c>
      <c r="E491" s="494"/>
      <c r="F491" s="494"/>
      <c r="G491" s="27" t="s">
        <v>51</v>
      </c>
      <c r="H491" s="33">
        <v>92</v>
      </c>
      <c r="I491" s="28"/>
      <c r="J491" s="33">
        <v>92</v>
      </c>
      <c r="K491" s="8"/>
      <c r="L491" s="28"/>
      <c r="M491" s="29">
        <v>17.100000000000001</v>
      </c>
      <c r="N491" s="28"/>
      <c r="O491" s="41">
        <v>892.93</v>
      </c>
      <c r="DI491" s="14"/>
      <c r="DJ491" s="20"/>
      <c r="DK491" s="20"/>
      <c r="DL491" s="20"/>
      <c r="DO491" s="2" t="s">
        <v>80</v>
      </c>
      <c r="DQ491" s="20"/>
      <c r="DT491" s="14"/>
      <c r="DU491" s="20"/>
    </row>
    <row r="492" spans="1:125" customFormat="1" ht="45" x14ac:dyDescent="0.25">
      <c r="A492" s="32"/>
      <c r="B492" s="25"/>
      <c r="C492" s="26" t="s">
        <v>81</v>
      </c>
      <c r="D492" s="494" t="s">
        <v>82</v>
      </c>
      <c r="E492" s="494"/>
      <c r="F492" s="494"/>
      <c r="G492" s="27" t="s">
        <v>51</v>
      </c>
      <c r="H492" s="33">
        <v>46</v>
      </c>
      <c r="I492" s="30">
        <v>0.85</v>
      </c>
      <c r="J492" s="47">
        <v>39.1</v>
      </c>
      <c r="K492" s="8"/>
      <c r="L492" s="28"/>
      <c r="M492" s="29">
        <v>7.27</v>
      </c>
      <c r="N492" s="28"/>
      <c r="O492" s="41">
        <v>379.5</v>
      </c>
      <c r="DI492" s="14"/>
      <c r="DJ492" s="20"/>
      <c r="DK492" s="20"/>
      <c r="DL492" s="20"/>
      <c r="DO492" s="2" t="s">
        <v>82</v>
      </c>
      <c r="DQ492" s="20"/>
      <c r="DT492" s="14"/>
      <c r="DU492" s="20"/>
    </row>
    <row r="493" spans="1:125" customFormat="1" ht="15" x14ac:dyDescent="0.25">
      <c r="A493" s="24"/>
      <c r="B493" s="22"/>
      <c r="C493" s="23"/>
      <c r="D493" s="496" t="s">
        <v>54</v>
      </c>
      <c r="E493" s="496"/>
      <c r="F493" s="496"/>
      <c r="G493" s="16"/>
      <c r="H493" s="42"/>
      <c r="I493" s="42"/>
      <c r="J493" s="42"/>
      <c r="K493" s="43"/>
      <c r="L493" s="42"/>
      <c r="M493" s="44">
        <v>72.98</v>
      </c>
      <c r="N493" s="38"/>
      <c r="O493" s="45">
        <v>2580.31</v>
      </c>
      <c r="DI493" s="14"/>
      <c r="DJ493" s="20"/>
      <c r="DK493" s="20"/>
      <c r="DL493" s="20"/>
      <c r="DQ493" s="20" t="s">
        <v>54</v>
      </c>
      <c r="DT493" s="14"/>
      <c r="DU493" s="20"/>
    </row>
    <row r="494" spans="1:125" customFormat="1" ht="33.75" x14ac:dyDescent="0.25">
      <c r="A494" s="15" t="s">
        <v>415</v>
      </c>
      <c r="B494" s="16" t="s">
        <v>416</v>
      </c>
      <c r="C494" s="17" t="s">
        <v>84</v>
      </c>
      <c r="D494" s="493" t="s">
        <v>85</v>
      </c>
      <c r="E494" s="493"/>
      <c r="F494" s="493"/>
      <c r="G494" s="16" t="s">
        <v>42</v>
      </c>
      <c r="H494" s="16">
        <v>0.14000000000000001</v>
      </c>
      <c r="I494" s="16" t="s">
        <v>23</v>
      </c>
      <c r="J494" s="16" t="s">
        <v>417</v>
      </c>
      <c r="K494" s="18"/>
      <c r="L494" s="16"/>
      <c r="M494" s="18"/>
      <c r="N494" s="16"/>
      <c r="O494" s="19"/>
      <c r="DI494" s="14"/>
      <c r="DJ494" s="20" t="s">
        <v>85</v>
      </c>
      <c r="DK494" s="20" t="s">
        <v>5</v>
      </c>
      <c r="DL494" s="20" t="s">
        <v>5</v>
      </c>
      <c r="DQ494" s="20"/>
      <c r="DT494" s="14"/>
      <c r="DU494" s="20"/>
    </row>
    <row r="495" spans="1:125" customFormat="1" ht="15" x14ac:dyDescent="0.25">
      <c r="A495" s="24"/>
      <c r="B495" s="25"/>
      <c r="C495" s="26" t="s">
        <v>23</v>
      </c>
      <c r="D495" s="494" t="s">
        <v>44</v>
      </c>
      <c r="E495" s="494"/>
      <c r="F495" s="494"/>
      <c r="G495" s="27"/>
      <c r="H495" s="28"/>
      <c r="I495" s="28"/>
      <c r="J495" s="28"/>
      <c r="K495" s="29">
        <v>173.23</v>
      </c>
      <c r="L495" s="28"/>
      <c r="M495" s="29">
        <v>24.25</v>
      </c>
      <c r="N495" s="30">
        <v>52.21</v>
      </c>
      <c r="O495" s="31">
        <v>1266.0899999999999</v>
      </c>
      <c r="DI495" s="14"/>
      <c r="DJ495" s="20"/>
      <c r="DK495" s="20"/>
      <c r="DL495" s="20"/>
      <c r="DN495" s="2" t="s">
        <v>44</v>
      </c>
      <c r="DQ495" s="20"/>
      <c r="DT495" s="14"/>
      <c r="DU495" s="20"/>
    </row>
    <row r="496" spans="1:125" customFormat="1" ht="15" x14ac:dyDescent="0.25">
      <c r="A496" s="24"/>
      <c r="B496" s="25"/>
      <c r="C496" s="26" t="s">
        <v>55</v>
      </c>
      <c r="D496" s="494" t="s">
        <v>60</v>
      </c>
      <c r="E496" s="494"/>
      <c r="F496" s="494"/>
      <c r="G496" s="27"/>
      <c r="H496" s="28"/>
      <c r="I496" s="28"/>
      <c r="J496" s="28"/>
      <c r="K496" s="46">
        <v>5268.76</v>
      </c>
      <c r="L496" s="28"/>
      <c r="M496" s="29">
        <v>737.63</v>
      </c>
      <c r="N496" s="30">
        <v>15.71</v>
      </c>
      <c r="O496" s="31">
        <v>11588.17</v>
      </c>
      <c r="DI496" s="14"/>
      <c r="DJ496" s="20"/>
      <c r="DK496" s="20"/>
      <c r="DL496" s="20"/>
      <c r="DN496" s="2" t="s">
        <v>60</v>
      </c>
      <c r="DQ496" s="20"/>
      <c r="DT496" s="14"/>
      <c r="DU496" s="20"/>
    </row>
    <row r="497" spans="1:125" customFormat="1" ht="15" x14ac:dyDescent="0.25">
      <c r="A497" s="24"/>
      <c r="B497" s="25"/>
      <c r="C497" s="26" t="s">
        <v>61</v>
      </c>
      <c r="D497" s="494" t="s">
        <v>62</v>
      </c>
      <c r="E497" s="494"/>
      <c r="F497" s="494"/>
      <c r="G497" s="27"/>
      <c r="H497" s="28"/>
      <c r="I497" s="28"/>
      <c r="J497" s="28"/>
      <c r="K497" s="29">
        <v>267.67</v>
      </c>
      <c r="L497" s="28"/>
      <c r="M497" s="29">
        <v>37.47</v>
      </c>
      <c r="N497" s="30">
        <v>52.21</v>
      </c>
      <c r="O497" s="31">
        <v>1956.31</v>
      </c>
      <c r="DI497" s="14"/>
      <c r="DJ497" s="20"/>
      <c r="DK497" s="20"/>
      <c r="DL497" s="20"/>
      <c r="DN497" s="2" t="s">
        <v>62</v>
      </c>
      <c r="DQ497" s="20"/>
      <c r="DT497" s="14"/>
      <c r="DU497" s="20"/>
    </row>
    <row r="498" spans="1:125" customFormat="1" ht="15" x14ac:dyDescent="0.25">
      <c r="A498" s="24"/>
      <c r="B498" s="25"/>
      <c r="C498" s="26" t="s">
        <v>75</v>
      </c>
      <c r="D498" s="494" t="s">
        <v>86</v>
      </c>
      <c r="E498" s="494"/>
      <c r="F498" s="494"/>
      <c r="G498" s="27"/>
      <c r="H498" s="28"/>
      <c r="I498" s="28"/>
      <c r="J498" s="28"/>
      <c r="K498" s="29">
        <v>17.079999999999998</v>
      </c>
      <c r="L498" s="28"/>
      <c r="M498" s="29">
        <v>2.39</v>
      </c>
      <c r="N498" s="47">
        <v>9.5</v>
      </c>
      <c r="O498" s="41">
        <v>22.71</v>
      </c>
      <c r="DI498" s="14"/>
      <c r="DJ498" s="20"/>
      <c r="DK498" s="20"/>
      <c r="DL498" s="20"/>
      <c r="DN498" s="2" t="s">
        <v>86</v>
      </c>
      <c r="DQ498" s="20"/>
      <c r="DT498" s="14"/>
      <c r="DU498" s="20"/>
    </row>
    <row r="499" spans="1:125" customFormat="1" ht="15" x14ac:dyDescent="0.25">
      <c r="A499" s="32"/>
      <c r="B499" s="25"/>
      <c r="C499" s="26"/>
      <c r="D499" s="494" t="s">
        <v>45</v>
      </c>
      <c r="E499" s="494"/>
      <c r="F499" s="494"/>
      <c r="G499" s="27" t="s">
        <v>46</v>
      </c>
      <c r="H499" s="47">
        <v>21.6</v>
      </c>
      <c r="I499" s="28"/>
      <c r="J499" s="34">
        <v>3.024</v>
      </c>
      <c r="K499" s="8"/>
      <c r="L499" s="28"/>
      <c r="M499" s="8"/>
      <c r="N499" s="28"/>
      <c r="O499" s="35"/>
      <c r="DI499" s="14"/>
      <c r="DJ499" s="20"/>
      <c r="DK499" s="20"/>
      <c r="DL499" s="20"/>
      <c r="DO499" s="2" t="s">
        <v>45</v>
      </c>
      <c r="DQ499" s="20"/>
      <c r="DT499" s="14"/>
      <c r="DU499" s="20"/>
    </row>
    <row r="500" spans="1:125" customFormat="1" ht="15" x14ac:dyDescent="0.25">
      <c r="A500" s="32"/>
      <c r="B500" s="25"/>
      <c r="C500" s="26"/>
      <c r="D500" s="494" t="s">
        <v>63</v>
      </c>
      <c r="E500" s="494"/>
      <c r="F500" s="494"/>
      <c r="G500" s="27" t="s">
        <v>46</v>
      </c>
      <c r="H500" s="47">
        <v>20.6</v>
      </c>
      <c r="I500" s="28"/>
      <c r="J500" s="34">
        <v>2.8839999999999999</v>
      </c>
      <c r="K500" s="8"/>
      <c r="L500" s="28"/>
      <c r="M500" s="8"/>
      <c r="N500" s="28"/>
      <c r="O500" s="35"/>
      <c r="DI500" s="14"/>
      <c r="DJ500" s="20"/>
      <c r="DK500" s="20"/>
      <c r="DL500" s="20"/>
      <c r="DO500" s="2" t="s">
        <v>63</v>
      </c>
      <c r="DQ500" s="20"/>
      <c r="DT500" s="14"/>
      <c r="DU500" s="20"/>
    </row>
    <row r="501" spans="1:125" customFormat="1" ht="15" x14ac:dyDescent="0.25">
      <c r="A501" s="36"/>
      <c r="B501" s="27"/>
      <c r="C501" s="26"/>
      <c r="D501" s="497" t="s">
        <v>47</v>
      </c>
      <c r="E501" s="497"/>
      <c r="F501" s="497"/>
      <c r="G501" s="37"/>
      <c r="H501" s="38"/>
      <c r="I501" s="38"/>
      <c r="J501" s="38"/>
      <c r="K501" s="50">
        <v>5459.07</v>
      </c>
      <c r="L501" s="38"/>
      <c r="M501" s="39">
        <v>764.27</v>
      </c>
      <c r="N501" s="38"/>
      <c r="O501" s="40">
        <v>12876.97</v>
      </c>
      <c r="DI501" s="14"/>
      <c r="DJ501" s="20"/>
      <c r="DK501" s="20"/>
      <c r="DL501" s="20"/>
      <c r="DP501" s="2" t="s">
        <v>47</v>
      </c>
      <c r="DQ501" s="20"/>
      <c r="DT501" s="14"/>
      <c r="DU501" s="20"/>
    </row>
    <row r="502" spans="1:125" customFormat="1" ht="15" x14ac:dyDescent="0.25">
      <c r="A502" s="32"/>
      <c r="B502" s="25"/>
      <c r="C502" s="26"/>
      <c r="D502" s="494" t="s">
        <v>48</v>
      </c>
      <c r="E502" s="494"/>
      <c r="F502" s="494"/>
      <c r="G502" s="27"/>
      <c r="H502" s="28"/>
      <c r="I502" s="28"/>
      <c r="J502" s="28"/>
      <c r="K502" s="8"/>
      <c r="L502" s="28"/>
      <c r="M502" s="29">
        <v>61.72</v>
      </c>
      <c r="N502" s="28"/>
      <c r="O502" s="31">
        <v>3222.4</v>
      </c>
      <c r="DI502" s="14"/>
      <c r="DJ502" s="20"/>
      <c r="DK502" s="20"/>
      <c r="DL502" s="20"/>
      <c r="DO502" s="2" t="s">
        <v>48</v>
      </c>
      <c r="DQ502" s="20"/>
      <c r="DT502" s="14"/>
      <c r="DU502" s="20"/>
    </row>
    <row r="503" spans="1:125" customFormat="1" ht="45" x14ac:dyDescent="0.25">
      <c r="A503" s="32"/>
      <c r="B503" s="25"/>
      <c r="C503" s="26" t="s">
        <v>87</v>
      </c>
      <c r="D503" s="494" t="s">
        <v>88</v>
      </c>
      <c r="E503" s="494"/>
      <c r="F503" s="494"/>
      <c r="G503" s="27" t="s">
        <v>51</v>
      </c>
      <c r="H503" s="33">
        <v>147</v>
      </c>
      <c r="I503" s="28"/>
      <c r="J503" s="33">
        <v>147</v>
      </c>
      <c r="K503" s="8"/>
      <c r="L503" s="28"/>
      <c r="M503" s="29">
        <v>90.73</v>
      </c>
      <c r="N503" s="28"/>
      <c r="O503" s="31">
        <v>4736.93</v>
      </c>
      <c r="DI503" s="14"/>
      <c r="DJ503" s="20"/>
      <c r="DK503" s="20"/>
      <c r="DL503" s="20"/>
      <c r="DO503" s="2" t="s">
        <v>88</v>
      </c>
      <c r="DQ503" s="20"/>
      <c r="DT503" s="14"/>
      <c r="DU503" s="20"/>
    </row>
    <row r="504" spans="1:125" customFormat="1" ht="56.25" x14ac:dyDescent="0.25">
      <c r="A504" s="32"/>
      <c r="B504" s="25"/>
      <c r="C504" s="26" t="s">
        <v>89</v>
      </c>
      <c r="D504" s="494" t="s">
        <v>90</v>
      </c>
      <c r="E504" s="494"/>
      <c r="F504" s="494"/>
      <c r="G504" s="27" t="s">
        <v>51</v>
      </c>
      <c r="H504" s="33">
        <v>134</v>
      </c>
      <c r="I504" s="30">
        <v>0.85</v>
      </c>
      <c r="J504" s="47">
        <v>113.9</v>
      </c>
      <c r="K504" s="8"/>
      <c r="L504" s="28"/>
      <c r="M504" s="29">
        <v>70.3</v>
      </c>
      <c r="N504" s="28"/>
      <c r="O504" s="31">
        <v>3670.31</v>
      </c>
      <c r="DI504" s="14"/>
      <c r="DJ504" s="20"/>
      <c r="DK504" s="20"/>
      <c r="DL504" s="20"/>
      <c r="DO504" s="2" t="s">
        <v>90</v>
      </c>
      <c r="DQ504" s="20"/>
      <c r="DT504" s="14"/>
      <c r="DU504" s="20"/>
    </row>
    <row r="505" spans="1:125" customFormat="1" ht="15" x14ac:dyDescent="0.25">
      <c r="A505" s="24"/>
      <c r="B505" s="22"/>
      <c r="C505" s="23"/>
      <c r="D505" s="496" t="s">
        <v>54</v>
      </c>
      <c r="E505" s="496"/>
      <c r="F505" s="496"/>
      <c r="G505" s="16"/>
      <c r="H505" s="42"/>
      <c r="I505" s="42"/>
      <c r="J505" s="42"/>
      <c r="K505" s="43"/>
      <c r="L505" s="42"/>
      <c r="M505" s="44">
        <v>925.3</v>
      </c>
      <c r="N505" s="38"/>
      <c r="O505" s="45">
        <v>21284.21</v>
      </c>
      <c r="DI505" s="14"/>
      <c r="DJ505" s="20"/>
      <c r="DK505" s="20"/>
      <c r="DL505" s="20"/>
      <c r="DQ505" s="20" t="s">
        <v>54</v>
      </c>
      <c r="DT505" s="14"/>
      <c r="DU505" s="20"/>
    </row>
    <row r="506" spans="1:125" customFormat="1" ht="22.5" x14ac:dyDescent="0.25">
      <c r="A506" s="15" t="s">
        <v>418</v>
      </c>
      <c r="B506" s="16" t="s">
        <v>419</v>
      </c>
      <c r="C506" s="17" t="s">
        <v>92</v>
      </c>
      <c r="D506" s="493" t="s">
        <v>93</v>
      </c>
      <c r="E506" s="493"/>
      <c r="F506" s="493"/>
      <c r="G506" s="16" t="s">
        <v>94</v>
      </c>
      <c r="H506" s="16">
        <v>17.64</v>
      </c>
      <c r="I506" s="16" t="s">
        <v>23</v>
      </c>
      <c r="J506" s="16" t="s">
        <v>420</v>
      </c>
      <c r="K506" s="18" t="s">
        <v>96</v>
      </c>
      <c r="L506" s="16" t="s">
        <v>97</v>
      </c>
      <c r="M506" s="18" t="s">
        <v>421</v>
      </c>
      <c r="N506" s="16" t="s">
        <v>99</v>
      </c>
      <c r="O506" s="19" t="s">
        <v>422</v>
      </c>
      <c r="DI506" s="14"/>
      <c r="DJ506" s="20" t="s">
        <v>93</v>
      </c>
      <c r="DK506" s="20" t="s">
        <v>5</v>
      </c>
      <c r="DL506" s="20" t="s">
        <v>5</v>
      </c>
      <c r="DQ506" s="20"/>
      <c r="DT506" s="14"/>
      <c r="DU506" s="20"/>
    </row>
    <row r="507" spans="1:125" customFormat="1" ht="15" x14ac:dyDescent="0.25">
      <c r="A507" s="21"/>
      <c r="B507" s="22"/>
      <c r="C507" s="23"/>
      <c r="D507" s="494" t="s">
        <v>101</v>
      </c>
      <c r="E507" s="494"/>
      <c r="F507" s="494"/>
      <c r="G507" s="494"/>
      <c r="H507" s="494"/>
      <c r="I507" s="494"/>
      <c r="J507" s="494"/>
      <c r="K507" s="494"/>
      <c r="L507" s="494"/>
      <c r="M507" s="494"/>
      <c r="N507" s="494"/>
      <c r="O507" s="498"/>
      <c r="DI507" s="14"/>
      <c r="DJ507" s="20"/>
      <c r="DK507" s="20"/>
      <c r="DL507" s="20"/>
      <c r="DQ507" s="20"/>
      <c r="DR507" s="2" t="s">
        <v>101</v>
      </c>
      <c r="DT507" s="14"/>
      <c r="DU507" s="20"/>
    </row>
    <row r="508" spans="1:125" customFormat="1" ht="15" x14ac:dyDescent="0.25">
      <c r="A508" s="24"/>
      <c r="B508" s="52"/>
      <c r="C508" s="26"/>
      <c r="D508" s="499" t="s">
        <v>102</v>
      </c>
      <c r="E508" s="499"/>
      <c r="F508" s="499"/>
      <c r="G508" s="499"/>
      <c r="H508" s="499"/>
      <c r="I508" s="499"/>
      <c r="J508" s="499"/>
      <c r="K508" s="499"/>
      <c r="L508" s="499"/>
      <c r="M508" s="499"/>
      <c r="N508" s="499"/>
      <c r="O508" s="500"/>
      <c r="DI508" s="14"/>
      <c r="DJ508" s="20"/>
      <c r="DK508" s="20"/>
      <c r="DL508" s="20"/>
      <c r="DQ508" s="20"/>
      <c r="DS508" s="2" t="s">
        <v>102</v>
      </c>
      <c r="DT508" s="14"/>
      <c r="DU508" s="20"/>
    </row>
    <row r="509" spans="1:125" customFormat="1" ht="15" x14ac:dyDescent="0.25">
      <c r="A509" s="24"/>
      <c r="B509" s="22"/>
      <c r="C509" s="23"/>
      <c r="D509" s="496" t="s">
        <v>54</v>
      </c>
      <c r="E509" s="496"/>
      <c r="F509" s="496"/>
      <c r="G509" s="16"/>
      <c r="H509" s="42"/>
      <c r="I509" s="42"/>
      <c r="J509" s="42"/>
      <c r="K509" s="43"/>
      <c r="L509" s="42"/>
      <c r="M509" s="51">
        <v>11537.9</v>
      </c>
      <c r="N509" s="38"/>
      <c r="O509" s="45">
        <v>109610.05</v>
      </c>
      <c r="DI509" s="14"/>
      <c r="DJ509" s="20"/>
      <c r="DK509" s="20"/>
      <c r="DL509" s="20"/>
      <c r="DQ509" s="20" t="s">
        <v>54</v>
      </c>
      <c r="DT509" s="14"/>
      <c r="DU509" s="20"/>
    </row>
    <row r="510" spans="1:125" customFormat="1" ht="56.25" x14ac:dyDescent="0.25">
      <c r="A510" s="15" t="s">
        <v>423</v>
      </c>
      <c r="B510" s="16" t="s">
        <v>424</v>
      </c>
      <c r="C510" s="17" t="s">
        <v>256</v>
      </c>
      <c r="D510" s="493" t="s">
        <v>257</v>
      </c>
      <c r="E510" s="493"/>
      <c r="F510" s="493"/>
      <c r="G510" s="16" t="s">
        <v>239</v>
      </c>
      <c r="H510" s="16">
        <v>1</v>
      </c>
      <c r="I510" s="16" t="s">
        <v>23</v>
      </c>
      <c r="J510" s="16" t="s">
        <v>23</v>
      </c>
      <c r="K510" s="18"/>
      <c r="L510" s="16"/>
      <c r="M510" s="18"/>
      <c r="N510" s="16"/>
      <c r="O510" s="19"/>
      <c r="DI510" s="14"/>
      <c r="DJ510" s="20" t="s">
        <v>257</v>
      </c>
      <c r="DK510" s="20" t="s">
        <v>5</v>
      </c>
      <c r="DL510" s="20" t="s">
        <v>5</v>
      </c>
      <c r="DQ510" s="20"/>
      <c r="DT510" s="14"/>
      <c r="DU510" s="20"/>
    </row>
    <row r="511" spans="1:125" customFormat="1" ht="15" x14ac:dyDescent="0.25">
      <c r="A511" s="24"/>
      <c r="B511" s="25"/>
      <c r="C511" s="26" t="s">
        <v>23</v>
      </c>
      <c r="D511" s="494" t="s">
        <v>44</v>
      </c>
      <c r="E511" s="494"/>
      <c r="F511" s="494"/>
      <c r="G511" s="27"/>
      <c r="H511" s="28"/>
      <c r="I511" s="28"/>
      <c r="J511" s="28"/>
      <c r="K511" s="29">
        <v>316.8</v>
      </c>
      <c r="L511" s="28"/>
      <c r="M511" s="29">
        <v>316.8</v>
      </c>
      <c r="N511" s="30">
        <v>52.21</v>
      </c>
      <c r="O511" s="31">
        <v>16540.13</v>
      </c>
      <c r="DI511" s="14"/>
      <c r="DJ511" s="20"/>
      <c r="DK511" s="20"/>
      <c r="DL511" s="20"/>
      <c r="DN511" s="2" t="s">
        <v>44</v>
      </c>
      <c r="DQ511" s="20"/>
      <c r="DT511" s="14"/>
      <c r="DU511" s="20"/>
    </row>
    <row r="512" spans="1:125" customFormat="1" ht="15" x14ac:dyDescent="0.25">
      <c r="A512" s="24"/>
      <c r="B512" s="25"/>
      <c r="C512" s="26" t="s">
        <v>55</v>
      </c>
      <c r="D512" s="494" t="s">
        <v>60</v>
      </c>
      <c r="E512" s="494"/>
      <c r="F512" s="494"/>
      <c r="G512" s="27"/>
      <c r="H512" s="28"/>
      <c r="I512" s="28"/>
      <c r="J512" s="28"/>
      <c r="K512" s="46">
        <v>8602.08</v>
      </c>
      <c r="L512" s="28"/>
      <c r="M512" s="46">
        <v>8602.08</v>
      </c>
      <c r="N512" s="30">
        <v>15.71</v>
      </c>
      <c r="O512" s="31">
        <v>135138.68</v>
      </c>
      <c r="DI512" s="14"/>
      <c r="DJ512" s="20"/>
      <c r="DK512" s="20"/>
      <c r="DL512" s="20"/>
      <c r="DN512" s="2" t="s">
        <v>60</v>
      </c>
      <c r="DQ512" s="20"/>
      <c r="DT512" s="14"/>
      <c r="DU512" s="20"/>
    </row>
    <row r="513" spans="1:125" customFormat="1" ht="15" x14ac:dyDescent="0.25">
      <c r="A513" s="24"/>
      <c r="B513" s="25"/>
      <c r="C513" s="26" t="s">
        <v>61</v>
      </c>
      <c r="D513" s="494" t="s">
        <v>62</v>
      </c>
      <c r="E513" s="494"/>
      <c r="F513" s="494"/>
      <c r="G513" s="27"/>
      <c r="H513" s="28"/>
      <c r="I513" s="28"/>
      <c r="J513" s="28"/>
      <c r="K513" s="29">
        <v>328.35</v>
      </c>
      <c r="L513" s="28"/>
      <c r="M513" s="29">
        <v>328.35</v>
      </c>
      <c r="N513" s="30">
        <v>52.21</v>
      </c>
      <c r="O513" s="31">
        <v>17143.150000000001</v>
      </c>
      <c r="DI513" s="14"/>
      <c r="DJ513" s="20"/>
      <c r="DK513" s="20"/>
      <c r="DL513" s="20"/>
      <c r="DN513" s="2" t="s">
        <v>62</v>
      </c>
      <c r="DQ513" s="20"/>
      <c r="DT513" s="14"/>
      <c r="DU513" s="20"/>
    </row>
    <row r="514" spans="1:125" customFormat="1" ht="15" x14ac:dyDescent="0.25">
      <c r="A514" s="32"/>
      <c r="B514" s="25"/>
      <c r="C514" s="26"/>
      <c r="D514" s="494" t="s">
        <v>45</v>
      </c>
      <c r="E514" s="494"/>
      <c r="F514" s="494"/>
      <c r="G514" s="27" t="s">
        <v>46</v>
      </c>
      <c r="H514" s="30">
        <v>34.51</v>
      </c>
      <c r="I514" s="28"/>
      <c r="J514" s="30">
        <v>34.51</v>
      </c>
      <c r="K514" s="8"/>
      <c r="L514" s="28"/>
      <c r="M514" s="8"/>
      <c r="N514" s="28"/>
      <c r="O514" s="35"/>
      <c r="DI514" s="14"/>
      <c r="DJ514" s="20"/>
      <c r="DK514" s="20"/>
      <c r="DL514" s="20"/>
      <c r="DO514" s="2" t="s">
        <v>45</v>
      </c>
      <c r="DQ514" s="20"/>
      <c r="DT514" s="14"/>
      <c r="DU514" s="20"/>
    </row>
    <row r="515" spans="1:125" customFormat="1" ht="15" x14ac:dyDescent="0.25">
      <c r="A515" s="32"/>
      <c r="B515" s="25"/>
      <c r="C515" s="26"/>
      <c r="D515" s="494" t="s">
        <v>63</v>
      </c>
      <c r="E515" s="494"/>
      <c r="F515" s="494"/>
      <c r="G515" s="27" t="s">
        <v>46</v>
      </c>
      <c r="H515" s="30">
        <v>25.66</v>
      </c>
      <c r="I515" s="28"/>
      <c r="J515" s="30">
        <v>25.66</v>
      </c>
      <c r="K515" s="8"/>
      <c r="L515" s="28"/>
      <c r="M515" s="8"/>
      <c r="N515" s="28"/>
      <c r="O515" s="35"/>
      <c r="DI515" s="14"/>
      <c r="DJ515" s="20"/>
      <c r="DK515" s="20"/>
      <c r="DL515" s="20"/>
      <c r="DO515" s="2" t="s">
        <v>63</v>
      </c>
      <c r="DQ515" s="20"/>
      <c r="DT515" s="14"/>
      <c r="DU515" s="20"/>
    </row>
    <row r="516" spans="1:125" customFormat="1" ht="15" x14ac:dyDescent="0.25">
      <c r="A516" s="36"/>
      <c r="B516" s="27"/>
      <c r="C516" s="26"/>
      <c r="D516" s="497" t="s">
        <v>47</v>
      </c>
      <c r="E516" s="497"/>
      <c r="F516" s="497"/>
      <c r="G516" s="37"/>
      <c r="H516" s="38"/>
      <c r="I516" s="38"/>
      <c r="J516" s="38"/>
      <c r="K516" s="50">
        <v>8918.8799999999992</v>
      </c>
      <c r="L516" s="38"/>
      <c r="M516" s="50">
        <v>8918.8799999999992</v>
      </c>
      <c r="N516" s="38"/>
      <c r="O516" s="40">
        <v>151678.81</v>
      </c>
      <c r="DI516" s="14"/>
      <c r="DJ516" s="20"/>
      <c r="DK516" s="20"/>
      <c r="DL516" s="20"/>
      <c r="DP516" s="2" t="s">
        <v>47</v>
      </c>
      <c r="DQ516" s="20"/>
      <c r="DT516" s="14"/>
      <c r="DU516" s="20"/>
    </row>
    <row r="517" spans="1:125" customFormat="1" ht="15" x14ac:dyDescent="0.25">
      <c r="A517" s="32"/>
      <c r="B517" s="25"/>
      <c r="C517" s="26"/>
      <c r="D517" s="494" t="s">
        <v>48</v>
      </c>
      <c r="E517" s="494"/>
      <c r="F517" s="494"/>
      <c r="G517" s="27"/>
      <c r="H517" s="28"/>
      <c r="I517" s="28"/>
      <c r="J517" s="28"/>
      <c r="K517" s="8"/>
      <c r="L517" s="28"/>
      <c r="M517" s="29">
        <v>645.15</v>
      </c>
      <c r="N517" s="28"/>
      <c r="O517" s="31">
        <v>33683.279999999999</v>
      </c>
      <c r="DI517" s="14"/>
      <c r="DJ517" s="20"/>
      <c r="DK517" s="20"/>
      <c r="DL517" s="20"/>
      <c r="DO517" s="2" t="s">
        <v>48</v>
      </c>
      <c r="DQ517" s="20"/>
      <c r="DT517" s="14"/>
      <c r="DU517" s="20"/>
    </row>
    <row r="518" spans="1:125" customFormat="1" ht="22.5" x14ac:dyDescent="0.25">
      <c r="A518" s="32"/>
      <c r="B518" s="25"/>
      <c r="C518" s="26" t="s">
        <v>64</v>
      </c>
      <c r="D518" s="494" t="s">
        <v>65</v>
      </c>
      <c r="E518" s="494"/>
      <c r="F518" s="494"/>
      <c r="G518" s="27" t="s">
        <v>51</v>
      </c>
      <c r="H518" s="33">
        <v>109</v>
      </c>
      <c r="I518" s="28"/>
      <c r="J518" s="33">
        <v>109</v>
      </c>
      <c r="K518" s="8"/>
      <c r="L518" s="28"/>
      <c r="M518" s="29">
        <v>703.21</v>
      </c>
      <c r="N518" s="28"/>
      <c r="O518" s="31">
        <v>36714.78</v>
      </c>
      <c r="DI518" s="14"/>
      <c r="DJ518" s="20"/>
      <c r="DK518" s="20"/>
      <c r="DL518" s="20"/>
      <c r="DO518" s="2" t="s">
        <v>65</v>
      </c>
      <c r="DQ518" s="20"/>
      <c r="DT518" s="14"/>
      <c r="DU518" s="20"/>
    </row>
    <row r="519" spans="1:125" customFormat="1" ht="45" x14ac:dyDescent="0.25">
      <c r="A519" s="32"/>
      <c r="B519" s="25"/>
      <c r="C519" s="26" t="s">
        <v>66</v>
      </c>
      <c r="D519" s="494" t="s">
        <v>67</v>
      </c>
      <c r="E519" s="494"/>
      <c r="F519" s="494"/>
      <c r="G519" s="27" t="s">
        <v>51</v>
      </c>
      <c r="H519" s="33">
        <v>65</v>
      </c>
      <c r="I519" s="30">
        <v>0.85</v>
      </c>
      <c r="J519" s="30">
        <v>55.25</v>
      </c>
      <c r="K519" s="8"/>
      <c r="L519" s="28"/>
      <c r="M519" s="29">
        <v>356.45</v>
      </c>
      <c r="N519" s="28"/>
      <c r="O519" s="31">
        <v>18610.009999999998</v>
      </c>
      <c r="DI519" s="14"/>
      <c r="DJ519" s="20"/>
      <c r="DK519" s="20"/>
      <c r="DL519" s="20"/>
      <c r="DO519" s="2" t="s">
        <v>67</v>
      </c>
      <c r="DQ519" s="20"/>
      <c r="DT519" s="14"/>
      <c r="DU519" s="20"/>
    </row>
    <row r="520" spans="1:125" customFormat="1" ht="15" x14ac:dyDescent="0.25">
      <c r="A520" s="24"/>
      <c r="B520" s="22"/>
      <c r="C520" s="23"/>
      <c r="D520" s="496" t="s">
        <v>54</v>
      </c>
      <c r="E520" s="496"/>
      <c r="F520" s="496"/>
      <c r="G520" s="16"/>
      <c r="H520" s="42"/>
      <c r="I520" s="42"/>
      <c r="J520" s="42"/>
      <c r="K520" s="43"/>
      <c r="L520" s="42"/>
      <c r="M520" s="51">
        <v>9978.5400000000009</v>
      </c>
      <c r="N520" s="38"/>
      <c r="O520" s="45">
        <v>207003.6</v>
      </c>
      <c r="DI520" s="14"/>
      <c r="DJ520" s="20"/>
      <c r="DK520" s="20"/>
      <c r="DL520" s="20"/>
      <c r="DQ520" s="20" t="s">
        <v>54</v>
      </c>
      <c r="DT520" s="14"/>
      <c r="DU520" s="20"/>
    </row>
    <row r="521" spans="1:125" customFormat="1" ht="22.5" x14ac:dyDescent="0.25">
      <c r="A521" s="15" t="s">
        <v>425</v>
      </c>
      <c r="B521" s="16" t="s">
        <v>426</v>
      </c>
      <c r="C521" s="17" t="s">
        <v>260</v>
      </c>
      <c r="D521" s="493" t="s">
        <v>261</v>
      </c>
      <c r="E521" s="493"/>
      <c r="F521" s="493"/>
      <c r="G521" s="16" t="s">
        <v>262</v>
      </c>
      <c r="H521" s="16">
        <v>1</v>
      </c>
      <c r="I521" s="16" t="s">
        <v>23</v>
      </c>
      <c r="J521" s="16" t="s">
        <v>23</v>
      </c>
      <c r="K521" s="18" t="s">
        <v>263</v>
      </c>
      <c r="L521" s="16" t="s">
        <v>127</v>
      </c>
      <c r="M521" s="18" t="s">
        <v>264</v>
      </c>
      <c r="N521" s="16" t="s">
        <v>99</v>
      </c>
      <c r="O521" s="19" t="s">
        <v>265</v>
      </c>
      <c r="DI521" s="14"/>
      <c r="DJ521" s="20" t="s">
        <v>261</v>
      </c>
      <c r="DK521" s="20" t="s">
        <v>5</v>
      </c>
      <c r="DL521" s="20" t="s">
        <v>5</v>
      </c>
      <c r="DQ521" s="20"/>
      <c r="DT521" s="14"/>
      <c r="DU521" s="20"/>
    </row>
    <row r="522" spans="1:125" customFormat="1" ht="15" x14ac:dyDescent="0.25">
      <c r="A522" s="21"/>
      <c r="B522" s="22"/>
      <c r="C522" s="23"/>
      <c r="D522" s="494" t="s">
        <v>266</v>
      </c>
      <c r="E522" s="494"/>
      <c r="F522" s="494"/>
      <c r="G522" s="494"/>
      <c r="H522" s="494"/>
      <c r="I522" s="494"/>
      <c r="J522" s="494"/>
      <c r="K522" s="494"/>
      <c r="L522" s="494"/>
      <c r="M522" s="494"/>
      <c r="N522" s="494"/>
      <c r="O522" s="498"/>
      <c r="DI522" s="14"/>
      <c r="DJ522" s="20"/>
      <c r="DK522" s="20"/>
      <c r="DL522" s="20"/>
      <c r="DQ522" s="20"/>
      <c r="DR522" s="2" t="s">
        <v>266</v>
      </c>
      <c r="DT522" s="14"/>
      <c r="DU522" s="20"/>
    </row>
    <row r="523" spans="1:125" customFormat="1" ht="15" x14ac:dyDescent="0.25">
      <c r="A523" s="24"/>
      <c r="B523" s="52"/>
      <c r="C523" s="26"/>
      <c r="D523" s="499" t="s">
        <v>131</v>
      </c>
      <c r="E523" s="499"/>
      <c r="F523" s="499"/>
      <c r="G523" s="499"/>
      <c r="H523" s="499"/>
      <c r="I523" s="499"/>
      <c r="J523" s="499"/>
      <c r="K523" s="499"/>
      <c r="L523" s="499"/>
      <c r="M523" s="499"/>
      <c r="N523" s="499"/>
      <c r="O523" s="500"/>
      <c r="DI523" s="14"/>
      <c r="DJ523" s="20"/>
      <c r="DK523" s="20"/>
      <c r="DL523" s="20"/>
      <c r="DQ523" s="20"/>
      <c r="DS523" s="2" t="s">
        <v>131</v>
      </c>
      <c r="DT523" s="14"/>
      <c r="DU523" s="20"/>
    </row>
    <row r="524" spans="1:125" customFormat="1" ht="15" x14ac:dyDescent="0.25">
      <c r="A524" s="24"/>
      <c r="B524" s="52"/>
      <c r="C524" s="26"/>
      <c r="D524" s="499" t="s">
        <v>102</v>
      </c>
      <c r="E524" s="499"/>
      <c r="F524" s="499"/>
      <c r="G524" s="499"/>
      <c r="H524" s="499"/>
      <c r="I524" s="499"/>
      <c r="J524" s="499"/>
      <c r="K524" s="499"/>
      <c r="L524" s="499"/>
      <c r="M524" s="499"/>
      <c r="N524" s="499"/>
      <c r="O524" s="500"/>
      <c r="DI524" s="14"/>
      <c r="DJ524" s="20"/>
      <c r="DK524" s="20"/>
      <c r="DL524" s="20"/>
      <c r="DQ524" s="20"/>
      <c r="DS524" s="2" t="s">
        <v>102</v>
      </c>
      <c r="DT524" s="14"/>
      <c r="DU524" s="20"/>
    </row>
    <row r="525" spans="1:125" customFormat="1" ht="15" x14ac:dyDescent="0.25">
      <c r="A525" s="24"/>
      <c r="B525" s="22"/>
      <c r="C525" s="23"/>
      <c r="D525" s="496" t="s">
        <v>54</v>
      </c>
      <c r="E525" s="496"/>
      <c r="F525" s="496"/>
      <c r="G525" s="16"/>
      <c r="H525" s="42"/>
      <c r="I525" s="42"/>
      <c r="J525" s="42"/>
      <c r="K525" s="43"/>
      <c r="L525" s="42"/>
      <c r="M525" s="51">
        <v>175555.37</v>
      </c>
      <c r="N525" s="38"/>
      <c r="O525" s="45">
        <v>1667776.02</v>
      </c>
      <c r="DI525" s="14"/>
      <c r="DJ525" s="20"/>
      <c r="DK525" s="20"/>
      <c r="DL525" s="20"/>
      <c r="DQ525" s="20" t="s">
        <v>54</v>
      </c>
      <c r="DT525" s="14"/>
      <c r="DU525" s="20"/>
    </row>
    <row r="526" spans="1:125" customFormat="1" ht="22.5" x14ac:dyDescent="0.25">
      <c r="A526" s="15" t="s">
        <v>427</v>
      </c>
      <c r="B526" s="16" t="s">
        <v>428</v>
      </c>
      <c r="C526" s="17" t="s">
        <v>269</v>
      </c>
      <c r="D526" s="493" t="s">
        <v>270</v>
      </c>
      <c r="E526" s="493"/>
      <c r="F526" s="493"/>
      <c r="G526" s="16" t="s">
        <v>262</v>
      </c>
      <c r="H526" s="16">
        <v>1</v>
      </c>
      <c r="I526" s="16" t="s">
        <v>23</v>
      </c>
      <c r="J526" s="16" t="s">
        <v>23</v>
      </c>
      <c r="K526" s="18" t="s">
        <v>271</v>
      </c>
      <c r="L526" s="16" t="s">
        <v>127</v>
      </c>
      <c r="M526" s="18" t="s">
        <v>272</v>
      </c>
      <c r="N526" s="16" t="s">
        <v>99</v>
      </c>
      <c r="O526" s="19" t="s">
        <v>273</v>
      </c>
      <c r="DI526" s="14"/>
      <c r="DJ526" s="20" t="s">
        <v>270</v>
      </c>
      <c r="DK526" s="20" t="s">
        <v>5</v>
      </c>
      <c r="DL526" s="20" t="s">
        <v>5</v>
      </c>
      <c r="DQ526" s="20"/>
      <c r="DT526" s="14"/>
      <c r="DU526" s="20"/>
    </row>
    <row r="527" spans="1:125" customFormat="1" ht="15" x14ac:dyDescent="0.25">
      <c r="A527" s="21"/>
      <c r="B527" s="22"/>
      <c r="C527" s="23"/>
      <c r="D527" s="494" t="s">
        <v>274</v>
      </c>
      <c r="E527" s="494"/>
      <c r="F527" s="494"/>
      <c r="G527" s="494"/>
      <c r="H527" s="494"/>
      <c r="I527" s="494"/>
      <c r="J527" s="494"/>
      <c r="K527" s="494"/>
      <c r="L527" s="494"/>
      <c r="M527" s="494"/>
      <c r="N527" s="494"/>
      <c r="O527" s="498"/>
      <c r="DI527" s="14"/>
      <c r="DJ527" s="20"/>
      <c r="DK527" s="20"/>
      <c r="DL527" s="20"/>
      <c r="DQ527" s="20"/>
      <c r="DR527" s="2" t="s">
        <v>274</v>
      </c>
      <c r="DT527" s="14"/>
      <c r="DU527" s="20"/>
    </row>
    <row r="528" spans="1:125" customFormat="1" ht="15" x14ac:dyDescent="0.25">
      <c r="A528" s="24"/>
      <c r="B528" s="52"/>
      <c r="C528" s="26"/>
      <c r="D528" s="499" t="s">
        <v>131</v>
      </c>
      <c r="E528" s="499"/>
      <c r="F528" s="499"/>
      <c r="G528" s="499"/>
      <c r="H528" s="499"/>
      <c r="I528" s="499"/>
      <c r="J528" s="499"/>
      <c r="K528" s="499"/>
      <c r="L528" s="499"/>
      <c r="M528" s="499"/>
      <c r="N528" s="499"/>
      <c r="O528" s="500"/>
      <c r="DI528" s="14"/>
      <c r="DJ528" s="20"/>
      <c r="DK528" s="20"/>
      <c r="DL528" s="20"/>
      <c r="DQ528" s="20"/>
      <c r="DS528" s="2" t="s">
        <v>131</v>
      </c>
      <c r="DT528" s="14"/>
      <c r="DU528" s="20"/>
    </row>
    <row r="529" spans="1:125" customFormat="1" ht="15" x14ac:dyDescent="0.25">
      <c r="A529" s="24"/>
      <c r="B529" s="52"/>
      <c r="C529" s="26"/>
      <c r="D529" s="499" t="s">
        <v>102</v>
      </c>
      <c r="E529" s="499"/>
      <c r="F529" s="499"/>
      <c r="G529" s="499"/>
      <c r="H529" s="499"/>
      <c r="I529" s="499"/>
      <c r="J529" s="499"/>
      <c r="K529" s="499"/>
      <c r="L529" s="499"/>
      <c r="M529" s="499"/>
      <c r="N529" s="499"/>
      <c r="O529" s="500"/>
      <c r="DI529" s="14"/>
      <c r="DJ529" s="20"/>
      <c r="DK529" s="20"/>
      <c r="DL529" s="20"/>
      <c r="DQ529" s="20"/>
      <c r="DS529" s="2" t="s">
        <v>102</v>
      </c>
      <c r="DT529" s="14"/>
      <c r="DU529" s="20"/>
    </row>
    <row r="530" spans="1:125" customFormat="1" ht="15" x14ac:dyDescent="0.25">
      <c r="A530" s="24"/>
      <c r="B530" s="22"/>
      <c r="C530" s="23"/>
      <c r="D530" s="496" t="s">
        <v>54</v>
      </c>
      <c r="E530" s="496"/>
      <c r="F530" s="496"/>
      <c r="G530" s="16"/>
      <c r="H530" s="42"/>
      <c r="I530" s="42"/>
      <c r="J530" s="42"/>
      <c r="K530" s="43"/>
      <c r="L530" s="42"/>
      <c r="M530" s="51">
        <v>378541.26</v>
      </c>
      <c r="N530" s="38"/>
      <c r="O530" s="45">
        <v>3596141.97</v>
      </c>
      <c r="DI530" s="14"/>
      <c r="DJ530" s="20"/>
      <c r="DK530" s="20"/>
      <c r="DL530" s="20"/>
      <c r="DQ530" s="20" t="s">
        <v>54</v>
      </c>
      <c r="DT530" s="14"/>
      <c r="DU530" s="20"/>
    </row>
    <row r="531" spans="1:125" customFormat="1" ht="45" x14ac:dyDescent="0.25">
      <c r="A531" s="15" t="s">
        <v>429</v>
      </c>
      <c r="B531" s="16" t="s">
        <v>430</v>
      </c>
      <c r="C531" s="17" t="s">
        <v>277</v>
      </c>
      <c r="D531" s="493" t="s">
        <v>278</v>
      </c>
      <c r="E531" s="493"/>
      <c r="F531" s="493"/>
      <c r="G531" s="16" t="s">
        <v>110</v>
      </c>
      <c r="H531" s="16">
        <v>1</v>
      </c>
      <c r="I531" s="16" t="s">
        <v>23</v>
      </c>
      <c r="J531" s="16" t="s">
        <v>23</v>
      </c>
      <c r="K531" s="18"/>
      <c r="L531" s="16"/>
      <c r="M531" s="18"/>
      <c r="N531" s="16"/>
      <c r="O531" s="19"/>
      <c r="DI531" s="14"/>
      <c r="DJ531" s="20" t="s">
        <v>278</v>
      </c>
      <c r="DK531" s="20" t="s">
        <v>5</v>
      </c>
      <c r="DL531" s="20" t="s">
        <v>5</v>
      </c>
      <c r="DQ531" s="20"/>
      <c r="DT531" s="14"/>
      <c r="DU531" s="20"/>
    </row>
    <row r="532" spans="1:125" customFormat="1" ht="15" x14ac:dyDescent="0.25">
      <c r="A532" s="24"/>
      <c r="B532" s="25"/>
      <c r="C532" s="26" t="s">
        <v>23</v>
      </c>
      <c r="D532" s="494" t="s">
        <v>44</v>
      </c>
      <c r="E532" s="494"/>
      <c r="F532" s="494"/>
      <c r="G532" s="27"/>
      <c r="H532" s="28"/>
      <c r="I532" s="28"/>
      <c r="J532" s="28"/>
      <c r="K532" s="29">
        <v>251.92</v>
      </c>
      <c r="L532" s="28"/>
      <c r="M532" s="29">
        <v>251.92</v>
      </c>
      <c r="N532" s="30">
        <v>52.21</v>
      </c>
      <c r="O532" s="31">
        <v>13152.74</v>
      </c>
      <c r="DI532" s="14"/>
      <c r="DJ532" s="20"/>
      <c r="DK532" s="20"/>
      <c r="DL532" s="20"/>
      <c r="DN532" s="2" t="s">
        <v>44</v>
      </c>
      <c r="DQ532" s="20"/>
      <c r="DT532" s="14"/>
      <c r="DU532" s="20"/>
    </row>
    <row r="533" spans="1:125" customFormat="1" ht="15" x14ac:dyDescent="0.25">
      <c r="A533" s="24"/>
      <c r="B533" s="25"/>
      <c r="C533" s="26" t="s">
        <v>55</v>
      </c>
      <c r="D533" s="494" t="s">
        <v>60</v>
      </c>
      <c r="E533" s="494"/>
      <c r="F533" s="494"/>
      <c r="G533" s="27"/>
      <c r="H533" s="28"/>
      <c r="I533" s="28"/>
      <c r="J533" s="28"/>
      <c r="K533" s="29">
        <v>120.78</v>
      </c>
      <c r="L533" s="28"/>
      <c r="M533" s="29">
        <v>120.78</v>
      </c>
      <c r="N533" s="30">
        <v>15.71</v>
      </c>
      <c r="O533" s="31">
        <v>1897.45</v>
      </c>
      <c r="DI533" s="14"/>
      <c r="DJ533" s="20"/>
      <c r="DK533" s="20"/>
      <c r="DL533" s="20"/>
      <c r="DN533" s="2" t="s">
        <v>60</v>
      </c>
      <c r="DQ533" s="20"/>
      <c r="DT533" s="14"/>
      <c r="DU533" s="20"/>
    </row>
    <row r="534" spans="1:125" customFormat="1" ht="15" x14ac:dyDescent="0.25">
      <c r="A534" s="24"/>
      <c r="B534" s="25"/>
      <c r="C534" s="26" t="s">
        <v>61</v>
      </c>
      <c r="D534" s="494" t="s">
        <v>62</v>
      </c>
      <c r="E534" s="494"/>
      <c r="F534" s="494"/>
      <c r="G534" s="27"/>
      <c r="H534" s="28"/>
      <c r="I534" s="28"/>
      <c r="J534" s="28"/>
      <c r="K534" s="29">
        <v>11.98</v>
      </c>
      <c r="L534" s="28"/>
      <c r="M534" s="29">
        <v>11.98</v>
      </c>
      <c r="N534" s="30">
        <v>52.21</v>
      </c>
      <c r="O534" s="41">
        <v>625.48</v>
      </c>
      <c r="DI534" s="14"/>
      <c r="DJ534" s="20"/>
      <c r="DK534" s="20"/>
      <c r="DL534" s="20"/>
      <c r="DN534" s="2" t="s">
        <v>62</v>
      </c>
      <c r="DQ534" s="20"/>
      <c r="DT534" s="14"/>
      <c r="DU534" s="20"/>
    </row>
    <row r="535" spans="1:125" customFormat="1" ht="15" x14ac:dyDescent="0.25">
      <c r="A535" s="24"/>
      <c r="B535" s="25"/>
      <c r="C535" s="26" t="s">
        <v>75</v>
      </c>
      <c r="D535" s="494" t="s">
        <v>86</v>
      </c>
      <c r="E535" s="494"/>
      <c r="F535" s="494"/>
      <c r="G535" s="27"/>
      <c r="H535" s="28"/>
      <c r="I535" s="28"/>
      <c r="J535" s="28"/>
      <c r="K535" s="29">
        <v>812.09</v>
      </c>
      <c r="L535" s="28"/>
      <c r="M535" s="29">
        <v>812.09</v>
      </c>
      <c r="N535" s="47">
        <v>9.5</v>
      </c>
      <c r="O535" s="31">
        <v>7714.86</v>
      </c>
      <c r="DI535" s="14"/>
      <c r="DJ535" s="20"/>
      <c r="DK535" s="20"/>
      <c r="DL535" s="20"/>
      <c r="DN535" s="2" t="s">
        <v>86</v>
      </c>
      <c r="DQ535" s="20"/>
      <c r="DT535" s="14"/>
      <c r="DU535" s="20"/>
    </row>
    <row r="536" spans="1:125" customFormat="1" ht="15" x14ac:dyDescent="0.25">
      <c r="A536" s="32"/>
      <c r="B536" s="25"/>
      <c r="C536" s="26"/>
      <c r="D536" s="494" t="s">
        <v>45</v>
      </c>
      <c r="E536" s="494"/>
      <c r="F536" s="494"/>
      <c r="G536" s="27" t="s">
        <v>46</v>
      </c>
      <c r="H536" s="47">
        <v>26.8</v>
      </c>
      <c r="I536" s="28"/>
      <c r="J536" s="47">
        <v>26.8</v>
      </c>
      <c r="K536" s="8"/>
      <c r="L536" s="28"/>
      <c r="M536" s="8"/>
      <c r="N536" s="28"/>
      <c r="O536" s="35"/>
      <c r="DI536" s="14"/>
      <c r="DJ536" s="20"/>
      <c r="DK536" s="20"/>
      <c r="DL536" s="20"/>
      <c r="DO536" s="2" t="s">
        <v>45</v>
      </c>
      <c r="DQ536" s="20"/>
      <c r="DT536" s="14"/>
      <c r="DU536" s="20"/>
    </row>
    <row r="537" spans="1:125" customFormat="1" ht="15" x14ac:dyDescent="0.25">
      <c r="A537" s="32"/>
      <c r="B537" s="25"/>
      <c r="C537" s="26"/>
      <c r="D537" s="494" t="s">
        <v>63</v>
      </c>
      <c r="E537" s="494"/>
      <c r="F537" s="494"/>
      <c r="G537" s="27" t="s">
        <v>46</v>
      </c>
      <c r="H537" s="30">
        <v>0.92</v>
      </c>
      <c r="I537" s="28"/>
      <c r="J537" s="30">
        <v>0.92</v>
      </c>
      <c r="K537" s="8"/>
      <c r="L537" s="28"/>
      <c r="M537" s="8"/>
      <c r="N537" s="28"/>
      <c r="O537" s="35"/>
      <c r="DI537" s="14"/>
      <c r="DJ537" s="20"/>
      <c r="DK537" s="20"/>
      <c r="DL537" s="20"/>
      <c r="DO537" s="2" t="s">
        <v>63</v>
      </c>
      <c r="DQ537" s="20"/>
      <c r="DT537" s="14"/>
      <c r="DU537" s="20"/>
    </row>
    <row r="538" spans="1:125" customFormat="1" ht="15" x14ac:dyDescent="0.25">
      <c r="A538" s="36"/>
      <c r="B538" s="27"/>
      <c r="C538" s="26"/>
      <c r="D538" s="497" t="s">
        <v>47</v>
      </c>
      <c r="E538" s="497"/>
      <c r="F538" s="497"/>
      <c r="G538" s="37"/>
      <c r="H538" s="38"/>
      <c r="I538" s="38"/>
      <c r="J538" s="38"/>
      <c r="K538" s="50">
        <v>1184.79</v>
      </c>
      <c r="L538" s="38"/>
      <c r="M538" s="50">
        <v>1184.79</v>
      </c>
      <c r="N538" s="38"/>
      <c r="O538" s="40">
        <v>22765.05</v>
      </c>
      <c r="DI538" s="14"/>
      <c r="DJ538" s="20"/>
      <c r="DK538" s="20"/>
      <c r="DL538" s="20"/>
      <c r="DP538" s="2" t="s">
        <v>47</v>
      </c>
      <c r="DQ538" s="20"/>
      <c r="DT538" s="14"/>
      <c r="DU538" s="20"/>
    </row>
    <row r="539" spans="1:125" customFormat="1" ht="15" x14ac:dyDescent="0.25">
      <c r="A539" s="32"/>
      <c r="B539" s="25"/>
      <c r="C539" s="26"/>
      <c r="D539" s="494" t="s">
        <v>48</v>
      </c>
      <c r="E539" s="494"/>
      <c r="F539" s="494"/>
      <c r="G539" s="27"/>
      <c r="H539" s="28"/>
      <c r="I539" s="28"/>
      <c r="J539" s="28"/>
      <c r="K539" s="8"/>
      <c r="L539" s="28"/>
      <c r="M539" s="29">
        <v>263.89999999999998</v>
      </c>
      <c r="N539" s="28"/>
      <c r="O539" s="31">
        <v>13778.22</v>
      </c>
      <c r="DI539" s="14"/>
      <c r="DJ539" s="20"/>
      <c r="DK539" s="20"/>
      <c r="DL539" s="20"/>
      <c r="DO539" s="2" t="s">
        <v>48</v>
      </c>
      <c r="DQ539" s="20"/>
      <c r="DT539" s="14"/>
      <c r="DU539" s="20"/>
    </row>
    <row r="540" spans="1:125" customFormat="1" ht="15" x14ac:dyDescent="0.25">
      <c r="A540" s="32"/>
      <c r="B540" s="25"/>
      <c r="C540" s="26" t="s">
        <v>279</v>
      </c>
      <c r="D540" s="494" t="s">
        <v>280</v>
      </c>
      <c r="E540" s="494"/>
      <c r="F540" s="494"/>
      <c r="G540" s="27" t="s">
        <v>51</v>
      </c>
      <c r="H540" s="33">
        <v>92</v>
      </c>
      <c r="I540" s="28"/>
      <c r="J540" s="33">
        <v>92</v>
      </c>
      <c r="K540" s="8"/>
      <c r="L540" s="28"/>
      <c r="M540" s="29">
        <v>242.79</v>
      </c>
      <c r="N540" s="28"/>
      <c r="O540" s="31">
        <v>12675.96</v>
      </c>
      <c r="DI540" s="14"/>
      <c r="DJ540" s="20"/>
      <c r="DK540" s="20"/>
      <c r="DL540" s="20"/>
      <c r="DO540" s="2" t="s">
        <v>280</v>
      </c>
      <c r="DQ540" s="20"/>
      <c r="DT540" s="14"/>
      <c r="DU540" s="20"/>
    </row>
    <row r="541" spans="1:125" customFormat="1" ht="15" x14ac:dyDescent="0.25">
      <c r="A541" s="32"/>
      <c r="B541" s="25"/>
      <c r="C541" s="26" t="s">
        <v>281</v>
      </c>
      <c r="D541" s="494" t="s">
        <v>282</v>
      </c>
      <c r="E541" s="494"/>
      <c r="F541" s="494"/>
      <c r="G541" s="27" t="s">
        <v>51</v>
      </c>
      <c r="H541" s="33">
        <v>49</v>
      </c>
      <c r="I541" s="28"/>
      <c r="J541" s="33">
        <v>49</v>
      </c>
      <c r="K541" s="8"/>
      <c r="L541" s="28"/>
      <c r="M541" s="29">
        <v>129.31</v>
      </c>
      <c r="N541" s="28"/>
      <c r="O541" s="31">
        <v>6751.33</v>
      </c>
      <c r="DI541" s="14"/>
      <c r="DJ541" s="20"/>
      <c r="DK541" s="20"/>
      <c r="DL541" s="20"/>
      <c r="DO541" s="2" t="s">
        <v>282</v>
      </c>
      <c r="DQ541" s="20"/>
      <c r="DT541" s="14"/>
      <c r="DU541" s="20"/>
    </row>
    <row r="542" spans="1:125" customFormat="1" ht="15" x14ac:dyDescent="0.25">
      <c r="A542" s="24"/>
      <c r="B542" s="22"/>
      <c r="C542" s="23"/>
      <c r="D542" s="496" t="s">
        <v>54</v>
      </c>
      <c r="E542" s="496"/>
      <c r="F542" s="496"/>
      <c r="G542" s="16"/>
      <c r="H542" s="42"/>
      <c r="I542" s="42"/>
      <c r="J542" s="42"/>
      <c r="K542" s="43"/>
      <c r="L542" s="42"/>
      <c r="M542" s="51">
        <v>1556.89</v>
      </c>
      <c r="N542" s="38"/>
      <c r="O542" s="45">
        <v>42192.34</v>
      </c>
      <c r="DI542" s="14"/>
      <c r="DJ542" s="20"/>
      <c r="DK542" s="20"/>
      <c r="DL542" s="20"/>
      <c r="DQ542" s="20" t="s">
        <v>54</v>
      </c>
      <c r="DT542" s="14"/>
      <c r="DU542" s="20"/>
    </row>
    <row r="543" spans="1:125" customFormat="1" ht="22.5" x14ac:dyDescent="0.25">
      <c r="A543" s="15" t="s">
        <v>431</v>
      </c>
      <c r="B543" s="16" t="s">
        <v>432</v>
      </c>
      <c r="C543" s="17" t="s">
        <v>285</v>
      </c>
      <c r="D543" s="493" t="s">
        <v>286</v>
      </c>
      <c r="E543" s="493"/>
      <c r="F543" s="493"/>
      <c r="G543" s="16" t="s">
        <v>110</v>
      </c>
      <c r="H543" s="16">
        <v>-2</v>
      </c>
      <c r="I543" s="16" t="s">
        <v>23</v>
      </c>
      <c r="J543" s="16" t="s">
        <v>287</v>
      </c>
      <c r="K543" s="18" t="s">
        <v>288</v>
      </c>
      <c r="L543" s="16"/>
      <c r="M543" s="18" t="s">
        <v>289</v>
      </c>
      <c r="N543" s="16" t="s">
        <v>99</v>
      </c>
      <c r="O543" s="19" t="s">
        <v>290</v>
      </c>
      <c r="DI543" s="14"/>
      <c r="DJ543" s="20" t="s">
        <v>286</v>
      </c>
      <c r="DK543" s="20" t="s">
        <v>5</v>
      </c>
      <c r="DL543" s="20" t="s">
        <v>5</v>
      </c>
      <c r="DQ543" s="20"/>
      <c r="DT543" s="14"/>
      <c r="DU543" s="20"/>
    </row>
    <row r="544" spans="1:125" customFormat="1" ht="15" x14ac:dyDescent="0.25">
      <c r="A544" s="24"/>
      <c r="B544" s="22"/>
      <c r="C544" s="23"/>
      <c r="D544" s="496" t="s">
        <v>54</v>
      </c>
      <c r="E544" s="496"/>
      <c r="F544" s="496"/>
      <c r="G544" s="16"/>
      <c r="H544" s="42"/>
      <c r="I544" s="42"/>
      <c r="J544" s="42"/>
      <c r="K544" s="43"/>
      <c r="L544" s="42"/>
      <c r="M544" s="44">
        <v>-533.34</v>
      </c>
      <c r="N544" s="38"/>
      <c r="O544" s="45">
        <v>-5066.7299999999996</v>
      </c>
      <c r="DI544" s="14"/>
      <c r="DJ544" s="20"/>
      <c r="DK544" s="20"/>
      <c r="DL544" s="20"/>
      <c r="DQ544" s="20" t="s">
        <v>54</v>
      </c>
      <c r="DT544" s="14"/>
      <c r="DU544" s="20"/>
    </row>
    <row r="545" spans="1:125" customFormat="1" ht="22.5" x14ac:dyDescent="0.25">
      <c r="A545" s="15" t="s">
        <v>433</v>
      </c>
      <c r="B545" s="16" t="s">
        <v>434</v>
      </c>
      <c r="C545" s="17" t="s">
        <v>293</v>
      </c>
      <c r="D545" s="493" t="s">
        <v>294</v>
      </c>
      <c r="E545" s="493"/>
      <c r="F545" s="493"/>
      <c r="G545" s="16" t="s">
        <v>110</v>
      </c>
      <c r="H545" s="16">
        <v>2</v>
      </c>
      <c r="I545" s="16" t="s">
        <v>23</v>
      </c>
      <c r="J545" s="16" t="s">
        <v>55</v>
      </c>
      <c r="K545" s="18" t="s">
        <v>295</v>
      </c>
      <c r="L545" s="16" t="s">
        <v>127</v>
      </c>
      <c r="M545" s="18" t="s">
        <v>296</v>
      </c>
      <c r="N545" s="16" t="s">
        <v>99</v>
      </c>
      <c r="O545" s="19" t="s">
        <v>297</v>
      </c>
      <c r="DI545" s="14"/>
      <c r="DJ545" s="20" t="s">
        <v>294</v>
      </c>
      <c r="DK545" s="20" t="s">
        <v>5</v>
      </c>
      <c r="DL545" s="20" t="s">
        <v>5</v>
      </c>
      <c r="DQ545" s="20"/>
      <c r="DT545" s="14"/>
      <c r="DU545" s="20"/>
    </row>
    <row r="546" spans="1:125" customFormat="1" ht="15" x14ac:dyDescent="0.25">
      <c r="A546" s="21"/>
      <c r="B546" s="22"/>
      <c r="C546" s="23"/>
      <c r="D546" s="494" t="s">
        <v>298</v>
      </c>
      <c r="E546" s="494"/>
      <c r="F546" s="494"/>
      <c r="G546" s="494"/>
      <c r="H546" s="494"/>
      <c r="I546" s="494"/>
      <c r="J546" s="494"/>
      <c r="K546" s="494"/>
      <c r="L546" s="494"/>
      <c r="M546" s="494"/>
      <c r="N546" s="494"/>
      <c r="O546" s="498"/>
      <c r="DI546" s="14"/>
      <c r="DJ546" s="20"/>
      <c r="DK546" s="20"/>
      <c r="DL546" s="20"/>
      <c r="DQ546" s="20"/>
      <c r="DR546" s="2" t="s">
        <v>298</v>
      </c>
      <c r="DT546" s="14"/>
      <c r="DU546" s="20"/>
    </row>
    <row r="547" spans="1:125" customFormat="1" ht="15" x14ac:dyDescent="0.25">
      <c r="A547" s="24"/>
      <c r="B547" s="52"/>
      <c r="C547" s="26"/>
      <c r="D547" s="499" t="s">
        <v>131</v>
      </c>
      <c r="E547" s="499"/>
      <c r="F547" s="499"/>
      <c r="G547" s="499"/>
      <c r="H547" s="499"/>
      <c r="I547" s="499"/>
      <c r="J547" s="499"/>
      <c r="K547" s="499"/>
      <c r="L547" s="499"/>
      <c r="M547" s="499"/>
      <c r="N547" s="499"/>
      <c r="O547" s="500"/>
      <c r="DI547" s="14"/>
      <c r="DJ547" s="20"/>
      <c r="DK547" s="20"/>
      <c r="DL547" s="20"/>
      <c r="DQ547" s="20"/>
      <c r="DS547" s="2" t="s">
        <v>131</v>
      </c>
      <c r="DT547" s="14"/>
      <c r="DU547" s="20"/>
    </row>
    <row r="548" spans="1:125" customFormat="1" ht="15" x14ac:dyDescent="0.25">
      <c r="A548" s="24"/>
      <c r="B548" s="52"/>
      <c r="C548" s="26"/>
      <c r="D548" s="499" t="s">
        <v>102</v>
      </c>
      <c r="E548" s="499"/>
      <c r="F548" s="499"/>
      <c r="G548" s="499"/>
      <c r="H548" s="499"/>
      <c r="I548" s="499"/>
      <c r="J548" s="499"/>
      <c r="K548" s="499"/>
      <c r="L548" s="499"/>
      <c r="M548" s="499"/>
      <c r="N548" s="499"/>
      <c r="O548" s="500"/>
      <c r="DI548" s="14"/>
      <c r="DJ548" s="20"/>
      <c r="DK548" s="20"/>
      <c r="DL548" s="20"/>
      <c r="DQ548" s="20"/>
      <c r="DS548" s="2" t="s">
        <v>102</v>
      </c>
      <c r="DT548" s="14"/>
      <c r="DU548" s="20"/>
    </row>
    <row r="549" spans="1:125" customFormat="1" ht="15" x14ac:dyDescent="0.25">
      <c r="A549" s="24"/>
      <c r="B549" s="22"/>
      <c r="C549" s="23"/>
      <c r="D549" s="496" t="s">
        <v>54</v>
      </c>
      <c r="E549" s="496"/>
      <c r="F549" s="496"/>
      <c r="G549" s="16"/>
      <c r="H549" s="42"/>
      <c r="I549" s="42"/>
      <c r="J549" s="42"/>
      <c r="K549" s="43"/>
      <c r="L549" s="42"/>
      <c r="M549" s="51">
        <v>9234.43</v>
      </c>
      <c r="N549" s="38"/>
      <c r="O549" s="45">
        <v>87727.09</v>
      </c>
      <c r="DI549" s="14"/>
      <c r="DJ549" s="20"/>
      <c r="DK549" s="20"/>
      <c r="DL549" s="20"/>
      <c r="DQ549" s="20" t="s">
        <v>54</v>
      </c>
      <c r="DT549" s="14"/>
      <c r="DU549" s="20"/>
    </row>
    <row r="550" spans="1:125" customFormat="1" ht="33.75" x14ac:dyDescent="0.25">
      <c r="A550" s="15" t="s">
        <v>435</v>
      </c>
      <c r="B550" s="16" t="s">
        <v>436</v>
      </c>
      <c r="C550" s="17" t="s">
        <v>301</v>
      </c>
      <c r="D550" s="493" t="s">
        <v>302</v>
      </c>
      <c r="E550" s="493"/>
      <c r="F550" s="493"/>
      <c r="G550" s="16" t="s">
        <v>110</v>
      </c>
      <c r="H550" s="16">
        <v>1</v>
      </c>
      <c r="I550" s="16" t="s">
        <v>23</v>
      </c>
      <c r="J550" s="16" t="s">
        <v>23</v>
      </c>
      <c r="K550" s="18" t="s">
        <v>303</v>
      </c>
      <c r="L550" s="16" t="s">
        <v>127</v>
      </c>
      <c r="M550" s="18" t="s">
        <v>304</v>
      </c>
      <c r="N550" s="16" t="s">
        <v>99</v>
      </c>
      <c r="O550" s="19" t="s">
        <v>305</v>
      </c>
      <c r="DI550" s="14"/>
      <c r="DJ550" s="20" t="s">
        <v>302</v>
      </c>
      <c r="DK550" s="20" t="s">
        <v>5</v>
      </c>
      <c r="DL550" s="20" t="s">
        <v>5</v>
      </c>
      <c r="DQ550" s="20"/>
      <c r="DT550" s="14"/>
      <c r="DU550" s="20"/>
    </row>
    <row r="551" spans="1:125" customFormat="1" ht="15" x14ac:dyDescent="0.25">
      <c r="A551" s="21"/>
      <c r="B551" s="22"/>
      <c r="C551" s="23"/>
      <c r="D551" s="494" t="s">
        <v>306</v>
      </c>
      <c r="E551" s="494"/>
      <c r="F551" s="494"/>
      <c r="G551" s="494"/>
      <c r="H551" s="494"/>
      <c r="I551" s="494"/>
      <c r="J551" s="494"/>
      <c r="K551" s="494"/>
      <c r="L551" s="494"/>
      <c r="M551" s="494"/>
      <c r="N551" s="494"/>
      <c r="O551" s="498"/>
      <c r="DI551" s="14"/>
      <c r="DJ551" s="20"/>
      <c r="DK551" s="20"/>
      <c r="DL551" s="20"/>
      <c r="DQ551" s="20"/>
      <c r="DR551" s="2" t="s">
        <v>306</v>
      </c>
      <c r="DT551" s="14"/>
      <c r="DU551" s="20"/>
    </row>
    <row r="552" spans="1:125" customFormat="1" ht="15" x14ac:dyDescent="0.25">
      <c r="A552" s="24"/>
      <c r="B552" s="52"/>
      <c r="C552" s="26"/>
      <c r="D552" s="499" t="s">
        <v>131</v>
      </c>
      <c r="E552" s="499"/>
      <c r="F552" s="499"/>
      <c r="G552" s="499"/>
      <c r="H552" s="499"/>
      <c r="I552" s="499"/>
      <c r="J552" s="499"/>
      <c r="K552" s="499"/>
      <c r="L552" s="499"/>
      <c r="M552" s="499"/>
      <c r="N552" s="499"/>
      <c r="O552" s="500"/>
      <c r="DI552" s="14"/>
      <c r="DJ552" s="20"/>
      <c r="DK552" s="20"/>
      <c r="DL552" s="20"/>
      <c r="DQ552" s="20"/>
      <c r="DS552" s="2" t="s">
        <v>131</v>
      </c>
      <c r="DT552" s="14"/>
      <c r="DU552" s="20"/>
    </row>
    <row r="553" spans="1:125" customFormat="1" ht="15" x14ac:dyDescent="0.25">
      <c r="A553" s="24"/>
      <c r="B553" s="52"/>
      <c r="C553" s="26"/>
      <c r="D553" s="499" t="s">
        <v>102</v>
      </c>
      <c r="E553" s="499"/>
      <c r="F553" s="499"/>
      <c r="G553" s="499"/>
      <c r="H553" s="499"/>
      <c r="I553" s="499"/>
      <c r="J553" s="499"/>
      <c r="K553" s="499"/>
      <c r="L553" s="499"/>
      <c r="M553" s="499"/>
      <c r="N553" s="499"/>
      <c r="O553" s="500"/>
      <c r="DI553" s="14"/>
      <c r="DJ553" s="20"/>
      <c r="DK553" s="20"/>
      <c r="DL553" s="20"/>
      <c r="DQ553" s="20"/>
      <c r="DS553" s="2" t="s">
        <v>102</v>
      </c>
      <c r="DT553" s="14"/>
      <c r="DU553" s="20"/>
    </row>
    <row r="554" spans="1:125" customFormat="1" ht="15" x14ac:dyDescent="0.25">
      <c r="A554" s="24"/>
      <c r="B554" s="22"/>
      <c r="C554" s="23"/>
      <c r="D554" s="496" t="s">
        <v>54</v>
      </c>
      <c r="E554" s="496"/>
      <c r="F554" s="496"/>
      <c r="G554" s="16"/>
      <c r="H554" s="42"/>
      <c r="I554" s="42"/>
      <c r="J554" s="42"/>
      <c r="K554" s="43"/>
      <c r="L554" s="42"/>
      <c r="M554" s="51">
        <v>16503.3</v>
      </c>
      <c r="N554" s="38"/>
      <c r="O554" s="45">
        <v>156781.35</v>
      </c>
      <c r="DI554" s="14"/>
      <c r="DJ554" s="20"/>
      <c r="DK554" s="20"/>
      <c r="DL554" s="20"/>
      <c r="DQ554" s="20" t="s">
        <v>54</v>
      </c>
      <c r="DT554" s="14"/>
      <c r="DU554" s="20"/>
    </row>
    <row r="555" spans="1:125" customFormat="1" ht="22.5" x14ac:dyDescent="0.25">
      <c r="A555" s="15" t="s">
        <v>437</v>
      </c>
      <c r="B555" s="16" t="s">
        <v>438</v>
      </c>
      <c r="C555" s="17" t="s">
        <v>123</v>
      </c>
      <c r="D555" s="493" t="s">
        <v>308</v>
      </c>
      <c r="E555" s="493"/>
      <c r="F555" s="493"/>
      <c r="G555" s="16" t="s">
        <v>110</v>
      </c>
      <c r="H555" s="16">
        <v>1</v>
      </c>
      <c r="I555" s="16" t="s">
        <v>23</v>
      </c>
      <c r="J555" s="16" t="s">
        <v>23</v>
      </c>
      <c r="K555" s="18" t="s">
        <v>309</v>
      </c>
      <c r="L555" s="16" t="s">
        <v>127</v>
      </c>
      <c r="M555" s="18" t="s">
        <v>310</v>
      </c>
      <c r="N555" s="16" t="s">
        <v>99</v>
      </c>
      <c r="O555" s="19" t="s">
        <v>311</v>
      </c>
      <c r="DI555" s="14"/>
      <c r="DJ555" s="20" t="s">
        <v>308</v>
      </c>
      <c r="DK555" s="20" t="s">
        <v>5</v>
      </c>
      <c r="DL555" s="20" t="s">
        <v>5</v>
      </c>
      <c r="DQ555" s="20"/>
      <c r="DT555" s="14"/>
      <c r="DU555" s="20"/>
    </row>
    <row r="556" spans="1:125" customFormat="1" ht="15" x14ac:dyDescent="0.25">
      <c r="A556" s="21"/>
      <c r="B556" s="22"/>
      <c r="C556" s="23"/>
      <c r="D556" s="494" t="s">
        <v>312</v>
      </c>
      <c r="E556" s="494"/>
      <c r="F556" s="494"/>
      <c r="G556" s="494"/>
      <c r="H556" s="494"/>
      <c r="I556" s="494"/>
      <c r="J556" s="494"/>
      <c r="K556" s="494"/>
      <c r="L556" s="494"/>
      <c r="M556" s="494"/>
      <c r="N556" s="494"/>
      <c r="O556" s="498"/>
      <c r="DI556" s="14"/>
      <c r="DJ556" s="20"/>
      <c r="DK556" s="20"/>
      <c r="DL556" s="20"/>
      <c r="DQ556" s="20"/>
      <c r="DR556" s="2" t="s">
        <v>312</v>
      </c>
      <c r="DT556" s="14"/>
      <c r="DU556" s="20"/>
    </row>
    <row r="557" spans="1:125" customFormat="1" ht="15" x14ac:dyDescent="0.25">
      <c r="A557" s="24"/>
      <c r="B557" s="52"/>
      <c r="C557" s="26"/>
      <c r="D557" s="499" t="s">
        <v>131</v>
      </c>
      <c r="E557" s="499"/>
      <c r="F557" s="499"/>
      <c r="G557" s="499"/>
      <c r="H557" s="499"/>
      <c r="I557" s="499"/>
      <c r="J557" s="499"/>
      <c r="K557" s="499"/>
      <c r="L557" s="499"/>
      <c r="M557" s="499"/>
      <c r="N557" s="499"/>
      <c r="O557" s="500"/>
      <c r="DI557" s="14"/>
      <c r="DJ557" s="20"/>
      <c r="DK557" s="20"/>
      <c r="DL557" s="20"/>
      <c r="DQ557" s="20"/>
      <c r="DS557" s="2" t="s">
        <v>131</v>
      </c>
      <c r="DT557" s="14"/>
      <c r="DU557" s="20"/>
    </row>
    <row r="558" spans="1:125" customFormat="1" ht="15" x14ac:dyDescent="0.25">
      <c r="A558" s="24"/>
      <c r="B558" s="52"/>
      <c r="C558" s="26"/>
      <c r="D558" s="499" t="s">
        <v>102</v>
      </c>
      <c r="E558" s="499"/>
      <c r="F558" s="499"/>
      <c r="G558" s="499"/>
      <c r="H558" s="499"/>
      <c r="I558" s="499"/>
      <c r="J558" s="499"/>
      <c r="K558" s="499"/>
      <c r="L558" s="499"/>
      <c r="M558" s="499"/>
      <c r="N558" s="499"/>
      <c r="O558" s="500"/>
      <c r="DI558" s="14"/>
      <c r="DJ558" s="20"/>
      <c r="DK558" s="20"/>
      <c r="DL558" s="20"/>
      <c r="DQ558" s="20"/>
      <c r="DS558" s="2" t="s">
        <v>102</v>
      </c>
      <c r="DT558" s="14"/>
      <c r="DU558" s="20"/>
    </row>
    <row r="559" spans="1:125" customFormat="1" ht="15" x14ac:dyDescent="0.25">
      <c r="A559" s="24"/>
      <c r="B559" s="22"/>
      <c r="C559" s="23"/>
      <c r="D559" s="496" t="s">
        <v>54</v>
      </c>
      <c r="E559" s="496"/>
      <c r="F559" s="496"/>
      <c r="G559" s="16"/>
      <c r="H559" s="42"/>
      <c r="I559" s="42"/>
      <c r="J559" s="42"/>
      <c r="K559" s="43"/>
      <c r="L559" s="42"/>
      <c r="M559" s="44">
        <v>439.8</v>
      </c>
      <c r="N559" s="38"/>
      <c r="O559" s="45">
        <v>4178.1000000000004</v>
      </c>
      <c r="DI559" s="14"/>
      <c r="DJ559" s="20"/>
      <c r="DK559" s="20"/>
      <c r="DL559" s="20"/>
      <c r="DQ559" s="20" t="s">
        <v>54</v>
      </c>
      <c r="DT559" s="14"/>
      <c r="DU559" s="20"/>
    </row>
    <row r="560" spans="1:125" customFormat="1" ht="33.75" x14ac:dyDescent="0.25">
      <c r="A560" s="15" t="s">
        <v>439</v>
      </c>
      <c r="B560" s="16" t="s">
        <v>440</v>
      </c>
      <c r="C560" s="17" t="s">
        <v>314</v>
      </c>
      <c r="D560" s="493" t="s">
        <v>315</v>
      </c>
      <c r="E560" s="493"/>
      <c r="F560" s="493"/>
      <c r="G560" s="16" t="s">
        <v>316</v>
      </c>
      <c r="H560" s="16">
        <v>0.06</v>
      </c>
      <c r="I560" s="16" t="s">
        <v>23</v>
      </c>
      <c r="J560" s="16" t="s">
        <v>317</v>
      </c>
      <c r="K560" s="18"/>
      <c r="L560" s="16"/>
      <c r="M560" s="18"/>
      <c r="N560" s="16"/>
      <c r="O560" s="19"/>
      <c r="DI560" s="14"/>
      <c r="DJ560" s="20" t="s">
        <v>315</v>
      </c>
      <c r="DK560" s="20" t="s">
        <v>5</v>
      </c>
      <c r="DL560" s="20" t="s">
        <v>5</v>
      </c>
      <c r="DQ560" s="20"/>
      <c r="DT560" s="14"/>
      <c r="DU560" s="20"/>
    </row>
    <row r="561" spans="1:125" customFormat="1" ht="15" x14ac:dyDescent="0.25">
      <c r="A561" s="24"/>
      <c r="B561" s="25"/>
      <c r="C561" s="26" t="s">
        <v>23</v>
      </c>
      <c r="D561" s="494" t="s">
        <v>44</v>
      </c>
      <c r="E561" s="494"/>
      <c r="F561" s="494"/>
      <c r="G561" s="27"/>
      <c r="H561" s="28"/>
      <c r="I561" s="28"/>
      <c r="J561" s="28"/>
      <c r="K561" s="46">
        <v>1183.68</v>
      </c>
      <c r="L561" s="28"/>
      <c r="M561" s="29">
        <v>71.02</v>
      </c>
      <c r="N561" s="30">
        <v>52.21</v>
      </c>
      <c r="O561" s="31">
        <v>3707.95</v>
      </c>
      <c r="DI561" s="14"/>
      <c r="DJ561" s="20"/>
      <c r="DK561" s="20"/>
      <c r="DL561" s="20"/>
      <c r="DN561" s="2" t="s">
        <v>44</v>
      </c>
      <c r="DQ561" s="20"/>
      <c r="DT561" s="14"/>
      <c r="DU561" s="20"/>
    </row>
    <row r="562" spans="1:125" customFormat="1" ht="15" x14ac:dyDescent="0.25">
      <c r="A562" s="24"/>
      <c r="B562" s="25"/>
      <c r="C562" s="26" t="s">
        <v>55</v>
      </c>
      <c r="D562" s="494" t="s">
        <v>60</v>
      </c>
      <c r="E562" s="494"/>
      <c r="F562" s="494"/>
      <c r="G562" s="27"/>
      <c r="H562" s="28"/>
      <c r="I562" s="28"/>
      <c r="J562" s="28"/>
      <c r="K562" s="29">
        <v>946.33</v>
      </c>
      <c r="L562" s="28"/>
      <c r="M562" s="29">
        <v>56.78</v>
      </c>
      <c r="N562" s="30">
        <v>15.71</v>
      </c>
      <c r="O562" s="41">
        <v>892.01</v>
      </c>
      <c r="DI562" s="14"/>
      <c r="DJ562" s="20"/>
      <c r="DK562" s="20"/>
      <c r="DL562" s="20"/>
      <c r="DN562" s="2" t="s">
        <v>60</v>
      </c>
      <c r="DQ562" s="20"/>
      <c r="DT562" s="14"/>
      <c r="DU562" s="20"/>
    </row>
    <row r="563" spans="1:125" customFormat="1" ht="15" x14ac:dyDescent="0.25">
      <c r="A563" s="24"/>
      <c r="B563" s="25"/>
      <c r="C563" s="26" t="s">
        <v>61</v>
      </c>
      <c r="D563" s="494" t="s">
        <v>62</v>
      </c>
      <c r="E563" s="494"/>
      <c r="F563" s="494"/>
      <c r="G563" s="27"/>
      <c r="H563" s="28"/>
      <c r="I563" s="28"/>
      <c r="J563" s="28"/>
      <c r="K563" s="29">
        <v>90.65</v>
      </c>
      <c r="L563" s="28"/>
      <c r="M563" s="29">
        <v>5.44</v>
      </c>
      <c r="N563" s="30">
        <v>52.21</v>
      </c>
      <c r="O563" s="41">
        <v>284.02</v>
      </c>
      <c r="DI563" s="14"/>
      <c r="DJ563" s="20"/>
      <c r="DK563" s="20"/>
      <c r="DL563" s="20"/>
      <c r="DN563" s="2" t="s">
        <v>62</v>
      </c>
      <c r="DQ563" s="20"/>
      <c r="DT563" s="14"/>
      <c r="DU563" s="20"/>
    </row>
    <row r="564" spans="1:125" customFormat="1" ht="15" x14ac:dyDescent="0.25">
      <c r="A564" s="24"/>
      <c r="B564" s="25"/>
      <c r="C564" s="26" t="s">
        <v>75</v>
      </c>
      <c r="D564" s="494" t="s">
        <v>86</v>
      </c>
      <c r="E564" s="494"/>
      <c r="F564" s="494"/>
      <c r="G564" s="27"/>
      <c r="H564" s="28"/>
      <c r="I564" s="28"/>
      <c r="J564" s="28"/>
      <c r="K564" s="46">
        <v>8643.11</v>
      </c>
      <c r="L564" s="28"/>
      <c r="M564" s="29">
        <v>518.59</v>
      </c>
      <c r="N564" s="47">
        <v>9.5</v>
      </c>
      <c r="O564" s="31">
        <v>4926.6099999999997</v>
      </c>
      <c r="DI564" s="14"/>
      <c r="DJ564" s="20"/>
      <c r="DK564" s="20"/>
      <c r="DL564" s="20"/>
      <c r="DN564" s="2" t="s">
        <v>86</v>
      </c>
      <c r="DQ564" s="20"/>
      <c r="DT564" s="14"/>
      <c r="DU564" s="20"/>
    </row>
    <row r="565" spans="1:125" customFormat="1" ht="15" x14ac:dyDescent="0.25">
      <c r="A565" s="32"/>
      <c r="B565" s="25"/>
      <c r="C565" s="26"/>
      <c r="D565" s="494" t="s">
        <v>45</v>
      </c>
      <c r="E565" s="494"/>
      <c r="F565" s="494"/>
      <c r="G565" s="27" t="s">
        <v>46</v>
      </c>
      <c r="H565" s="33">
        <v>137</v>
      </c>
      <c r="I565" s="28"/>
      <c r="J565" s="30">
        <v>8.2200000000000006</v>
      </c>
      <c r="K565" s="8"/>
      <c r="L565" s="28"/>
      <c r="M565" s="8"/>
      <c r="N565" s="28"/>
      <c r="O565" s="35"/>
      <c r="DI565" s="14"/>
      <c r="DJ565" s="20"/>
      <c r="DK565" s="20"/>
      <c r="DL565" s="20"/>
      <c r="DO565" s="2" t="s">
        <v>45</v>
      </c>
      <c r="DQ565" s="20"/>
      <c r="DT565" s="14"/>
      <c r="DU565" s="20"/>
    </row>
    <row r="566" spans="1:125" customFormat="1" ht="15" x14ac:dyDescent="0.25">
      <c r="A566" s="32"/>
      <c r="B566" s="25"/>
      <c r="C566" s="26"/>
      <c r="D566" s="494" t="s">
        <v>63</v>
      </c>
      <c r="E566" s="494"/>
      <c r="F566" s="494"/>
      <c r="G566" s="27" t="s">
        <v>46</v>
      </c>
      <c r="H566" s="30">
        <v>8.01</v>
      </c>
      <c r="I566" s="28"/>
      <c r="J566" s="48">
        <v>0.48060000000000003</v>
      </c>
      <c r="K566" s="8"/>
      <c r="L566" s="28"/>
      <c r="M566" s="8"/>
      <c r="N566" s="28"/>
      <c r="O566" s="35"/>
      <c r="DI566" s="14"/>
      <c r="DJ566" s="20"/>
      <c r="DK566" s="20"/>
      <c r="DL566" s="20"/>
      <c r="DO566" s="2" t="s">
        <v>63</v>
      </c>
      <c r="DQ566" s="20"/>
      <c r="DT566" s="14"/>
      <c r="DU566" s="20"/>
    </row>
    <row r="567" spans="1:125" customFormat="1" ht="15" x14ac:dyDescent="0.25">
      <c r="A567" s="36"/>
      <c r="B567" s="27"/>
      <c r="C567" s="26"/>
      <c r="D567" s="497" t="s">
        <v>47</v>
      </c>
      <c r="E567" s="497"/>
      <c r="F567" s="497"/>
      <c r="G567" s="37"/>
      <c r="H567" s="38"/>
      <c r="I567" s="38"/>
      <c r="J567" s="38"/>
      <c r="K567" s="50">
        <v>10773.12</v>
      </c>
      <c r="L567" s="38"/>
      <c r="M567" s="39">
        <v>646.39</v>
      </c>
      <c r="N567" s="38"/>
      <c r="O567" s="40">
        <v>9526.57</v>
      </c>
      <c r="DI567" s="14"/>
      <c r="DJ567" s="20"/>
      <c r="DK567" s="20"/>
      <c r="DL567" s="20"/>
      <c r="DP567" s="2" t="s">
        <v>47</v>
      </c>
      <c r="DQ567" s="20"/>
      <c r="DT567" s="14"/>
      <c r="DU567" s="20"/>
    </row>
    <row r="568" spans="1:125" customFormat="1" ht="15" x14ac:dyDescent="0.25">
      <c r="A568" s="32"/>
      <c r="B568" s="25"/>
      <c r="C568" s="26"/>
      <c r="D568" s="494" t="s">
        <v>48</v>
      </c>
      <c r="E568" s="494"/>
      <c r="F568" s="494"/>
      <c r="G568" s="27"/>
      <c r="H568" s="28"/>
      <c r="I568" s="28"/>
      <c r="J568" s="28"/>
      <c r="K568" s="8"/>
      <c r="L568" s="28"/>
      <c r="M568" s="29">
        <v>76.459999999999994</v>
      </c>
      <c r="N568" s="28"/>
      <c r="O568" s="31">
        <v>3991.97</v>
      </c>
      <c r="DI568" s="14"/>
      <c r="DJ568" s="20"/>
      <c r="DK568" s="20"/>
      <c r="DL568" s="20"/>
      <c r="DO568" s="2" t="s">
        <v>48</v>
      </c>
      <c r="DQ568" s="20"/>
      <c r="DT568" s="14"/>
      <c r="DU568" s="20"/>
    </row>
    <row r="569" spans="1:125" customFormat="1" ht="15" x14ac:dyDescent="0.25">
      <c r="A569" s="32"/>
      <c r="B569" s="25"/>
      <c r="C569" s="26" t="s">
        <v>318</v>
      </c>
      <c r="D569" s="494" t="s">
        <v>319</v>
      </c>
      <c r="E569" s="494"/>
      <c r="F569" s="494"/>
      <c r="G569" s="27" t="s">
        <v>51</v>
      </c>
      <c r="H569" s="33">
        <v>106</v>
      </c>
      <c r="I569" s="28"/>
      <c r="J569" s="33">
        <v>106</v>
      </c>
      <c r="K569" s="8"/>
      <c r="L569" s="28"/>
      <c r="M569" s="29">
        <v>81.05</v>
      </c>
      <c r="N569" s="28"/>
      <c r="O569" s="31">
        <v>4231.49</v>
      </c>
      <c r="DI569" s="14"/>
      <c r="DJ569" s="20"/>
      <c r="DK569" s="20"/>
      <c r="DL569" s="20"/>
      <c r="DO569" s="2" t="s">
        <v>319</v>
      </c>
      <c r="DQ569" s="20"/>
      <c r="DT569" s="14"/>
      <c r="DU569" s="20"/>
    </row>
    <row r="570" spans="1:125" customFormat="1" ht="22.5" x14ac:dyDescent="0.25">
      <c r="A570" s="32"/>
      <c r="B570" s="25"/>
      <c r="C570" s="26" t="s">
        <v>320</v>
      </c>
      <c r="D570" s="494" t="s">
        <v>321</v>
      </c>
      <c r="E570" s="494"/>
      <c r="F570" s="494"/>
      <c r="G570" s="27" t="s">
        <v>51</v>
      </c>
      <c r="H570" s="33">
        <v>56</v>
      </c>
      <c r="I570" s="30">
        <v>0.85</v>
      </c>
      <c r="J570" s="47">
        <v>47.6</v>
      </c>
      <c r="K570" s="8"/>
      <c r="L570" s="28"/>
      <c r="M570" s="29">
        <v>36.39</v>
      </c>
      <c r="N570" s="28"/>
      <c r="O570" s="31">
        <v>1900.18</v>
      </c>
      <c r="DI570" s="14"/>
      <c r="DJ570" s="20"/>
      <c r="DK570" s="20"/>
      <c r="DL570" s="20"/>
      <c r="DO570" s="2" t="s">
        <v>321</v>
      </c>
      <c r="DQ570" s="20"/>
      <c r="DT570" s="14"/>
      <c r="DU570" s="20"/>
    </row>
    <row r="571" spans="1:125" customFormat="1" ht="15" x14ac:dyDescent="0.25">
      <c r="A571" s="24"/>
      <c r="B571" s="22"/>
      <c r="C571" s="23"/>
      <c r="D571" s="496" t="s">
        <v>54</v>
      </c>
      <c r="E571" s="496"/>
      <c r="F571" s="496"/>
      <c r="G571" s="16"/>
      <c r="H571" s="42"/>
      <c r="I571" s="42"/>
      <c r="J571" s="42"/>
      <c r="K571" s="43"/>
      <c r="L571" s="42"/>
      <c r="M571" s="44">
        <v>763.83</v>
      </c>
      <c r="N571" s="38"/>
      <c r="O571" s="45">
        <v>15658.24</v>
      </c>
      <c r="DI571" s="14"/>
      <c r="DJ571" s="20"/>
      <c r="DK571" s="20"/>
      <c r="DL571" s="20"/>
      <c r="DQ571" s="20" t="s">
        <v>54</v>
      </c>
      <c r="DT571" s="14"/>
      <c r="DU571" s="20"/>
    </row>
    <row r="572" spans="1:125" customFormat="1" ht="22.5" x14ac:dyDescent="0.25">
      <c r="A572" s="15" t="s">
        <v>441</v>
      </c>
      <c r="B572" s="16" t="s">
        <v>442</v>
      </c>
      <c r="C572" s="17" t="s">
        <v>323</v>
      </c>
      <c r="D572" s="493" t="s">
        <v>324</v>
      </c>
      <c r="E572" s="493"/>
      <c r="F572" s="493"/>
      <c r="G572" s="16" t="s">
        <v>135</v>
      </c>
      <c r="H572" s="16">
        <v>-2.9000000000000001E-2</v>
      </c>
      <c r="I572" s="16" t="s">
        <v>23</v>
      </c>
      <c r="J572" s="16" t="s">
        <v>325</v>
      </c>
      <c r="K572" s="18" t="s">
        <v>326</v>
      </c>
      <c r="L572" s="16"/>
      <c r="M572" s="18" t="s">
        <v>327</v>
      </c>
      <c r="N572" s="16" t="s">
        <v>99</v>
      </c>
      <c r="O572" s="19" t="s">
        <v>328</v>
      </c>
      <c r="DI572" s="14"/>
      <c r="DJ572" s="20" t="s">
        <v>324</v>
      </c>
      <c r="DK572" s="20" t="s">
        <v>5</v>
      </c>
      <c r="DL572" s="20" t="s">
        <v>5</v>
      </c>
      <c r="DQ572" s="20"/>
      <c r="DT572" s="14"/>
      <c r="DU572" s="20"/>
    </row>
    <row r="573" spans="1:125" customFormat="1" ht="15" x14ac:dyDescent="0.25">
      <c r="A573" s="24"/>
      <c r="B573" s="22"/>
      <c r="C573" s="23"/>
      <c r="D573" s="496" t="s">
        <v>54</v>
      </c>
      <c r="E573" s="496"/>
      <c r="F573" s="496"/>
      <c r="G573" s="16"/>
      <c r="H573" s="42"/>
      <c r="I573" s="42"/>
      <c r="J573" s="42"/>
      <c r="K573" s="43"/>
      <c r="L573" s="42"/>
      <c r="M573" s="44">
        <v>-282.08999999999997</v>
      </c>
      <c r="N573" s="38"/>
      <c r="O573" s="45">
        <v>-2679.86</v>
      </c>
      <c r="DI573" s="14"/>
      <c r="DJ573" s="20"/>
      <c r="DK573" s="20"/>
      <c r="DL573" s="20"/>
      <c r="DQ573" s="20" t="s">
        <v>54</v>
      </c>
      <c r="DT573" s="14"/>
      <c r="DU573" s="20"/>
    </row>
    <row r="574" spans="1:125" customFormat="1" ht="22.5" x14ac:dyDescent="0.25">
      <c r="A574" s="15" t="s">
        <v>443</v>
      </c>
      <c r="B574" s="16" t="s">
        <v>444</v>
      </c>
      <c r="C574" s="17" t="s">
        <v>123</v>
      </c>
      <c r="D574" s="493" t="s">
        <v>330</v>
      </c>
      <c r="E574" s="493"/>
      <c r="F574" s="493"/>
      <c r="G574" s="16" t="s">
        <v>143</v>
      </c>
      <c r="H574" s="16">
        <v>0.36</v>
      </c>
      <c r="I574" s="16" t="s">
        <v>23</v>
      </c>
      <c r="J574" s="16" t="s">
        <v>331</v>
      </c>
      <c r="K574" s="18" t="s">
        <v>159</v>
      </c>
      <c r="L574" s="16" t="s">
        <v>127</v>
      </c>
      <c r="M574" s="18" t="s">
        <v>332</v>
      </c>
      <c r="N574" s="16" t="s">
        <v>99</v>
      </c>
      <c r="O574" s="19" t="s">
        <v>333</v>
      </c>
      <c r="DI574" s="14"/>
      <c r="DJ574" s="20" t="s">
        <v>330</v>
      </c>
      <c r="DK574" s="20" t="s">
        <v>5</v>
      </c>
      <c r="DL574" s="20" t="s">
        <v>5</v>
      </c>
      <c r="DQ574" s="20"/>
      <c r="DT574" s="14"/>
      <c r="DU574" s="20"/>
    </row>
    <row r="575" spans="1:125" customFormat="1" ht="15" x14ac:dyDescent="0.25">
      <c r="A575" s="21"/>
      <c r="B575" s="22"/>
      <c r="C575" s="23"/>
      <c r="D575" s="494" t="s">
        <v>162</v>
      </c>
      <c r="E575" s="494"/>
      <c r="F575" s="494"/>
      <c r="G575" s="494"/>
      <c r="H575" s="494"/>
      <c r="I575" s="494"/>
      <c r="J575" s="494"/>
      <c r="K575" s="494"/>
      <c r="L575" s="494"/>
      <c r="M575" s="494"/>
      <c r="N575" s="494"/>
      <c r="O575" s="498"/>
      <c r="DI575" s="14"/>
      <c r="DJ575" s="20"/>
      <c r="DK575" s="20"/>
      <c r="DL575" s="20"/>
      <c r="DQ575" s="20"/>
      <c r="DR575" s="2" t="s">
        <v>162</v>
      </c>
      <c r="DT575" s="14"/>
      <c r="DU575" s="20"/>
    </row>
    <row r="576" spans="1:125" customFormat="1" ht="15" x14ac:dyDescent="0.25">
      <c r="A576" s="24"/>
      <c r="B576" s="52"/>
      <c r="C576" s="26"/>
      <c r="D576" s="499" t="s">
        <v>131</v>
      </c>
      <c r="E576" s="499"/>
      <c r="F576" s="499"/>
      <c r="G576" s="499"/>
      <c r="H576" s="499"/>
      <c r="I576" s="499"/>
      <c r="J576" s="499"/>
      <c r="K576" s="499"/>
      <c r="L576" s="499"/>
      <c r="M576" s="499"/>
      <c r="N576" s="499"/>
      <c r="O576" s="500"/>
      <c r="DI576" s="14"/>
      <c r="DJ576" s="20"/>
      <c r="DK576" s="20"/>
      <c r="DL576" s="20"/>
      <c r="DQ576" s="20"/>
      <c r="DS576" s="2" t="s">
        <v>131</v>
      </c>
      <c r="DT576" s="14"/>
      <c r="DU576" s="20"/>
    </row>
    <row r="577" spans="1:125" customFormat="1" ht="15" x14ac:dyDescent="0.25">
      <c r="A577" s="24"/>
      <c r="B577" s="52"/>
      <c r="C577" s="26"/>
      <c r="D577" s="499" t="s">
        <v>102</v>
      </c>
      <c r="E577" s="499"/>
      <c r="F577" s="499"/>
      <c r="G577" s="499"/>
      <c r="H577" s="499"/>
      <c r="I577" s="499"/>
      <c r="J577" s="499"/>
      <c r="K577" s="499"/>
      <c r="L577" s="499"/>
      <c r="M577" s="499"/>
      <c r="N577" s="499"/>
      <c r="O577" s="500"/>
      <c r="DI577" s="14"/>
      <c r="DJ577" s="20"/>
      <c r="DK577" s="20"/>
      <c r="DL577" s="20"/>
      <c r="DQ577" s="20"/>
      <c r="DS577" s="2" t="s">
        <v>102</v>
      </c>
      <c r="DT577" s="14"/>
      <c r="DU577" s="20"/>
    </row>
    <row r="578" spans="1:125" customFormat="1" ht="15" x14ac:dyDescent="0.25">
      <c r="A578" s="24"/>
      <c r="B578" s="22"/>
      <c r="C578" s="23"/>
      <c r="D578" s="496" t="s">
        <v>54</v>
      </c>
      <c r="E578" s="496"/>
      <c r="F578" s="496"/>
      <c r="G578" s="16"/>
      <c r="H578" s="42"/>
      <c r="I578" s="42"/>
      <c r="J578" s="42"/>
      <c r="K578" s="43"/>
      <c r="L578" s="42"/>
      <c r="M578" s="51">
        <v>14126.77</v>
      </c>
      <c r="N578" s="38"/>
      <c r="O578" s="45">
        <v>134204.32</v>
      </c>
      <c r="DI578" s="14"/>
      <c r="DJ578" s="20"/>
      <c r="DK578" s="20"/>
      <c r="DL578" s="20"/>
      <c r="DQ578" s="20" t="s">
        <v>54</v>
      </c>
      <c r="DT578" s="14"/>
      <c r="DU578" s="20"/>
    </row>
    <row r="579" spans="1:125" customFormat="1" ht="22.5" x14ac:dyDescent="0.25">
      <c r="A579" s="15" t="s">
        <v>445</v>
      </c>
      <c r="B579" s="16" t="s">
        <v>446</v>
      </c>
      <c r="C579" s="17" t="s">
        <v>123</v>
      </c>
      <c r="D579" s="493" t="s">
        <v>142</v>
      </c>
      <c r="E579" s="493"/>
      <c r="F579" s="493"/>
      <c r="G579" s="16" t="s">
        <v>143</v>
      </c>
      <c r="H579" s="16">
        <v>2.9000000000000001E-2</v>
      </c>
      <c r="I579" s="16" t="s">
        <v>23</v>
      </c>
      <c r="J579" s="16" t="s">
        <v>335</v>
      </c>
      <c r="K579" s="18" t="s">
        <v>145</v>
      </c>
      <c r="L579" s="16" t="s">
        <v>127</v>
      </c>
      <c r="M579" s="18" t="s">
        <v>336</v>
      </c>
      <c r="N579" s="16" t="s">
        <v>99</v>
      </c>
      <c r="O579" s="19" t="s">
        <v>337</v>
      </c>
      <c r="DI579" s="14"/>
      <c r="DJ579" s="20" t="s">
        <v>142</v>
      </c>
      <c r="DK579" s="20" t="s">
        <v>5</v>
      </c>
      <c r="DL579" s="20" t="s">
        <v>5</v>
      </c>
      <c r="DQ579" s="20"/>
      <c r="DT579" s="14"/>
      <c r="DU579" s="20"/>
    </row>
    <row r="580" spans="1:125" customFormat="1" ht="15" x14ac:dyDescent="0.25">
      <c r="A580" s="21"/>
      <c r="B580" s="22"/>
      <c r="C580" s="23"/>
      <c r="D580" s="494" t="s">
        <v>148</v>
      </c>
      <c r="E580" s="494"/>
      <c r="F580" s="494"/>
      <c r="G580" s="494"/>
      <c r="H580" s="494"/>
      <c r="I580" s="494"/>
      <c r="J580" s="494"/>
      <c r="K580" s="494"/>
      <c r="L580" s="494"/>
      <c r="M580" s="494"/>
      <c r="N580" s="494"/>
      <c r="O580" s="498"/>
      <c r="DI580" s="14"/>
      <c r="DJ580" s="20"/>
      <c r="DK580" s="20"/>
      <c r="DL580" s="20"/>
      <c r="DQ580" s="20"/>
      <c r="DR580" s="2" t="s">
        <v>148</v>
      </c>
      <c r="DT580" s="14"/>
      <c r="DU580" s="20"/>
    </row>
    <row r="581" spans="1:125" customFormat="1" ht="15" x14ac:dyDescent="0.25">
      <c r="A581" s="24"/>
      <c r="B581" s="52"/>
      <c r="C581" s="26"/>
      <c r="D581" s="499" t="s">
        <v>131</v>
      </c>
      <c r="E581" s="499"/>
      <c r="F581" s="499"/>
      <c r="G581" s="499"/>
      <c r="H581" s="499"/>
      <c r="I581" s="499"/>
      <c r="J581" s="499"/>
      <c r="K581" s="499"/>
      <c r="L581" s="499"/>
      <c r="M581" s="499"/>
      <c r="N581" s="499"/>
      <c r="O581" s="500"/>
      <c r="DI581" s="14"/>
      <c r="DJ581" s="20"/>
      <c r="DK581" s="20"/>
      <c r="DL581" s="20"/>
      <c r="DQ581" s="20"/>
      <c r="DS581" s="2" t="s">
        <v>131</v>
      </c>
      <c r="DT581" s="14"/>
      <c r="DU581" s="20"/>
    </row>
    <row r="582" spans="1:125" customFormat="1" ht="15" x14ac:dyDescent="0.25">
      <c r="A582" s="24"/>
      <c r="B582" s="52"/>
      <c r="C582" s="26"/>
      <c r="D582" s="499" t="s">
        <v>102</v>
      </c>
      <c r="E582" s="499"/>
      <c r="F582" s="499"/>
      <c r="G582" s="499"/>
      <c r="H582" s="499"/>
      <c r="I582" s="499"/>
      <c r="J582" s="499"/>
      <c r="K582" s="499"/>
      <c r="L582" s="499"/>
      <c r="M582" s="499"/>
      <c r="N582" s="499"/>
      <c r="O582" s="500"/>
      <c r="DI582" s="14"/>
      <c r="DJ582" s="20"/>
      <c r="DK582" s="20"/>
      <c r="DL582" s="20"/>
      <c r="DQ582" s="20"/>
      <c r="DS582" s="2" t="s">
        <v>102</v>
      </c>
      <c r="DT582" s="14"/>
      <c r="DU582" s="20"/>
    </row>
    <row r="583" spans="1:125" customFormat="1" ht="15" x14ac:dyDescent="0.25">
      <c r="A583" s="24"/>
      <c r="B583" s="22"/>
      <c r="C583" s="23"/>
      <c r="D583" s="496" t="s">
        <v>54</v>
      </c>
      <c r="E583" s="496"/>
      <c r="F583" s="496"/>
      <c r="G583" s="16"/>
      <c r="H583" s="42"/>
      <c r="I583" s="42"/>
      <c r="J583" s="42"/>
      <c r="K583" s="43"/>
      <c r="L583" s="42"/>
      <c r="M583" s="44">
        <v>843.21</v>
      </c>
      <c r="N583" s="38"/>
      <c r="O583" s="45">
        <v>8010.5</v>
      </c>
      <c r="DI583" s="14"/>
      <c r="DJ583" s="20"/>
      <c r="DK583" s="20"/>
      <c r="DL583" s="20"/>
      <c r="DQ583" s="20" t="s">
        <v>54</v>
      </c>
      <c r="DT583" s="14"/>
      <c r="DU583" s="20"/>
    </row>
    <row r="584" spans="1:125" customFormat="1" ht="33.75" x14ac:dyDescent="0.25">
      <c r="A584" s="15" t="s">
        <v>447</v>
      </c>
      <c r="B584" s="16" t="s">
        <v>448</v>
      </c>
      <c r="C584" s="17" t="s">
        <v>339</v>
      </c>
      <c r="D584" s="493" t="s">
        <v>340</v>
      </c>
      <c r="E584" s="493"/>
      <c r="F584" s="493"/>
      <c r="G584" s="16" t="s">
        <v>198</v>
      </c>
      <c r="H584" s="16">
        <v>1.3299999999999999E-2</v>
      </c>
      <c r="I584" s="16" t="s">
        <v>23</v>
      </c>
      <c r="J584" s="16" t="s">
        <v>391</v>
      </c>
      <c r="K584" s="18"/>
      <c r="L584" s="16"/>
      <c r="M584" s="18"/>
      <c r="N584" s="16"/>
      <c r="O584" s="19"/>
      <c r="DI584" s="14"/>
      <c r="DJ584" s="20" t="s">
        <v>340</v>
      </c>
      <c r="DK584" s="20" t="s">
        <v>5</v>
      </c>
      <c r="DL584" s="20" t="s">
        <v>5</v>
      </c>
      <c r="DQ584" s="20"/>
      <c r="DT584" s="14"/>
      <c r="DU584" s="20"/>
    </row>
    <row r="585" spans="1:125" customFormat="1" ht="15" x14ac:dyDescent="0.25">
      <c r="A585" s="24"/>
      <c r="B585" s="25"/>
      <c r="C585" s="26" t="s">
        <v>23</v>
      </c>
      <c r="D585" s="494" t="s">
        <v>44</v>
      </c>
      <c r="E585" s="494"/>
      <c r="F585" s="494"/>
      <c r="G585" s="27"/>
      <c r="H585" s="28"/>
      <c r="I585" s="28"/>
      <c r="J585" s="28"/>
      <c r="K585" s="46">
        <v>1107.95</v>
      </c>
      <c r="L585" s="28"/>
      <c r="M585" s="29">
        <v>14.74</v>
      </c>
      <c r="N585" s="30">
        <v>52.21</v>
      </c>
      <c r="O585" s="41">
        <v>769.58</v>
      </c>
      <c r="DI585" s="14"/>
      <c r="DJ585" s="20"/>
      <c r="DK585" s="20"/>
      <c r="DL585" s="20"/>
      <c r="DN585" s="2" t="s">
        <v>44</v>
      </c>
      <c r="DQ585" s="20"/>
      <c r="DT585" s="14"/>
      <c r="DU585" s="20"/>
    </row>
    <row r="586" spans="1:125" customFormat="1" ht="15" x14ac:dyDescent="0.25">
      <c r="A586" s="24"/>
      <c r="B586" s="25"/>
      <c r="C586" s="26" t="s">
        <v>55</v>
      </c>
      <c r="D586" s="494" t="s">
        <v>60</v>
      </c>
      <c r="E586" s="494"/>
      <c r="F586" s="494"/>
      <c r="G586" s="27"/>
      <c r="H586" s="28"/>
      <c r="I586" s="28"/>
      <c r="J586" s="28"/>
      <c r="K586" s="46">
        <v>12533.99</v>
      </c>
      <c r="L586" s="28"/>
      <c r="M586" s="29">
        <v>166.7</v>
      </c>
      <c r="N586" s="30">
        <v>15.71</v>
      </c>
      <c r="O586" s="31">
        <v>2618.86</v>
      </c>
      <c r="DI586" s="14"/>
      <c r="DJ586" s="20"/>
      <c r="DK586" s="20"/>
      <c r="DL586" s="20"/>
      <c r="DN586" s="2" t="s">
        <v>60</v>
      </c>
      <c r="DQ586" s="20"/>
      <c r="DT586" s="14"/>
      <c r="DU586" s="20"/>
    </row>
    <row r="587" spans="1:125" customFormat="1" ht="15" x14ac:dyDescent="0.25">
      <c r="A587" s="24"/>
      <c r="B587" s="25"/>
      <c r="C587" s="26" t="s">
        <v>61</v>
      </c>
      <c r="D587" s="494" t="s">
        <v>62</v>
      </c>
      <c r="E587" s="494"/>
      <c r="F587" s="494"/>
      <c r="G587" s="27"/>
      <c r="H587" s="28"/>
      <c r="I587" s="28"/>
      <c r="J587" s="28"/>
      <c r="K587" s="29">
        <v>820.22</v>
      </c>
      <c r="L587" s="28"/>
      <c r="M587" s="29">
        <v>10.91</v>
      </c>
      <c r="N587" s="30">
        <v>52.21</v>
      </c>
      <c r="O587" s="41">
        <v>569.61</v>
      </c>
      <c r="DI587" s="14"/>
      <c r="DJ587" s="20"/>
      <c r="DK587" s="20"/>
      <c r="DL587" s="20"/>
      <c r="DN587" s="2" t="s">
        <v>62</v>
      </c>
      <c r="DQ587" s="20"/>
      <c r="DT587" s="14"/>
      <c r="DU587" s="20"/>
    </row>
    <row r="588" spans="1:125" customFormat="1" ht="15" x14ac:dyDescent="0.25">
      <c r="A588" s="24"/>
      <c r="B588" s="25"/>
      <c r="C588" s="26" t="s">
        <v>75</v>
      </c>
      <c r="D588" s="494" t="s">
        <v>86</v>
      </c>
      <c r="E588" s="494"/>
      <c r="F588" s="494"/>
      <c r="G588" s="27"/>
      <c r="H588" s="28"/>
      <c r="I588" s="28"/>
      <c r="J588" s="28"/>
      <c r="K588" s="46">
        <v>230267.7</v>
      </c>
      <c r="L588" s="28"/>
      <c r="M588" s="46">
        <v>3062.56</v>
      </c>
      <c r="N588" s="47">
        <v>9.5</v>
      </c>
      <c r="O588" s="31">
        <v>29094.32</v>
      </c>
      <c r="DI588" s="14"/>
      <c r="DJ588" s="20"/>
      <c r="DK588" s="20"/>
      <c r="DL588" s="20"/>
      <c r="DN588" s="2" t="s">
        <v>86</v>
      </c>
      <c r="DQ588" s="20"/>
      <c r="DT588" s="14"/>
      <c r="DU588" s="20"/>
    </row>
    <row r="589" spans="1:125" customFormat="1" ht="15" x14ac:dyDescent="0.25">
      <c r="A589" s="32"/>
      <c r="B589" s="25"/>
      <c r="C589" s="26"/>
      <c r="D589" s="494" t="s">
        <v>45</v>
      </c>
      <c r="E589" s="494"/>
      <c r="F589" s="494"/>
      <c r="G589" s="27" t="s">
        <v>46</v>
      </c>
      <c r="H589" s="30">
        <v>134.46</v>
      </c>
      <c r="I589" s="28"/>
      <c r="J589" s="59">
        <v>1.7883180000000001</v>
      </c>
      <c r="K589" s="8"/>
      <c r="L589" s="28"/>
      <c r="M589" s="8"/>
      <c r="N589" s="28"/>
      <c r="O589" s="35"/>
      <c r="DI589" s="14"/>
      <c r="DJ589" s="20"/>
      <c r="DK589" s="20"/>
      <c r="DL589" s="20"/>
      <c r="DO589" s="2" t="s">
        <v>45</v>
      </c>
      <c r="DQ589" s="20"/>
      <c r="DT589" s="14"/>
      <c r="DU589" s="20"/>
    </row>
    <row r="590" spans="1:125" customFormat="1" ht="15" x14ac:dyDescent="0.25">
      <c r="A590" s="32"/>
      <c r="B590" s="25"/>
      <c r="C590" s="26"/>
      <c r="D590" s="494" t="s">
        <v>63</v>
      </c>
      <c r="E590" s="494"/>
      <c r="F590" s="494"/>
      <c r="G590" s="27" t="s">
        <v>46</v>
      </c>
      <c r="H590" s="30">
        <v>54.89</v>
      </c>
      <c r="I590" s="28"/>
      <c r="J590" s="59">
        <v>0.73003700000000005</v>
      </c>
      <c r="K590" s="8"/>
      <c r="L590" s="28"/>
      <c r="M590" s="8"/>
      <c r="N590" s="28"/>
      <c r="O590" s="35"/>
      <c r="DI590" s="14"/>
      <c r="DJ590" s="20"/>
      <c r="DK590" s="20"/>
      <c r="DL590" s="20"/>
      <c r="DO590" s="2" t="s">
        <v>63</v>
      </c>
      <c r="DQ590" s="20"/>
      <c r="DT590" s="14"/>
      <c r="DU590" s="20"/>
    </row>
    <row r="591" spans="1:125" customFormat="1" ht="15" x14ac:dyDescent="0.25">
      <c r="A591" s="36"/>
      <c r="B591" s="27"/>
      <c r="C591" s="26"/>
      <c r="D591" s="497" t="s">
        <v>47</v>
      </c>
      <c r="E591" s="497"/>
      <c r="F591" s="497"/>
      <c r="G591" s="37"/>
      <c r="H591" s="38"/>
      <c r="I591" s="38"/>
      <c r="J591" s="38"/>
      <c r="K591" s="50">
        <v>243909.64</v>
      </c>
      <c r="L591" s="38"/>
      <c r="M591" s="50">
        <v>3244</v>
      </c>
      <c r="N591" s="38"/>
      <c r="O591" s="40">
        <v>32482.76</v>
      </c>
      <c r="DI591" s="14"/>
      <c r="DJ591" s="20"/>
      <c r="DK591" s="20"/>
      <c r="DL591" s="20"/>
      <c r="DP591" s="2" t="s">
        <v>47</v>
      </c>
      <c r="DQ591" s="20"/>
      <c r="DT591" s="14"/>
      <c r="DU591" s="20"/>
    </row>
    <row r="592" spans="1:125" customFormat="1" ht="15" x14ac:dyDescent="0.25">
      <c r="A592" s="32"/>
      <c r="B592" s="25"/>
      <c r="C592" s="26"/>
      <c r="D592" s="494" t="s">
        <v>48</v>
      </c>
      <c r="E592" s="494"/>
      <c r="F592" s="494"/>
      <c r="G592" s="27"/>
      <c r="H592" s="28"/>
      <c r="I592" s="28"/>
      <c r="J592" s="28"/>
      <c r="K592" s="8"/>
      <c r="L592" s="28"/>
      <c r="M592" s="29">
        <v>25.65</v>
      </c>
      <c r="N592" s="28"/>
      <c r="O592" s="31">
        <v>1339.19</v>
      </c>
      <c r="DI592" s="14"/>
      <c r="DJ592" s="20"/>
      <c r="DK592" s="20"/>
      <c r="DL592" s="20"/>
      <c r="DO592" s="2" t="s">
        <v>48</v>
      </c>
      <c r="DQ592" s="20"/>
      <c r="DT592" s="14"/>
      <c r="DU592" s="20"/>
    </row>
    <row r="593" spans="1:127" customFormat="1" ht="22.5" x14ac:dyDescent="0.25">
      <c r="A593" s="32"/>
      <c r="B593" s="25"/>
      <c r="C593" s="26" t="s">
        <v>64</v>
      </c>
      <c r="D593" s="494" t="s">
        <v>65</v>
      </c>
      <c r="E593" s="494"/>
      <c r="F593" s="494"/>
      <c r="G593" s="27" t="s">
        <v>51</v>
      </c>
      <c r="H593" s="33">
        <v>109</v>
      </c>
      <c r="I593" s="28"/>
      <c r="J593" s="33">
        <v>109</v>
      </c>
      <c r="K593" s="8"/>
      <c r="L593" s="28"/>
      <c r="M593" s="29">
        <v>27.96</v>
      </c>
      <c r="N593" s="28"/>
      <c r="O593" s="31">
        <v>1459.72</v>
      </c>
      <c r="DI593" s="14"/>
      <c r="DJ593" s="20"/>
      <c r="DK593" s="20"/>
      <c r="DL593" s="20"/>
      <c r="DO593" s="2" t="s">
        <v>65</v>
      </c>
      <c r="DQ593" s="20"/>
      <c r="DT593" s="14"/>
      <c r="DU593" s="20"/>
    </row>
    <row r="594" spans="1:127" customFormat="1" ht="45" x14ac:dyDescent="0.25">
      <c r="A594" s="32"/>
      <c r="B594" s="25"/>
      <c r="C594" s="26" t="s">
        <v>66</v>
      </c>
      <c r="D594" s="494" t="s">
        <v>67</v>
      </c>
      <c r="E594" s="494"/>
      <c r="F594" s="494"/>
      <c r="G594" s="27" t="s">
        <v>51</v>
      </c>
      <c r="H594" s="33">
        <v>65</v>
      </c>
      <c r="I594" s="30">
        <v>0.85</v>
      </c>
      <c r="J594" s="30">
        <v>55.25</v>
      </c>
      <c r="K594" s="8"/>
      <c r="L594" s="28"/>
      <c r="M594" s="29">
        <v>14.17</v>
      </c>
      <c r="N594" s="28"/>
      <c r="O594" s="41">
        <v>739.9</v>
      </c>
      <c r="DI594" s="14"/>
      <c r="DJ594" s="20"/>
      <c r="DK594" s="20"/>
      <c r="DL594" s="20"/>
      <c r="DO594" s="2" t="s">
        <v>67</v>
      </c>
      <c r="DQ594" s="20"/>
      <c r="DT594" s="14"/>
      <c r="DU594" s="20"/>
    </row>
    <row r="595" spans="1:127" customFormat="1" ht="15" x14ac:dyDescent="0.25">
      <c r="A595" s="24"/>
      <c r="B595" s="22"/>
      <c r="C595" s="23"/>
      <c r="D595" s="496" t="s">
        <v>54</v>
      </c>
      <c r="E595" s="496"/>
      <c r="F595" s="496"/>
      <c r="G595" s="16"/>
      <c r="H595" s="42"/>
      <c r="I595" s="42"/>
      <c r="J595" s="42"/>
      <c r="K595" s="43"/>
      <c r="L595" s="42"/>
      <c r="M595" s="51">
        <v>3286.13</v>
      </c>
      <c r="N595" s="38"/>
      <c r="O595" s="45">
        <v>34682.379999999997</v>
      </c>
      <c r="DI595" s="14"/>
      <c r="DJ595" s="20"/>
      <c r="DK595" s="20"/>
      <c r="DL595" s="20"/>
      <c r="DQ595" s="20" t="s">
        <v>54</v>
      </c>
      <c r="DT595" s="14"/>
      <c r="DU595" s="20"/>
    </row>
    <row r="596" spans="1:127" customFormat="1" ht="15" x14ac:dyDescent="0.25">
      <c r="A596" s="490" t="s">
        <v>200</v>
      </c>
      <c r="B596" s="491"/>
      <c r="C596" s="491"/>
      <c r="D596" s="491"/>
      <c r="E596" s="491"/>
      <c r="F596" s="491"/>
      <c r="G596" s="491"/>
      <c r="H596" s="491"/>
      <c r="I596" s="491"/>
      <c r="J596" s="491"/>
      <c r="K596" s="491"/>
      <c r="L596" s="491"/>
      <c r="M596" s="491"/>
      <c r="N596" s="491"/>
      <c r="O596" s="492"/>
      <c r="DI596" s="14"/>
      <c r="DJ596" s="20"/>
      <c r="DK596" s="20"/>
      <c r="DL596" s="20"/>
      <c r="DQ596" s="20"/>
      <c r="DT596" s="14" t="s">
        <v>200</v>
      </c>
      <c r="DU596" s="20"/>
    </row>
    <row r="597" spans="1:127" customFormat="1" ht="67.5" x14ac:dyDescent="0.25">
      <c r="A597" s="15" t="s">
        <v>449</v>
      </c>
      <c r="B597" s="16" t="s">
        <v>450</v>
      </c>
      <c r="C597" s="17" t="s">
        <v>202</v>
      </c>
      <c r="D597" s="493" t="s">
        <v>203</v>
      </c>
      <c r="E597" s="493"/>
      <c r="F597" s="493"/>
      <c r="G597" s="16" t="s">
        <v>204</v>
      </c>
      <c r="H597" s="16">
        <v>52.3</v>
      </c>
      <c r="I597" s="16" t="s">
        <v>23</v>
      </c>
      <c r="J597" s="16" t="s">
        <v>451</v>
      </c>
      <c r="K597" s="18" t="s">
        <v>206</v>
      </c>
      <c r="L597" s="16"/>
      <c r="M597" s="18" t="s">
        <v>452</v>
      </c>
      <c r="N597" s="16" t="s">
        <v>208</v>
      </c>
      <c r="O597" s="19" t="s">
        <v>453</v>
      </c>
      <c r="DI597" s="14"/>
      <c r="DJ597" s="20" t="s">
        <v>203</v>
      </c>
      <c r="DK597" s="20" t="s">
        <v>5</v>
      </c>
      <c r="DL597" s="20" t="s">
        <v>5</v>
      </c>
      <c r="DQ597" s="20"/>
      <c r="DT597" s="14"/>
      <c r="DU597" s="20"/>
    </row>
    <row r="598" spans="1:127" customFormat="1" ht="15" x14ac:dyDescent="0.25">
      <c r="A598" s="24"/>
      <c r="B598" s="22"/>
      <c r="C598" s="23"/>
      <c r="D598" s="496" t="s">
        <v>54</v>
      </c>
      <c r="E598" s="496"/>
      <c r="F598" s="496"/>
      <c r="G598" s="16"/>
      <c r="H598" s="42"/>
      <c r="I598" s="42"/>
      <c r="J598" s="42"/>
      <c r="K598" s="43"/>
      <c r="L598" s="42"/>
      <c r="M598" s="44">
        <v>171.54</v>
      </c>
      <c r="N598" s="38"/>
      <c r="O598" s="45">
        <v>2694.89</v>
      </c>
      <c r="DI598" s="14"/>
      <c r="DJ598" s="20"/>
      <c r="DK598" s="20"/>
      <c r="DL598" s="20"/>
      <c r="DQ598" s="20" t="s">
        <v>54</v>
      </c>
      <c r="DT598" s="14"/>
      <c r="DU598" s="20"/>
    </row>
    <row r="599" spans="1:127" customFormat="1" ht="67.5" x14ac:dyDescent="0.25">
      <c r="A599" s="15" t="s">
        <v>454</v>
      </c>
      <c r="B599" s="16" t="s">
        <v>455</v>
      </c>
      <c r="C599" s="17" t="s">
        <v>211</v>
      </c>
      <c r="D599" s="493" t="s">
        <v>347</v>
      </c>
      <c r="E599" s="493"/>
      <c r="F599" s="493"/>
      <c r="G599" s="16" t="s">
        <v>204</v>
      </c>
      <c r="H599" s="16">
        <v>9.9</v>
      </c>
      <c r="I599" s="16" t="s">
        <v>23</v>
      </c>
      <c r="J599" s="16" t="s">
        <v>348</v>
      </c>
      <c r="K599" s="18" t="s">
        <v>214</v>
      </c>
      <c r="L599" s="16"/>
      <c r="M599" s="18" t="s">
        <v>349</v>
      </c>
      <c r="N599" s="16" t="s">
        <v>208</v>
      </c>
      <c r="O599" s="19" t="s">
        <v>350</v>
      </c>
      <c r="DI599" s="14"/>
      <c r="DJ599" s="20" t="s">
        <v>347</v>
      </c>
      <c r="DK599" s="20" t="s">
        <v>5</v>
      </c>
      <c r="DL599" s="20" t="s">
        <v>5</v>
      </c>
      <c r="DQ599" s="20"/>
      <c r="DT599" s="14"/>
      <c r="DU599" s="20"/>
    </row>
    <row r="600" spans="1:127" customFormat="1" ht="15" x14ac:dyDescent="0.25">
      <c r="A600" s="24"/>
      <c r="B600" s="22"/>
      <c r="C600" s="23"/>
      <c r="D600" s="496" t="s">
        <v>54</v>
      </c>
      <c r="E600" s="496"/>
      <c r="F600" s="496"/>
      <c r="G600" s="16"/>
      <c r="H600" s="42"/>
      <c r="I600" s="42"/>
      <c r="J600" s="42"/>
      <c r="K600" s="43"/>
      <c r="L600" s="42"/>
      <c r="M600" s="44">
        <v>83.06</v>
      </c>
      <c r="N600" s="38"/>
      <c r="O600" s="45">
        <v>1304.8699999999999</v>
      </c>
      <c r="DI600" s="14"/>
      <c r="DJ600" s="20"/>
      <c r="DK600" s="20"/>
      <c r="DL600" s="20"/>
      <c r="DQ600" s="20" t="s">
        <v>54</v>
      </c>
      <c r="DT600" s="14"/>
      <c r="DU600" s="20"/>
    </row>
    <row r="601" spans="1:127" customFormat="1" ht="45" x14ac:dyDescent="0.25">
      <c r="A601" s="15" t="s">
        <v>456</v>
      </c>
      <c r="B601" s="16" t="s">
        <v>457</v>
      </c>
      <c r="C601" s="17" t="s">
        <v>218</v>
      </c>
      <c r="D601" s="493" t="s">
        <v>352</v>
      </c>
      <c r="E601" s="493"/>
      <c r="F601" s="493"/>
      <c r="G601" s="16" t="s">
        <v>204</v>
      </c>
      <c r="H601" s="16">
        <v>5</v>
      </c>
      <c r="I601" s="16" t="s">
        <v>23</v>
      </c>
      <c r="J601" s="16" t="s">
        <v>83</v>
      </c>
      <c r="K601" s="18" t="s">
        <v>221</v>
      </c>
      <c r="L601" s="16"/>
      <c r="M601" s="18" t="s">
        <v>353</v>
      </c>
      <c r="N601" s="16" t="s">
        <v>208</v>
      </c>
      <c r="O601" s="19" t="s">
        <v>354</v>
      </c>
      <c r="DI601" s="14"/>
      <c r="DJ601" s="20" t="s">
        <v>352</v>
      </c>
      <c r="DK601" s="20" t="s">
        <v>5</v>
      </c>
      <c r="DL601" s="20" t="s">
        <v>5</v>
      </c>
      <c r="DQ601" s="20"/>
      <c r="DT601" s="14"/>
      <c r="DU601" s="20"/>
    </row>
    <row r="602" spans="1:127" customFormat="1" ht="15" x14ac:dyDescent="0.25">
      <c r="A602" s="24"/>
      <c r="B602" s="22"/>
      <c r="C602" s="23"/>
      <c r="D602" s="496" t="s">
        <v>54</v>
      </c>
      <c r="E602" s="496"/>
      <c r="F602" s="496"/>
      <c r="G602" s="16"/>
      <c r="H602" s="42"/>
      <c r="I602" s="42"/>
      <c r="J602" s="42"/>
      <c r="K602" s="43"/>
      <c r="L602" s="42"/>
      <c r="M602" s="44">
        <v>54.4</v>
      </c>
      <c r="N602" s="38"/>
      <c r="O602" s="54">
        <v>854.62</v>
      </c>
      <c r="DI602" s="14"/>
      <c r="DJ602" s="20"/>
      <c r="DK602" s="20"/>
      <c r="DL602" s="20"/>
      <c r="DQ602" s="20" t="s">
        <v>54</v>
      </c>
      <c r="DT602" s="14"/>
      <c r="DU602" s="20"/>
    </row>
    <row r="603" spans="1:127" customFormat="1" ht="45" x14ac:dyDescent="0.25">
      <c r="A603" s="15" t="s">
        <v>458</v>
      </c>
      <c r="B603" s="16" t="s">
        <v>459</v>
      </c>
      <c r="C603" s="17" t="s">
        <v>226</v>
      </c>
      <c r="D603" s="493" t="s">
        <v>227</v>
      </c>
      <c r="E603" s="493"/>
      <c r="F603" s="493"/>
      <c r="G603" s="16" t="s">
        <v>204</v>
      </c>
      <c r="H603" s="16">
        <v>67.2</v>
      </c>
      <c r="I603" s="16" t="s">
        <v>23</v>
      </c>
      <c r="J603" s="16" t="s">
        <v>460</v>
      </c>
      <c r="K603" s="18" t="s">
        <v>229</v>
      </c>
      <c r="L603" s="16"/>
      <c r="M603" s="18" t="s">
        <v>461</v>
      </c>
      <c r="N603" s="16" t="s">
        <v>231</v>
      </c>
      <c r="O603" s="19" t="s">
        <v>462</v>
      </c>
      <c r="DI603" s="14"/>
      <c r="DJ603" s="20" t="s">
        <v>227</v>
      </c>
      <c r="DK603" s="20" t="s">
        <v>5</v>
      </c>
      <c r="DL603" s="20" t="s">
        <v>5</v>
      </c>
      <c r="DQ603" s="20"/>
      <c r="DT603" s="14"/>
      <c r="DU603" s="20"/>
    </row>
    <row r="604" spans="1:127" customFormat="1" ht="15" x14ac:dyDescent="0.25">
      <c r="A604" s="24"/>
      <c r="B604" s="22"/>
      <c r="C604" s="23"/>
      <c r="D604" s="496" t="s">
        <v>54</v>
      </c>
      <c r="E604" s="496"/>
      <c r="F604" s="496"/>
      <c r="G604" s="16"/>
      <c r="H604" s="42"/>
      <c r="I604" s="42"/>
      <c r="J604" s="42"/>
      <c r="K604" s="43"/>
      <c r="L604" s="42"/>
      <c r="M604" s="44">
        <v>259.39</v>
      </c>
      <c r="N604" s="38"/>
      <c r="O604" s="45">
        <v>4207.3100000000004</v>
      </c>
      <c r="DI604" s="14"/>
      <c r="DJ604" s="20"/>
      <c r="DK604" s="20"/>
      <c r="DL604" s="20"/>
      <c r="DQ604" s="20" t="s">
        <v>54</v>
      </c>
      <c r="DT604" s="14"/>
      <c r="DU604" s="20"/>
    </row>
    <row r="605" spans="1:127" customFormat="1" ht="15" x14ac:dyDescent="0.25">
      <c r="A605" s="55"/>
      <c r="B605" s="10"/>
      <c r="C605" s="18"/>
      <c r="D605" s="496" t="s">
        <v>463</v>
      </c>
      <c r="E605" s="496"/>
      <c r="F605" s="496"/>
      <c r="G605" s="496"/>
      <c r="H605" s="496"/>
      <c r="I605" s="496"/>
      <c r="J605" s="496"/>
      <c r="K605" s="496"/>
      <c r="L605" s="496"/>
      <c r="M605" s="56">
        <v>624242.42000000004</v>
      </c>
      <c r="N605" s="57"/>
      <c r="O605" s="58"/>
      <c r="DI605" s="14"/>
      <c r="DJ605" s="20"/>
      <c r="DK605" s="20"/>
      <c r="DL605" s="20"/>
      <c r="DQ605" s="20"/>
      <c r="DT605" s="14"/>
      <c r="DU605" s="20" t="s">
        <v>463</v>
      </c>
    </row>
    <row r="606" spans="1:127" customFormat="1" ht="15" x14ac:dyDescent="0.25">
      <c r="A606" s="55"/>
      <c r="B606" s="10"/>
      <c r="C606" s="18"/>
      <c r="D606" s="496" t="s">
        <v>464</v>
      </c>
      <c r="E606" s="496"/>
      <c r="F606" s="496"/>
      <c r="G606" s="496"/>
      <c r="H606" s="496"/>
      <c r="I606" s="496"/>
      <c r="J606" s="496"/>
      <c r="K606" s="496"/>
      <c r="L606" s="496"/>
      <c r="M606" s="61"/>
      <c r="N606" s="57"/>
      <c r="O606" s="58"/>
      <c r="DV606" s="20" t="s">
        <v>464</v>
      </c>
    </row>
    <row r="607" spans="1:127" customFormat="1" ht="15" x14ac:dyDescent="0.25">
      <c r="A607" s="24"/>
      <c r="B607" s="9"/>
      <c r="C607" s="26"/>
      <c r="D607" s="494" t="s">
        <v>465</v>
      </c>
      <c r="E607" s="494"/>
      <c r="F607" s="494"/>
      <c r="G607" s="494"/>
      <c r="H607" s="494"/>
      <c r="I607" s="494"/>
      <c r="J607" s="494"/>
      <c r="K607" s="494"/>
      <c r="L607" s="494"/>
      <c r="M607" s="62">
        <v>2486330.35</v>
      </c>
      <c r="N607" s="63"/>
      <c r="O607" s="64">
        <v>24070022.780000001</v>
      </c>
      <c r="DV607" s="20"/>
      <c r="DW607" s="2" t="s">
        <v>465</v>
      </c>
    </row>
    <row r="608" spans="1:127" customFormat="1" ht="15" x14ac:dyDescent="0.25">
      <c r="A608" s="24"/>
      <c r="B608" s="9"/>
      <c r="C608" s="26"/>
      <c r="D608" s="494" t="s">
        <v>466</v>
      </c>
      <c r="E608" s="494"/>
      <c r="F608" s="494"/>
      <c r="G608" s="494"/>
      <c r="H608" s="494"/>
      <c r="I608" s="494"/>
      <c r="J608" s="494"/>
      <c r="K608" s="494"/>
      <c r="L608" s="494"/>
      <c r="M608" s="65"/>
      <c r="N608" s="63"/>
      <c r="O608" s="66"/>
      <c r="DV608" s="20"/>
      <c r="DW608" s="2" t="s">
        <v>466</v>
      </c>
    </row>
    <row r="609" spans="1:127" customFormat="1" ht="15" x14ac:dyDescent="0.25">
      <c r="A609" s="24"/>
      <c r="B609" s="9"/>
      <c r="C609" s="26"/>
      <c r="D609" s="494" t="s">
        <v>467</v>
      </c>
      <c r="E609" s="494"/>
      <c r="F609" s="494"/>
      <c r="G609" s="494"/>
      <c r="H609" s="494"/>
      <c r="I609" s="494"/>
      <c r="J609" s="494"/>
      <c r="K609" s="494"/>
      <c r="L609" s="494"/>
      <c r="M609" s="62">
        <v>4366.3999999999996</v>
      </c>
      <c r="N609" s="63"/>
      <c r="O609" s="64">
        <v>227969.74</v>
      </c>
      <c r="DV609" s="20"/>
      <c r="DW609" s="2" t="s">
        <v>467</v>
      </c>
    </row>
    <row r="610" spans="1:127" customFormat="1" ht="15" x14ac:dyDescent="0.25">
      <c r="A610" s="24"/>
      <c r="B610" s="9"/>
      <c r="C610" s="26"/>
      <c r="D610" s="494" t="s">
        <v>468</v>
      </c>
      <c r="E610" s="494"/>
      <c r="F610" s="494"/>
      <c r="G610" s="494"/>
      <c r="H610" s="494"/>
      <c r="I610" s="494"/>
      <c r="J610" s="494"/>
      <c r="K610" s="494"/>
      <c r="L610" s="494"/>
      <c r="M610" s="62">
        <v>38691.760000000002</v>
      </c>
      <c r="N610" s="63"/>
      <c r="O610" s="64">
        <v>607847.52</v>
      </c>
      <c r="DV610" s="20"/>
      <c r="DW610" s="2" t="s">
        <v>468</v>
      </c>
    </row>
    <row r="611" spans="1:127" customFormat="1" ht="15" x14ac:dyDescent="0.25">
      <c r="A611" s="24"/>
      <c r="B611" s="9"/>
      <c r="C611" s="26"/>
      <c r="D611" s="494" t="s">
        <v>469</v>
      </c>
      <c r="E611" s="494"/>
      <c r="F611" s="494"/>
      <c r="G611" s="494"/>
      <c r="H611" s="494"/>
      <c r="I611" s="494"/>
      <c r="J611" s="494"/>
      <c r="K611" s="494"/>
      <c r="L611" s="494"/>
      <c r="M611" s="62">
        <v>1818.53</v>
      </c>
      <c r="N611" s="63"/>
      <c r="O611" s="64">
        <v>94945.47</v>
      </c>
      <c r="DV611" s="20"/>
      <c r="DW611" s="2" t="s">
        <v>469</v>
      </c>
    </row>
    <row r="612" spans="1:127" customFormat="1" ht="15" x14ac:dyDescent="0.25">
      <c r="A612" s="24"/>
      <c r="B612" s="9"/>
      <c r="C612" s="26"/>
      <c r="D612" s="494" t="s">
        <v>470</v>
      </c>
      <c r="E612" s="494"/>
      <c r="F612" s="494"/>
      <c r="G612" s="494"/>
      <c r="H612" s="494"/>
      <c r="I612" s="494"/>
      <c r="J612" s="494"/>
      <c r="K612" s="494"/>
      <c r="L612" s="494"/>
      <c r="M612" s="62">
        <v>2440565.87</v>
      </c>
      <c r="N612" s="63"/>
      <c r="O612" s="64">
        <v>23190859.649999999</v>
      </c>
      <c r="DV612" s="20"/>
      <c r="DW612" s="2" t="s">
        <v>470</v>
      </c>
    </row>
    <row r="613" spans="1:127" customFormat="1" ht="15" x14ac:dyDescent="0.25">
      <c r="A613" s="24"/>
      <c r="B613" s="9"/>
      <c r="C613" s="26"/>
      <c r="D613" s="494" t="s">
        <v>471</v>
      </c>
      <c r="E613" s="494"/>
      <c r="F613" s="494"/>
      <c r="G613" s="494"/>
      <c r="H613" s="494"/>
      <c r="I613" s="494"/>
      <c r="J613" s="494"/>
      <c r="K613" s="494"/>
      <c r="L613" s="494"/>
      <c r="M613" s="65"/>
      <c r="N613" s="63"/>
      <c r="O613" s="66"/>
      <c r="DV613" s="20"/>
      <c r="DW613" s="2" t="s">
        <v>471</v>
      </c>
    </row>
    <row r="614" spans="1:127" customFormat="1" ht="15" x14ac:dyDescent="0.25">
      <c r="A614" s="24"/>
      <c r="B614" s="9"/>
      <c r="C614" s="26"/>
      <c r="D614" s="494" t="s">
        <v>472</v>
      </c>
      <c r="E614" s="494"/>
      <c r="F614" s="494"/>
      <c r="G614" s="494"/>
      <c r="H614" s="494"/>
      <c r="I614" s="494"/>
      <c r="J614" s="494"/>
      <c r="K614" s="494"/>
      <c r="L614" s="494"/>
      <c r="M614" s="62">
        <v>2440088.5099999998</v>
      </c>
      <c r="N614" s="63"/>
      <c r="O614" s="64">
        <v>23183360.34</v>
      </c>
      <c r="DV614" s="20"/>
      <c r="DW614" s="2" t="s">
        <v>472</v>
      </c>
    </row>
    <row r="615" spans="1:127" customFormat="1" ht="15" x14ac:dyDescent="0.25">
      <c r="A615" s="24"/>
      <c r="B615" s="9"/>
      <c r="C615" s="26"/>
      <c r="D615" s="494" t="s">
        <v>473</v>
      </c>
      <c r="E615" s="494"/>
      <c r="F615" s="494"/>
      <c r="G615" s="494"/>
      <c r="H615" s="494"/>
      <c r="I615" s="494"/>
      <c r="J615" s="494"/>
      <c r="K615" s="494"/>
      <c r="L615" s="494"/>
      <c r="M615" s="67">
        <v>477.36</v>
      </c>
      <c r="N615" s="63"/>
      <c r="O615" s="64">
        <v>7499.31</v>
      </c>
      <c r="DV615" s="20"/>
      <c r="DW615" s="2" t="s">
        <v>473</v>
      </c>
    </row>
    <row r="616" spans="1:127" customFormat="1" ht="15" x14ac:dyDescent="0.25">
      <c r="A616" s="24"/>
      <c r="B616" s="9"/>
      <c r="C616" s="26"/>
      <c r="D616" s="494" t="s">
        <v>474</v>
      </c>
      <c r="E616" s="494"/>
      <c r="F616" s="494"/>
      <c r="G616" s="494"/>
      <c r="H616" s="494"/>
      <c r="I616" s="494"/>
      <c r="J616" s="494"/>
      <c r="K616" s="494"/>
      <c r="L616" s="494"/>
      <c r="M616" s="62">
        <v>2706.32</v>
      </c>
      <c r="N616" s="63"/>
      <c r="O616" s="64">
        <v>43345.87</v>
      </c>
      <c r="DV616" s="20"/>
      <c r="DW616" s="2" t="s">
        <v>474</v>
      </c>
    </row>
    <row r="617" spans="1:127" customFormat="1" ht="15" x14ac:dyDescent="0.25">
      <c r="A617" s="24"/>
      <c r="B617" s="9"/>
      <c r="C617" s="26"/>
      <c r="D617" s="494" t="s">
        <v>475</v>
      </c>
      <c r="E617" s="494"/>
      <c r="F617" s="494"/>
      <c r="G617" s="494"/>
      <c r="H617" s="494"/>
      <c r="I617" s="494"/>
      <c r="J617" s="494"/>
      <c r="K617" s="494"/>
      <c r="L617" s="494"/>
      <c r="M617" s="62">
        <v>2493500.38</v>
      </c>
      <c r="N617" s="63"/>
      <c r="O617" s="64">
        <v>24493312.43</v>
      </c>
      <c r="DV617" s="20"/>
      <c r="DW617" s="2" t="s">
        <v>475</v>
      </c>
    </row>
    <row r="618" spans="1:127" customFormat="1" ht="15" x14ac:dyDescent="0.25">
      <c r="A618" s="24"/>
      <c r="B618" s="9"/>
      <c r="C618" s="26"/>
      <c r="D618" s="494" t="s">
        <v>476</v>
      </c>
      <c r="E618" s="494"/>
      <c r="F618" s="494"/>
      <c r="G618" s="494"/>
      <c r="H618" s="494"/>
      <c r="I618" s="494"/>
      <c r="J618" s="494"/>
      <c r="K618" s="494"/>
      <c r="L618" s="494"/>
      <c r="M618" s="62">
        <v>2490316.7000000002</v>
      </c>
      <c r="N618" s="63"/>
      <c r="O618" s="64">
        <v>24442467.25</v>
      </c>
      <c r="DV618" s="20"/>
      <c r="DW618" s="2" t="s">
        <v>476</v>
      </c>
    </row>
    <row r="619" spans="1:127" customFormat="1" ht="15" x14ac:dyDescent="0.25">
      <c r="A619" s="24"/>
      <c r="B619" s="9"/>
      <c r="C619" s="26"/>
      <c r="D619" s="494" t="s">
        <v>477</v>
      </c>
      <c r="E619" s="494"/>
      <c r="F619" s="494"/>
      <c r="G619" s="494"/>
      <c r="H619" s="494"/>
      <c r="I619" s="494"/>
      <c r="J619" s="494"/>
      <c r="K619" s="494"/>
      <c r="L619" s="494"/>
      <c r="M619" s="65"/>
      <c r="N619" s="63"/>
      <c r="O619" s="66"/>
      <c r="DV619" s="20"/>
      <c r="DW619" s="2" t="s">
        <v>477</v>
      </c>
    </row>
    <row r="620" spans="1:127" customFormat="1" ht="15" x14ac:dyDescent="0.25">
      <c r="A620" s="24"/>
      <c r="B620" s="9"/>
      <c r="C620" s="26"/>
      <c r="D620" s="494" t="s">
        <v>478</v>
      </c>
      <c r="E620" s="494"/>
      <c r="F620" s="494"/>
      <c r="G620" s="494"/>
      <c r="H620" s="494"/>
      <c r="I620" s="494"/>
      <c r="J620" s="494"/>
      <c r="K620" s="494"/>
      <c r="L620" s="494"/>
      <c r="M620" s="62">
        <v>3610.64</v>
      </c>
      <c r="N620" s="63"/>
      <c r="O620" s="64">
        <v>188511.52</v>
      </c>
      <c r="DV620" s="20"/>
      <c r="DW620" s="2" t="s">
        <v>478</v>
      </c>
    </row>
    <row r="621" spans="1:127" customFormat="1" ht="15" x14ac:dyDescent="0.25">
      <c r="A621" s="24"/>
      <c r="B621" s="9"/>
      <c r="C621" s="26"/>
      <c r="D621" s="494" t="s">
        <v>479</v>
      </c>
      <c r="E621" s="494"/>
      <c r="F621" s="494"/>
      <c r="G621" s="494"/>
      <c r="H621" s="494"/>
      <c r="I621" s="494"/>
      <c r="J621" s="494"/>
      <c r="K621" s="494"/>
      <c r="L621" s="494"/>
      <c r="M621" s="62">
        <v>38329.42</v>
      </c>
      <c r="N621" s="63"/>
      <c r="O621" s="64">
        <v>602155.17000000004</v>
      </c>
      <c r="DV621" s="20"/>
      <c r="DW621" s="2" t="s">
        <v>479</v>
      </c>
    </row>
    <row r="622" spans="1:127" customFormat="1" ht="15" x14ac:dyDescent="0.25">
      <c r="A622" s="24"/>
      <c r="B622" s="9"/>
      <c r="C622" s="26"/>
      <c r="D622" s="494" t="s">
        <v>480</v>
      </c>
      <c r="E622" s="494"/>
      <c r="F622" s="494"/>
      <c r="G622" s="494"/>
      <c r="H622" s="494"/>
      <c r="I622" s="494"/>
      <c r="J622" s="494"/>
      <c r="K622" s="494"/>
      <c r="L622" s="494"/>
      <c r="M622" s="62">
        <v>1782.59</v>
      </c>
      <c r="N622" s="63"/>
      <c r="O622" s="64">
        <v>93069.03</v>
      </c>
      <c r="DV622" s="20"/>
      <c r="DW622" s="2" t="s">
        <v>480</v>
      </c>
    </row>
    <row r="623" spans="1:127" customFormat="1" ht="15" x14ac:dyDescent="0.25">
      <c r="A623" s="24"/>
      <c r="B623" s="9"/>
      <c r="C623" s="26"/>
      <c r="D623" s="494" t="s">
        <v>481</v>
      </c>
      <c r="E623" s="494"/>
      <c r="F623" s="494"/>
      <c r="G623" s="494"/>
      <c r="H623" s="494"/>
      <c r="I623" s="494"/>
      <c r="J623" s="494"/>
      <c r="K623" s="494"/>
      <c r="L623" s="494"/>
      <c r="M623" s="62">
        <v>2439252.2599999998</v>
      </c>
      <c r="N623" s="63"/>
      <c r="O623" s="64">
        <v>23175415.949999999</v>
      </c>
      <c r="DV623" s="20"/>
      <c r="DW623" s="2" t="s">
        <v>481</v>
      </c>
    </row>
    <row r="624" spans="1:127" customFormat="1" ht="15" x14ac:dyDescent="0.25">
      <c r="A624" s="24"/>
      <c r="B624" s="9"/>
      <c r="C624" s="26"/>
      <c r="D624" s="494" t="s">
        <v>482</v>
      </c>
      <c r="E624" s="494"/>
      <c r="F624" s="494"/>
      <c r="G624" s="494"/>
      <c r="H624" s="494"/>
      <c r="I624" s="494"/>
      <c r="J624" s="494"/>
      <c r="K624" s="494"/>
      <c r="L624" s="494"/>
      <c r="M624" s="62">
        <v>5970.73</v>
      </c>
      <c r="N624" s="63"/>
      <c r="O624" s="64">
        <v>311732.34999999998</v>
      </c>
      <c r="DV624" s="20"/>
      <c r="DW624" s="2" t="s">
        <v>482</v>
      </c>
    </row>
    <row r="625" spans="1:128" customFormat="1" ht="15" x14ac:dyDescent="0.25">
      <c r="A625" s="24"/>
      <c r="B625" s="9"/>
      <c r="C625" s="26"/>
      <c r="D625" s="494" t="s">
        <v>483</v>
      </c>
      <c r="E625" s="494"/>
      <c r="F625" s="494"/>
      <c r="G625" s="494"/>
      <c r="H625" s="494"/>
      <c r="I625" s="494"/>
      <c r="J625" s="494"/>
      <c r="K625" s="494"/>
      <c r="L625" s="494"/>
      <c r="M625" s="62">
        <v>3153.65</v>
      </c>
      <c r="N625" s="63"/>
      <c r="O625" s="64">
        <v>164652.26</v>
      </c>
      <c r="DV625" s="20"/>
      <c r="DW625" s="2" t="s">
        <v>483</v>
      </c>
    </row>
    <row r="626" spans="1:128" customFormat="1" ht="15" x14ac:dyDescent="0.25">
      <c r="A626" s="24"/>
      <c r="B626" s="9"/>
      <c r="C626" s="26"/>
      <c r="D626" s="494" t="s">
        <v>484</v>
      </c>
      <c r="E626" s="494"/>
      <c r="F626" s="494"/>
      <c r="G626" s="494"/>
      <c r="H626" s="494"/>
      <c r="I626" s="494"/>
      <c r="J626" s="494"/>
      <c r="K626" s="494"/>
      <c r="L626" s="494"/>
      <c r="M626" s="62">
        <v>2706.32</v>
      </c>
      <c r="N626" s="63"/>
      <c r="O626" s="64">
        <v>43345.87</v>
      </c>
      <c r="DV626" s="20"/>
      <c r="DW626" s="2" t="s">
        <v>484</v>
      </c>
    </row>
    <row r="627" spans="1:128" customFormat="1" ht="15" x14ac:dyDescent="0.25">
      <c r="A627" s="24"/>
      <c r="B627" s="9"/>
      <c r="C627" s="26"/>
      <c r="D627" s="494" t="s">
        <v>485</v>
      </c>
      <c r="E627" s="494"/>
      <c r="F627" s="494"/>
      <c r="G627" s="494"/>
      <c r="H627" s="494"/>
      <c r="I627" s="494"/>
      <c r="J627" s="494"/>
      <c r="K627" s="494"/>
      <c r="L627" s="494"/>
      <c r="M627" s="67">
        <v>477.36</v>
      </c>
      <c r="N627" s="63"/>
      <c r="O627" s="64">
        <v>7499.31</v>
      </c>
      <c r="DV627" s="20"/>
      <c r="DW627" s="2" t="s">
        <v>485</v>
      </c>
    </row>
    <row r="628" spans="1:128" customFormat="1" ht="15" x14ac:dyDescent="0.25">
      <c r="A628" s="24"/>
      <c r="B628" s="9"/>
      <c r="C628" s="26"/>
      <c r="D628" s="494" t="s">
        <v>486</v>
      </c>
      <c r="E628" s="494"/>
      <c r="F628" s="494"/>
      <c r="G628" s="494"/>
      <c r="H628" s="494"/>
      <c r="I628" s="494"/>
      <c r="J628" s="494"/>
      <c r="K628" s="494"/>
      <c r="L628" s="494"/>
      <c r="M628" s="62">
        <v>3070.65</v>
      </c>
      <c r="N628" s="63"/>
      <c r="O628" s="64">
        <v>111376.83</v>
      </c>
      <c r="DV628" s="20"/>
      <c r="DW628" s="2" t="s">
        <v>486</v>
      </c>
    </row>
    <row r="629" spans="1:128" customFormat="1" ht="15" x14ac:dyDescent="0.25">
      <c r="A629" s="24"/>
      <c r="B629" s="9"/>
      <c r="C629" s="26"/>
      <c r="D629" s="494" t="s">
        <v>466</v>
      </c>
      <c r="E629" s="494"/>
      <c r="F629" s="494"/>
      <c r="G629" s="494"/>
      <c r="H629" s="494"/>
      <c r="I629" s="494"/>
      <c r="J629" s="494"/>
      <c r="K629" s="494"/>
      <c r="L629" s="494"/>
      <c r="M629" s="65"/>
      <c r="N629" s="63"/>
      <c r="O629" s="66"/>
      <c r="DV629" s="20"/>
      <c r="DW629" s="2" t="s">
        <v>466</v>
      </c>
    </row>
    <row r="630" spans="1:128" customFormat="1" ht="15" x14ac:dyDescent="0.25">
      <c r="A630" s="24"/>
      <c r="B630" s="9"/>
      <c r="C630" s="26"/>
      <c r="D630" s="494" t="s">
        <v>487</v>
      </c>
      <c r="E630" s="494"/>
      <c r="F630" s="494"/>
      <c r="G630" s="494"/>
      <c r="H630" s="494"/>
      <c r="I630" s="494"/>
      <c r="J630" s="494"/>
      <c r="K630" s="494"/>
      <c r="L630" s="494"/>
      <c r="M630" s="67">
        <v>755.76</v>
      </c>
      <c r="N630" s="63"/>
      <c r="O630" s="64">
        <v>39458.22</v>
      </c>
      <c r="DV630" s="20"/>
      <c r="DW630" s="2" t="s">
        <v>487</v>
      </c>
    </row>
    <row r="631" spans="1:128" customFormat="1" ht="15" x14ac:dyDescent="0.25">
      <c r="A631" s="24"/>
      <c r="B631" s="9"/>
      <c r="C631" s="26"/>
      <c r="D631" s="494" t="s">
        <v>488</v>
      </c>
      <c r="E631" s="494"/>
      <c r="F631" s="494"/>
      <c r="G631" s="494"/>
      <c r="H631" s="494"/>
      <c r="I631" s="494"/>
      <c r="J631" s="494"/>
      <c r="K631" s="494"/>
      <c r="L631" s="494"/>
      <c r="M631" s="67">
        <v>362.34</v>
      </c>
      <c r="N631" s="63"/>
      <c r="O631" s="64">
        <v>5692.35</v>
      </c>
      <c r="DV631" s="20"/>
      <c r="DW631" s="2" t="s">
        <v>488</v>
      </c>
    </row>
    <row r="632" spans="1:128" customFormat="1" ht="15" x14ac:dyDescent="0.25">
      <c r="A632" s="24"/>
      <c r="B632" s="9"/>
      <c r="C632" s="26"/>
      <c r="D632" s="494" t="s">
        <v>489</v>
      </c>
      <c r="E632" s="494"/>
      <c r="F632" s="494"/>
      <c r="G632" s="494"/>
      <c r="H632" s="494"/>
      <c r="I632" s="494"/>
      <c r="J632" s="494"/>
      <c r="K632" s="494"/>
      <c r="L632" s="494"/>
      <c r="M632" s="67">
        <v>35.94</v>
      </c>
      <c r="N632" s="63"/>
      <c r="O632" s="64">
        <v>1876.44</v>
      </c>
      <c r="DV632" s="20"/>
      <c r="DW632" s="2" t="s">
        <v>489</v>
      </c>
    </row>
    <row r="633" spans="1:128" customFormat="1" ht="15" x14ac:dyDescent="0.25">
      <c r="A633" s="24"/>
      <c r="B633" s="9"/>
      <c r="C633" s="26"/>
      <c r="D633" s="494" t="s">
        <v>490</v>
      </c>
      <c r="E633" s="494"/>
      <c r="F633" s="494"/>
      <c r="G633" s="494"/>
      <c r="H633" s="494"/>
      <c r="I633" s="494"/>
      <c r="J633" s="494"/>
      <c r="K633" s="494"/>
      <c r="L633" s="494"/>
      <c r="M633" s="67">
        <v>836.25</v>
      </c>
      <c r="N633" s="63"/>
      <c r="O633" s="64">
        <v>7944.39</v>
      </c>
      <c r="DV633" s="20"/>
      <c r="DW633" s="2" t="s">
        <v>490</v>
      </c>
    </row>
    <row r="634" spans="1:128" customFormat="1" ht="15" x14ac:dyDescent="0.25">
      <c r="A634" s="24"/>
      <c r="B634" s="9"/>
      <c r="C634" s="26"/>
      <c r="D634" s="494" t="s">
        <v>491</v>
      </c>
      <c r="E634" s="494"/>
      <c r="F634" s="494"/>
      <c r="G634" s="494"/>
      <c r="H634" s="494"/>
      <c r="I634" s="494"/>
      <c r="J634" s="494"/>
      <c r="K634" s="494"/>
      <c r="L634" s="494"/>
      <c r="M634" s="67">
        <v>728.37</v>
      </c>
      <c r="N634" s="63"/>
      <c r="O634" s="64">
        <v>38027.879999999997</v>
      </c>
      <c r="DV634" s="20"/>
      <c r="DW634" s="2" t="s">
        <v>491</v>
      </c>
    </row>
    <row r="635" spans="1:128" customFormat="1" ht="15" x14ac:dyDescent="0.25">
      <c r="A635" s="24"/>
      <c r="B635" s="9"/>
      <c r="C635" s="26"/>
      <c r="D635" s="494" t="s">
        <v>492</v>
      </c>
      <c r="E635" s="494"/>
      <c r="F635" s="494"/>
      <c r="G635" s="494"/>
      <c r="H635" s="494"/>
      <c r="I635" s="494"/>
      <c r="J635" s="494"/>
      <c r="K635" s="494"/>
      <c r="L635" s="494"/>
      <c r="M635" s="67">
        <v>387.93</v>
      </c>
      <c r="N635" s="63"/>
      <c r="O635" s="64">
        <v>20253.990000000002</v>
      </c>
      <c r="DV635" s="20"/>
      <c r="DW635" s="2" t="s">
        <v>492</v>
      </c>
    </row>
    <row r="636" spans="1:128" customFormat="1" ht="15" x14ac:dyDescent="0.25">
      <c r="A636" s="24"/>
      <c r="B636" s="9"/>
      <c r="C636" s="68"/>
      <c r="D636" s="505" t="s">
        <v>493</v>
      </c>
      <c r="E636" s="505"/>
      <c r="F636" s="505"/>
      <c r="G636" s="505"/>
      <c r="H636" s="505"/>
      <c r="I636" s="505"/>
      <c r="J636" s="505"/>
      <c r="K636" s="505"/>
      <c r="L636" s="505"/>
      <c r="M636" s="69">
        <v>2496571.0299999998</v>
      </c>
      <c r="N636" s="70"/>
      <c r="O636" s="71">
        <v>24604689.260000002</v>
      </c>
      <c r="DV636" s="20"/>
      <c r="DX636" s="20" t="s">
        <v>493</v>
      </c>
    </row>
    <row r="637" spans="1:128" customFormat="1" ht="15" x14ac:dyDescent="0.25">
      <c r="A637" s="24"/>
      <c r="B637" s="9"/>
      <c r="C637" s="26"/>
      <c r="D637" s="494" t="s">
        <v>494</v>
      </c>
      <c r="E637" s="494"/>
      <c r="F637" s="494"/>
      <c r="G637" s="494"/>
      <c r="H637" s="494"/>
      <c r="I637" s="494"/>
      <c r="J637" s="494"/>
      <c r="K637" s="494"/>
      <c r="L637" s="494"/>
      <c r="M637" s="62">
        <v>6184.93</v>
      </c>
      <c r="N637" s="63"/>
      <c r="O637" s="64">
        <v>322915.21000000002</v>
      </c>
      <c r="DV637" s="20"/>
      <c r="DW637" s="2" t="s">
        <v>494</v>
      </c>
      <c r="DX637" s="20"/>
    </row>
    <row r="638" spans="1:128" customFormat="1" ht="15" x14ac:dyDescent="0.25">
      <c r="A638" s="24"/>
      <c r="B638" s="9"/>
      <c r="C638" s="26"/>
      <c r="D638" s="494" t="s">
        <v>495</v>
      </c>
      <c r="E638" s="494"/>
      <c r="F638" s="494"/>
      <c r="G638" s="494"/>
      <c r="H638" s="494"/>
      <c r="I638" s="494"/>
      <c r="J638" s="494"/>
      <c r="K638" s="494"/>
      <c r="L638" s="494"/>
      <c r="M638" s="62">
        <v>6699.1</v>
      </c>
      <c r="N638" s="63"/>
      <c r="O638" s="64">
        <v>349760.23</v>
      </c>
      <c r="DV638" s="20"/>
      <c r="DW638" s="2" t="s">
        <v>495</v>
      </c>
      <c r="DX638" s="20"/>
    </row>
    <row r="639" spans="1:128" customFormat="1" ht="15" x14ac:dyDescent="0.25">
      <c r="A639" s="24"/>
      <c r="B639" s="9"/>
      <c r="C639" s="26"/>
      <c r="D639" s="494" t="s">
        <v>496</v>
      </c>
      <c r="E639" s="494"/>
      <c r="F639" s="494"/>
      <c r="G639" s="494"/>
      <c r="H639" s="494"/>
      <c r="I639" s="494"/>
      <c r="J639" s="494"/>
      <c r="K639" s="494"/>
      <c r="L639" s="494"/>
      <c r="M639" s="62">
        <v>3541.58</v>
      </c>
      <c r="N639" s="63"/>
      <c r="O639" s="64">
        <v>184906.25</v>
      </c>
      <c r="DV639" s="20"/>
      <c r="DW639" s="2" t="s">
        <v>496</v>
      </c>
      <c r="DX639" s="20"/>
    </row>
    <row r="640" spans="1:128" customFormat="1" ht="15" x14ac:dyDescent="0.25">
      <c r="A640" s="24"/>
      <c r="B640" s="9"/>
      <c r="C640" s="26"/>
      <c r="D640" s="494" t="s">
        <v>503</v>
      </c>
      <c r="E640" s="494"/>
      <c r="F640" s="494"/>
      <c r="G640" s="494"/>
      <c r="H640" s="494"/>
      <c r="I640" s="494"/>
      <c r="J640" s="494"/>
      <c r="K640" s="494"/>
      <c r="L640" s="494"/>
      <c r="M640" s="62">
        <v>47934.16</v>
      </c>
      <c r="N640" s="63"/>
      <c r="O640" s="64">
        <v>472410.03</v>
      </c>
      <c r="DV640" s="20"/>
      <c r="DW640" s="2" t="s">
        <v>497</v>
      </c>
      <c r="DX640" s="20"/>
    </row>
    <row r="641" spans="1:130" customFormat="1" ht="15" x14ac:dyDescent="0.25">
      <c r="A641" s="24"/>
      <c r="B641" s="9"/>
      <c r="C641" s="68"/>
      <c r="D641" s="505" t="s">
        <v>493</v>
      </c>
      <c r="E641" s="505"/>
      <c r="F641" s="505"/>
      <c r="G641" s="505"/>
      <c r="H641" s="505"/>
      <c r="I641" s="505"/>
      <c r="J641" s="505"/>
      <c r="K641" s="505"/>
      <c r="L641" s="505"/>
      <c r="M641" s="69">
        <v>2544505.19</v>
      </c>
      <c r="N641" s="70"/>
      <c r="O641" s="71">
        <v>25077099.289999999</v>
      </c>
      <c r="DV641" s="20"/>
      <c r="DX641" s="20" t="s">
        <v>493</v>
      </c>
    </row>
    <row r="642" spans="1:130" customFormat="1" ht="15" x14ac:dyDescent="0.25">
      <c r="A642" s="24"/>
      <c r="B642" s="9"/>
      <c r="C642" s="26"/>
      <c r="D642" s="494" t="s">
        <v>498</v>
      </c>
      <c r="E642" s="494"/>
      <c r="F642" s="494"/>
      <c r="G642" s="494"/>
      <c r="H642" s="494"/>
      <c r="I642" s="494"/>
      <c r="J642" s="494"/>
      <c r="K642" s="494"/>
      <c r="L642" s="494"/>
      <c r="M642" s="62">
        <v>508901.04</v>
      </c>
      <c r="N642" s="63"/>
      <c r="O642" s="64">
        <v>5015419.8600000003</v>
      </c>
      <c r="DV642" s="20"/>
      <c r="DX642" s="20"/>
      <c r="DY642" s="2" t="s">
        <v>498</v>
      </c>
    </row>
    <row r="643" spans="1:130" customFormat="1" ht="15" x14ac:dyDescent="0.25">
      <c r="A643" s="24"/>
      <c r="B643" s="9"/>
      <c r="C643" s="68"/>
      <c r="D643" s="505" t="s">
        <v>499</v>
      </c>
      <c r="E643" s="505"/>
      <c r="F643" s="505"/>
      <c r="G643" s="505"/>
      <c r="H643" s="505"/>
      <c r="I643" s="505"/>
      <c r="J643" s="505"/>
      <c r="K643" s="505"/>
      <c r="L643" s="505"/>
      <c r="M643" s="69">
        <v>3053406.23</v>
      </c>
      <c r="N643" s="70"/>
      <c r="O643" s="71">
        <v>30092519.149999999</v>
      </c>
      <c r="DV643" s="20"/>
      <c r="DX643" s="20"/>
      <c r="DZ643" s="20" t="s">
        <v>499</v>
      </c>
    </row>
    <row r="644" spans="1:130" customFormat="1" ht="29.25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</row>
    <row r="645" spans="1:130" s="129" customFormat="1" ht="27.75" customHeight="1" x14ac:dyDescent="0.25">
      <c r="A645" s="127"/>
      <c r="B645" s="106" t="s">
        <v>500</v>
      </c>
      <c r="C645" s="463" t="s">
        <v>516</v>
      </c>
      <c r="D645" s="463"/>
      <c r="E645" s="463"/>
      <c r="F645" s="463"/>
      <c r="G645" s="463"/>
      <c r="H645" s="463"/>
      <c r="I645" s="464" t="s">
        <v>517</v>
      </c>
      <c r="J645" s="464"/>
      <c r="K645" s="464"/>
      <c r="L645" s="464"/>
      <c r="M645" s="464"/>
      <c r="N645" s="464"/>
      <c r="O645" s="127"/>
      <c r="P645" s="128"/>
      <c r="Q645" s="128"/>
      <c r="R645" s="128"/>
      <c r="S645" s="128"/>
      <c r="T645" s="124"/>
      <c r="U645" s="124"/>
      <c r="V645" s="124"/>
      <c r="W645" s="124"/>
      <c r="X645" s="124"/>
      <c r="Y645" s="124"/>
      <c r="Z645" s="124"/>
      <c r="AA645" s="124"/>
      <c r="AB645" s="124"/>
      <c r="AC645" s="124"/>
      <c r="AD645" s="124"/>
      <c r="AE645" s="124"/>
      <c r="AF645" s="124"/>
      <c r="AG645" s="124"/>
      <c r="AH645" s="124"/>
      <c r="AI645" s="124"/>
      <c r="AJ645" s="124"/>
      <c r="AK645" s="124"/>
      <c r="AL645" s="124"/>
      <c r="AM645" s="124"/>
      <c r="AN645" s="124"/>
      <c r="AO645" s="124"/>
      <c r="AP645" s="124"/>
      <c r="AQ645" s="124"/>
      <c r="AR645" s="124"/>
      <c r="AS645" s="124"/>
      <c r="AT645" s="124"/>
      <c r="AU645" s="124"/>
      <c r="AV645" s="124"/>
      <c r="AW645" s="124" t="s">
        <v>5</v>
      </c>
      <c r="AX645" s="124"/>
      <c r="AY645" s="124"/>
      <c r="AZ645" s="124"/>
    </row>
    <row r="646" spans="1:130" s="125" customFormat="1" ht="49.5" customHeight="1" x14ac:dyDescent="0.25">
      <c r="B646" s="123"/>
      <c r="C646" s="453" t="s">
        <v>501</v>
      </c>
      <c r="D646" s="453"/>
      <c r="E646" s="453"/>
      <c r="F646" s="453"/>
      <c r="G646" s="453"/>
      <c r="H646" s="453"/>
      <c r="I646" s="453"/>
      <c r="J646" s="453"/>
      <c r="K646" s="453"/>
      <c r="L646" s="453"/>
      <c r="M646" s="453"/>
      <c r="N646" s="453"/>
      <c r="T646" s="126"/>
      <c r="U646" s="126"/>
      <c r="V646" s="126"/>
      <c r="W646" s="126"/>
      <c r="X646" s="126"/>
      <c r="Y646" s="126"/>
      <c r="Z646" s="126"/>
      <c r="AA646" s="126"/>
      <c r="AB646" s="126"/>
      <c r="AC646" s="126"/>
      <c r="AD646" s="126"/>
      <c r="AE646" s="126"/>
      <c r="AF646" s="126"/>
      <c r="AG646" s="126"/>
      <c r="AH646" s="126"/>
      <c r="AI646" s="126"/>
      <c r="AJ646" s="126"/>
      <c r="AK646" s="126"/>
      <c r="AL646" s="126"/>
      <c r="AM646" s="126"/>
      <c r="AN646" s="126"/>
      <c r="AO646" s="126"/>
      <c r="AP646" s="126"/>
      <c r="AQ646" s="126"/>
      <c r="AR646" s="126"/>
      <c r="AS646" s="126"/>
      <c r="AT646" s="126"/>
      <c r="AU646" s="126"/>
      <c r="AV646" s="126"/>
      <c r="AW646" s="126"/>
      <c r="AX646" s="126"/>
      <c r="AY646" s="126"/>
      <c r="AZ646" s="126"/>
    </row>
    <row r="647" spans="1:130" s="129" customFormat="1" ht="34.5" customHeight="1" x14ac:dyDescent="0.25">
      <c r="A647" s="127"/>
      <c r="B647" s="106" t="s">
        <v>502</v>
      </c>
      <c r="C647" s="463" t="s">
        <v>519</v>
      </c>
      <c r="D647" s="463"/>
      <c r="E647" s="463"/>
      <c r="F647" s="463"/>
      <c r="G647" s="463"/>
      <c r="H647" s="463"/>
      <c r="I647" s="464" t="s">
        <v>518</v>
      </c>
      <c r="J647" s="464"/>
      <c r="K647" s="464"/>
      <c r="L647" s="464"/>
      <c r="M647" s="464"/>
      <c r="N647" s="464"/>
      <c r="O647" s="127"/>
      <c r="P647" s="128"/>
      <c r="Q647" s="128"/>
      <c r="R647" s="128"/>
      <c r="S647" s="128"/>
      <c r="T647" s="124"/>
      <c r="U647" s="124"/>
      <c r="V647" s="124"/>
      <c r="W647" s="124"/>
      <c r="X647" s="124"/>
      <c r="Y647" s="124"/>
      <c r="Z647" s="124"/>
      <c r="AA647" s="124"/>
      <c r="AB647" s="124"/>
      <c r="AC647" s="124"/>
      <c r="AD647" s="124"/>
      <c r="AE647" s="124"/>
      <c r="AF647" s="124"/>
      <c r="AG647" s="124"/>
      <c r="AH647" s="124"/>
      <c r="AI647" s="124"/>
      <c r="AJ647" s="124"/>
      <c r="AK647" s="124"/>
      <c r="AL647" s="124"/>
      <c r="AM647" s="124"/>
      <c r="AN647" s="124"/>
      <c r="AO647" s="124"/>
      <c r="AP647" s="124"/>
      <c r="AQ647" s="124"/>
      <c r="AR647" s="124"/>
      <c r="AS647" s="124"/>
      <c r="AT647" s="124"/>
      <c r="AU647" s="124"/>
      <c r="AV647" s="124"/>
      <c r="AW647" s="124"/>
      <c r="AX647" s="124"/>
      <c r="AY647" s="124"/>
      <c r="AZ647" s="124"/>
    </row>
    <row r="648" spans="1:130" s="125" customFormat="1" ht="18.75" customHeight="1" x14ac:dyDescent="0.25">
      <c r="B648" s="107"/>
      <c r="C648" s="453" t="s">
        <v>501</v>
      </c>
      <c r="D648" s="453"/>
      <c r="E648" s="453"/>
      <c r="F648" s="453"/>
      <c r="G648" s="453"/>
      <c r="H648" s="453"/>
      <c r="I648" s="453"/>
      <c r="J648" s="453"/>
      <c r="K648" s="453"/>
      <c r="L648" s="453"/>
      <c r="M648" s="453"/>
      <c r="N648" s="453"/>
      <c r="O648" s="107"/>
      <c r="T648" s="126"/>
      <c r="U648" s="126"/>
      <c r="V648" s="126"/>
      <c r="W648" s="126"/>
      <c r="X648" s="126"/>
      <c r="Y648" s="126"/>
      <c r="Z648" s="126"/>
      <c r="AA648" s="126"/>
      <c r="AB648" s="126"/>
      <c r="AC648" s="126"/>
      <c r="AD648" s="126"/>
      <c r="AE648" s="126"/>
      <c r="AF648" s="126"/>
      <c r="AG648" s="126"/>
      <c r="AH648" s="126"/>
      <c r="AI648" s="126"/>
      <c r="AJ648" s="126"/>
      <c r="AK648" s="126"/>
      <c r="AL648" s="126"/>
      <c r="AM648" s="126"/>
      <c r="AN648" s="126"/>
      <c r="AO648" s="126"/>
      <c r="AP648" s="126"/>
      <c r="AQ648" s="126"/>
      <c r="AR648" s="126"/>
      <c r="AS648" s="126"/>
      <c r="AT648" s="126"/>
      <c r="AU648" s="126"/>
      <c r="AV648" s="126"/>
      <c r="AW648" s="126"/>
      <c r="AX648" s="126"/>
      <c r="AY648" s="126"/>
      <c r="AZ648" s="126"/>
    </row>
    <row r="649" spans="1:130" customFormat="1" ht="1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1:130" customFormat="1" ht="1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1:130" customFormat="1" ht="1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1:130" customFormat="1" ht="15" x14ac:dyDescent="0.25">
      <c r="A652" s="9"/>
      <c r="B652" s="9"/>
    </row>
  </sheetData>
  <mergeCells count="654">
    <mergeCell ref="M19:O19"/>
    <mergeCell ref="L21:L22"/>
    <mergeCell ref="M21:M22"/>
    <mergeCell ref="N21:O21"/>
    <mergeCell ref="C645:H645"/>
    <mergeCell ref="I645:N645"/>
    <mergeCell ref="M14:O14"/>
    <mergeCell ref="M15:O15"/>
    <mergeCell ref="M16:O16"/>
    <mergeCell ref="M17:O17"/>
    <mergeCell ref="M18:O18"/>
    <mergeCell ref="D634:L634"/>
    <mergeCell ref="D635:L635"/>
    <mergeCell ref="D636:L636"/>
    <mergeCell ref="D637:L637"/>
    <mergeCell ref="D638:L638"/>
    <mergeCell ref="D629:L629"/>
    <mergeCell ref="D630:L630"/>
    <mergeCell ref="D631:L631"/>
    <mergeCell ref="D632:L632"/>
    <mergeCell ref="D633:L633"/>
    <mergeCell ref="D624:L624"/>
    <mergeCell ref="D625:L625"/>
    <mergeCell ref="D626:L626"/>
    <mergeCell ref="C11:K11"/>
    <mergeCell ref="M11:O11"/>
    <mergeCell ref="M12:O12"/>
    <mergeCell ref="C13:K13"/>
    <mergeCell ref="M13:O13"/>
    <mergeCell ref="M2:O2"/>
    <mergeCell ref="M3:O3"/>
    <mergeCell ref="M4:O4"/>
    <mergeCell ref="C5:K5"/>
    <mergeCell ref="M5:O5"/>
    <mergeCell ref="M6:O6"/>
    <mergeCell ref="C7:K7"/>
    <mergeCell ref="M7:O7"/>
    <mergeCell ref="M8:O8"/>
    <mergeCell ref="C9:K9"/>
    <mergeCell ref="M9:O9"/>
    <mergeCell ref="M10:O10"/>
    <mergeCell ref="C646:N646"/>
    <mergeCell ref="C647:H647"/>
    <mergeCell ref="I647:N647"/>
    <mergeCell ref="C648:N648"/>
    <mergeCell ref="D639:L639"/>
    <mergeCell ref="D640:L640"/>
    <mergeCell ref="D641:L641"/>
    <mergeCell ref="D642:L642"/>
    <mergeCell ref="D643:L643"/>
    <mergeCell ref="D627:L627"/>
    <mergeCell ref="D628:L628"/>
    <mergeCell ref="D619:L619"/>
    <mergeCell ref="D620:L620"/>
    <mergeCell ref="D621:L621"/>
    <mergeCell ref="D622:L622"/>
    <mergeCell ref="D623:L623"/>
    <mergeCell ref="D614:L614"/>
    <mergeCell ref="D615:L615"/>
    <mergeCell ref="D616:L616"/>
    <mergeCell ref="D617:L617"/>
    <mergeCell ref="D618:L618"/>
    <mergeCell ref="D609:L609"/>
    <mergeCell ref="D610:L610"/>
    <mergeCell ref="D611:L611"/>
    <mergeCell ref="D612:L612"/>
    <mergeCell ref="D613:L613"/>
    <mergeCell ref="D604:F604"/>
    <mergeCell ref="D605:L605"/>
    <mergeCell ref="D606:L606"/>
    <mergeCell ref="D607:L607"/>
    <mergeCell ref="D608:L608"/>
    <mergeCell ref="D599:F599"/>
    <mergeCell ref="D600:F600"/>
    <mergeCell ref="D601:F601"/>
    <mergeCell ref="D602:F602"/>
    <mergeCell ref="D603:F603"/>
    <mergeCell ref="D594:F594"/>
    <mergeCell ref="D595:F595"/>
    <mergeCell ref="A596:O596"/>
    <mergeCell ref="D597:F597"/>
    <mergeCell ref="D598:F598"/>
    <mergeCell ref="D589:F589"/>
    <mergeCell ref="D590:F590"/>
    <mergeCell ref="D591:F591"/>
    <mergeCell ref="D592:F592"/>
    <mergeCell ref="D593:F593"/>
    <mergeCell ref="D584:F584"/>
    <mergeCell ref="D585:F585"/>
    <mergeCell ref="D586:F586"/>
    <mergeCell ref="D587:F587"/>
    <mergeCell ref="D588:F588"/>
    <mergeCell ref="D579:F579"/>
    <mergeCell ref="D580:O580"/>
    <mergeCell ref="D581:O581"/>
    <mergeCell ref="D582:O582"/>
    <mergeCell ref="D583:F583"/>
    <mergeCell ref="D574:F574"/>
    <mergeCell ref="D575:O575"/>
    <mergeCell ref="D576:O576"/>
    <mergeCell ref="D577:O577"/>
    <mergeCell ref="D578:F578"/>
    <mergeCell ref="D569:F569"/>
    <mergeCell ref="D570:F570"/>
    <mergeCell ref="D571:F571"/>
    <mergeCell ref="D572:F572"/>
    <mergeCell ref="D573:F573"/>
    <mergeCell ref="D564:F564"/>
    <mergeCell ref="D565:F565"/>
    <mergeCell ref="D566:F566"/>
    <mergeCell ref="D567:F567"/>
    <mergeCell ref="D568:F568"/>
    <mergeCell ref="D559:F559"/>
    <mergeCell ref="D560:F560"/>
    <mergeCell ref="D561:F561"/>
    <mergeCell ref="D562:F562"/>
    <mergeCell ref="D563:F563"/>
    <mergeCell ref="D554:F554"/>
    <mergeCell ref="D555:F555"/>
    <mergeCell ref="D556:O556"/>
    <mergeCell ref="D557:O557"/>
    <mergeCell ref="D558:O558"/>
    <mergeCell ref="D549:F549"/>
    <mergeCell ref="D550:F550"/>
    <mergeCell ref="D551:O551"/>
    <mergeCell ref="D552:O552"/>
    <mergeCell ref="D553:O553"/>
    <mergeCell ref="D544:F544"/>
    <mergeCell ref="D545:F545"/>
    <mergeCell ref="D546:O546"/>
    <mergeCell ref="D547:O547"/>
    <mergeCell ref="D548:O548"/>
    <mergeCell ref="D539:F539"/>
    <mergeCell ref="D540:F540"/>
    <mergeCell ref="D541:F541"/>
    <mergeCell ref="D542:F542"/>
    <mergeCell ref="D543:F543"/>
    <mergeCell ref="D534:F534"/>
    <mergeCell ref="D535:F535"/>
    <mergeCell ref="D536:F536"/>
    <mergeCell ref="D537:F537"/>
    <mergeCell ref="D538:F538"/>
    <mergeCell ref="D529:O529"/>
    <mergeCell ref="D530:F530"/>
    <mergeCell ref="D531:F531"/>
    <mergeCell ref="D532:F532"/>
    <mergeCell ref="D533:F533"/>
    <mergeCell ref="D524:O524"/>
    <mergeCell ref="D525:F525"/>
    <mergeCell ref="D526:F526"/>
    <mergeCell ref="D527:O527"/>
    <mergeCell ref="D528:O528"/>
    <mergeCell ref="D519:F519"/>
    <mergeCell ref="D520:F520"/>
    <mergeCell ref="D521:F521"/>
    <mergeCell ref="D522:O522"/>
    <mergeCell ref="D523:O523"/>
    <mergeCell ref="D514:F514"/>
    <mergeCell ref="D515:F515"/>
    <mergeCell ref="D516:F516"/>
    <mergeCell ref="D517:F517"/>
    <mergeCell ref="D518:F518"/>
    <mergeCell ref="D509:F509"/>
    <mergeCell ref="D510:F510"/>
    <mergeCell ref="D511:F511"/>
    <mergeCell ref="D512:F512"/>
    <mergeCell ref="D513:F513"/>
    <mergeCell ref="D504:F504"/>
    <mergeCell ref="D505:F505"/>
    <mergeCell ref="D506:F506"/>
    <mergeCell ref="D507:O507"/>
    <mergeCell ref="D508:O508"/>
    <mergeCell ref="D499:F499"/>
    <mergeCell ref="D500:F500"/>
    <mergeCell ref="D501:F501"/>
    <mergeCell ref="D502:F502"/>
    <mergeCell ref="D503:F503"/>
    <mergeCell ref="D494:F494"/>
    <mergeCell ref="D495:F495"/>
    <mergeCell ref="D496:F496"/>
    <mergeCell ref="D497:F497"/>
    <mergeCell ref="D498:F498"/>
    <mergeCell ref="D489:F489"/>
    <mergeCell ref="D490:F490"/>
    <mergeCell ref="D491:F491"/>
    <mergeCell ref="D492:F492"/>
    <mergeCell ref="D493:F493"/>
    <mergeCell ref="D484:F484"/>
    <mergeCell ref="D485:F485"/>
    <mergeCell ref="D486:F486"/>
    <mergeCell ref="D487:F487"/>
    <mergeCell ref="D488:F488"/>
    <mergeCell ref="D479:F479"/>
    <mergeCell ref="D480:F480"/>
    <mergeCell ref="D481:F481"/>
    <mergeCell ref="D482:F482"/>
    <mergeCell ref="D483:F483"/>
    <mergeCell ref="D474:F474"/>
    <mergeCell ref="D475:F475"/>
    <mergeCell ref="D476:F476"/>
    <mergeCell ref="D477:F477"/>
    <mergeCell ref="D478:F478"/>
    <mergeCell ref="D469:F469"/>
    <mergeCell ref="D470:F470"/>
    <mergeCell ref="D471:F471"/>
    <mergeCell ref="D472:F472"/>
    <mergeCell ref="D473:F473"/>
    <mergeCell ref="D464:F464"/>
    <mergeCell ref="D465:F465"/>
    <mergeCell ref="D466:F466"/>
    <mergeCell ref="D467:F467"/>
    <mergeCell ref="D468:F468"/>
    <mergeCell ref="D459:L459"/>
    <mergeCell ref="A460:O460"/>
    <mergeCell ref="D461:F461"/>
    <mergeCell ref="D462:F462"/>
    <mergeCell ref="D463:F463"/>
    <mergeCell ref="D454:F454"/>
    <mergeCell ref="D455:F455"/>
    <mergeCell ref="D456:F456"/>
    <mergeCell ref="D457:F457"/>
    <mergeCell ref="D458:F458"/>
    <mergeCell ref="D449:F449"/>
    <mergeCell ref="A450:O450"/>
    <mergeCell ref="D451:F451"/>
    <mergeCell ref="D452:F452"/>
    <mergeCell ref="D453:F453"/>
    <mergeCell ref="D444:F444"/>
    <mergeCell ref="D445:F445"/>
    <mergeCell ref="D446:F446"/>
    <mergeCell ref="D447:F447"/>
    <mergeCell ref="D448:F448"/>
    <mergeCell ref="D439:F439"/>
    <mergeCell ref="D440:F440"/>
    <mergeCell ref="D441:F441"/>
    <mergeCell ref="D442:F442"/>
    <mergeCell ref="D443:F443"/>
    <mergeCell ref="D434:O434"/>
    <mergeCell ref="D435:O435"/>
    <mergeCell ref="D436:O436"/>
    <mergeCell ref="D437:F437"/>
    <mergeCell ref="D438:F438"/>
    <mergeCell ref="D429:O429"/>
    <mergeCell ref="D430:O430"/>
    <mergeCell ref="D431:O431"/>
    <mergeCell ref="D432:F432"/>
    <mergeCell ref="D433:F433"/>
    <mergeCell ref="D424:F424"/>
    <mergeCell ref="D425:F425"/>
    <mergeCell ref="D426:F426"/>
    <mergeCell ref="D427:F427"/>
    <mergeCell ref="D428:F428"/>
    <mergeCell ref="D419:F419"/>
    <mergeCell ref="D420:F420"/>
    <mergeCell ref="D421:F421"/>
    <mergeCell ref="D422:F422"/>
    <mergeCell ref="D423:F423"/>
    <mergeCell ref="D414:F414"/>
    <mergeCell ref="D415:F415"/>
    <mergeCell ref="D416:F416"/>
    <mergeCell ref="D417:F417"/>
    <mergeCell ref="D418:F418"/>
    <mergeCell ref="D409:F409"/>
    <mergeCell ref="D410:O410"/>
    <mergeCell ref="D411:O411"/>
    <mergeCell ref="D412:O412"/>
    <mergeCell ref="D413:F413"/>
    <mergeCell ref="D404:F404"/>
    <mergeCell ref="D405:O405"/>
    <mergeCell ref="D406:O406"/>
    <mergeCell ref="D407:O407"/>
    <mergeCell ref="D408:F408"/>
    <mergeCell ref="D399:F399"/>
    <mergeCell ref="D400:O400"/>
    <mergeCell ref="D401:O401"/>
    <mergeCell ref="D402:O402"/>
    <mergeCell ref="D403:F403"/>
    <mergeCell ref="D394:F394"/>
    <mergeCell ref="D395:F395"/>
    <mergeCell ref="D396:F396"/>
    <mergeCell ref="D397:F397"/>
    <mergeCell ref="D398:F398"/>
    <mergeCell ref="D389:F389"/>
    <mergeCell ref="D390:F390"/>
    <mergeCell ref="D391:F391"/>
    <mergeCell ref="D392:F392"/>
    <mergeCell ref="D393:F393"/>
    <mergeCell ref="D384:F384"/>
    <mergeCell ref="D385:F385"/>
    <mergeCell ref="D386:F386"/>
    <mergeCell ref="D387:F387"/>
    <mergeCell ref="D388:F388"/>
    <mergeCell ref="D379:F379"/>
    <mergeCell ref="D380:F380"/>
    <mergeCell ref="D381:O381"/>
    <mergeCell ref="D382:O382"/>
    <mergeCell ref="D383:O383"/>
    <mergeCell ref="D374:F374"/>
    <mergeCell ref="D375:F375"/>
    <mergeCell ref="D376:O376"/>
    <mergeCell ref="D377:O377"/>
    <mergeCell ref="D378:O378"/>
    <mergeCell ref="D369:F369"/>
    <mergeCell ref="D370:F370"/>
    <mergeCell ref="D371:F371"/>
    <mergeCell ref="D372:F372"/>
    <mergeCell ref="D373:F373"/>
    <mergeCell ref="D364:F364"/>
    <mergeCell ref="D365:F365"/>
    <mergeCell ref="D366:F366"/>
    <mergeCell ref="D367:F367"/>
    <mergeCell ref="D368:F368"/>
    <mergeCell ref="D359:F359"/>
    <mergeCell ref="D360:F360"/>
    <mergeCell ref="D361:O361"/>
    <mergeCell ref="D362:O362"/>
    <mergeCell ref="D363:F363"/>
    <mergeCell ref="D354:F354"/>
    <mergeCell ref="D355:F355"/>
    <mergeCell ref="D356:F356"/>
    <mergeCell ref="D357:F357"/>
    <mergeCell ref="D358:F358"/>
    <mergeCell ref="D349:F349"/>
    <mergeCell ref="D350:F350"/>
    <mergeCell ref="D351:F351"/>
    <mergeCell ref="D352:F352"/>
    <mergeCell ref="D353:F353"/>
    <mergeCell ref="D344:F344"/>
    <mergeCell ref="D345:F345"/>
    <mergeCell ref="D346:F346"/>
    <mergeCell ref="D347:F347"/>
    <mergeCell ref="D348:F348"/>
    <mergeCell ref="D339:F339"/>
    <mergeCell ref="D340:F340"/>
    <mergeCell ref="D341:F341"/>
    <mergeCell ref="D342:F342"/>
    <mergeCell ref="D343:F343"/>
    <mergeCell ref="D334:F334"/>
    <mergeCell ref="D335:F335"/>
    <mergeCell ref="D336:F336"/>
    <mergeCell ref="D337:F337"/>
    <mergeCell ref="D338:F338"/>
    <mergeCell ref="D329:F329"/>
    <mergeCell ref="D330:F330"/>
    <mergeCell ref="D331:F331"/>
    <mergeCell ref="D332:F332"/>
    <mergeCell ref="D333:F333"/>
    <mergeCell ref="D324:F324"/>
    <mergeCell ref="D325:F325"/>
    <mergeCell ref="D326:F326"/>
    <mergeCell ref="D327:F327"/>
    <mergeCell ref="D328:F328"/>
    <mergeCell ref="D319:F319"/>
    <mergeCell ref="D320:F320"/>
    <mergeCell ref="D321:F321"/>
    <mergeCell ref="D322:F322"/>
    <mergeCell ref="D323:F323"/>
    <mergeCell ref="A314:O314"/>
    <mergeCell ref="D315:F315"/>
    <mergeCell ref="D316:F316"/>
    <mergeCell ref="D317:F317"/>
    <mergeCell ref="D318:F318"/>
    <mergeCell ref="D309:F309"/>
    <mergeCell ref="D310:F310"/>
    <mergeCell ref="D311:F311"/>
    <mergeCell ref="D312:F312"/>
    <mergeCell ref="D313:L313"/>
    <mergeCell ref="A304:O304"/>
    <mergeCell ref="D305:F305"/>
    <mergeCell ref="D306:F306"/>
    <mergeCell ref="D307:F307"/>
    <mergeCell ref="D308:F308"/>
    <mergeCell ref="D299:F299"/>
    <mergeCell ref="D300:F300"/>
    <mergeCell ref="D301:F301"/>
    <mergeCell ref="D302:F302"/>
    <mergeCell ref="D303:F303"/>
    <mergeCell ref="D294:F294"/>
    <mergeCell ref="D295:F295"/>
    <mergeCell ref="D296:F296"/>
    <mergeCell ref="D297:F297"/>
    <mergeCell ref="D298:F298"/>
    <mergeCell ref="D289:O289"/>
    <mergeCell ref="D290:O290"/>
    <mergeCell ref="D291:F291"/>
    <mergeCell ref="D292:F292"/>
    <mergeCell ref="D293:F293"/>
    <mergeCell ref="D284:O284"/>
    <mergeCell ref="D285:O285"/>
    <mergeCell ref="D286:F286"/>
    <mergeCell ref="D287:F287"/>
    <mergeCell ref="D288:O288"/>
    <mergeCell ref="D279:F279"/>
    <mergeCell ref="D280:F280"/>
    <mergeCell ref="D281:F281"/>
    <mergeCell ref="D282:F282"/>
    <mergeCell ref="D283:O283"/>
    <mergeCell ref="D274:F274"/>
    <mergeCell ref="D275:F275"/>
    <mergeCell ref="D276:F276"/>
    <mergeCell ref="D277:F277"/>
    <mergeCell ref="D278:F278"/>
    <mergeCell ref="D269:F269"/>
    <mergeCell ref="D270:F270"/>
    <mergeCell ref="D271:F271"/>
    <mergeCell ref="D272:F272"/>
    <mergeCell ref="D273:F273"/>
    <mergeCell ref="D264:O264"/>
    <mergeCell ref="D265:O265"/>
    <mergeCell ref="D266:O266"/>
    <mergeCell ref="D267:F267"/>
    <mergeCell ref="D268:F268"/>
    <mergeCell ref="D259:O259"/>
    <mergeCell ref="D260:O260"/>
    <mergeCell ref="D261:O261"/>
    <mergeCell ref="D262:F262"/>
    <mergeCell ref="D263:F263"/>
    <mergeCell ref="D254:O254"/>
    <mergeCell ref="D255:O255"/>
    <mergeCell ref="D256:O256"/>
    <mergeCell ref="D257:F257"/>
    <mergeCell ref="D258:F258"/>
    <mergeCell ref="D249:F249"/>
    <mergeCell ref="D250:F250"/>
    <mergeCell ref="D251:F251"/>
    <mergeCell ref="D252:F252"/>
    <mergeCell ref="D253:F253"/>
    <mergeCell ref="D244:F244"/>
    <mergeCell ref="D245:F245"/>
    <mergeCell ref="D246:F246"/>
    <mergeCell ref="D247:F247"/>
    <mergeCell ref="D248:F248"/>
    <mergeCell ref="D239:F239"/>
    <mergeCell ref="D240:F240"/>
    <mergeCell ref="D241:F241"/>
    <mergeCell ref="D242:F242"/>
    <mergeCell ref="D243:F243"/>
    <mergeCell ref="D234:F234"/>
    <mergeCell ref="D235:O235"/>
    <mergeCell ref="D236:O236"/>
    <mergeCell ref="D237:O237"/>
    <mergeCell ref="D238:F238"/>
    <mergeCell ref="D229:F229"/>
    <mergeCell ref="D230:O230"/>
    <mergeCell ref="D231:O231"/>
    <mergeCell ref="D232:O232"/>
    <mergeCell ref="D233:F233"/>
    <mergeCell ref="D224:F224"/>
    <mergeCell ref="D225:F225"/>
    <mergeCell ref="D226:F226"/>
    <mergeCell ref="D227:F227"/>
    <mergeCell ref="D228:F228"/>
    <mergeCell ref="D219:F219"/>
    <mergeCell ref="D220:F220"/>
    <mergeCell ref="D221:F221"/>
    <mergeCell ref="D222:F222"/>
    <mergeCell ref="D223:F223"/>
    <mergeCell ref="D214:F214"/>
    <mergeCell ref="D215:O215"/>
    <mergeCell ref="D216:O216"/>
    <mergeCell ref="D217:F217"/>
    <mergeCell ref="D218:F218"/>
    <mergeCell ref="D209:F209"/>
    <mergeCell ref="D210:F210"/>
    <mergeCell ref="D211:F211"/>
    <mergeCell ref="D212:F212"/>
    <mergeCell ref="D213:F213"/>
    <mergeCell ref="D204:F204"/>
    <mergeCell ref="D205:F205"/>
    <mergeCell ref="D206:F206"/>
    <mergeCell ref="D207:F207"/>
    <mergeCell ref="D208:F208"/>
    <mergeCell ref="D199:F199"/>
    <mergeCell ref="D200:F200"/>
    <mergeCell ref="D201:F201"/>
    <mergeCell ref="D202:F202"/>
    <mergeCell ref="D203:F203"/>
    <mergeCell ref="D194:F194"/>
    <mergeCell ref="D195:F195"/>
    <mergeCell ref="D196:F196"/>
    <mergeCell ref="D197:F197"/>
    <mergeCell ref="D198:F198"/>
    <mergeCell ref="D189:F189"/>
    <mergeCell ref="D190:F190"/>
    <mergeCell ref="D191:F191"/>
    <mergeCell ref="D192:F192"/>
    <mergeCell ref="D193:F193"/>
    <mergeCell ref="D184:F184"/>
    <mergeCell ref="D185:F185"/>
    <mergeCell ref="D186:F186"/>
    <mergeCell ref="D187:F187"/>
    <mergeCell ref="D188:F188"/>
    <mergeCell ref="D179:F179"/>
    <mergeCell ref="D180:F180"/>
    <mergeCell ref="D181:F181"/>
    <mergeCell ref="D182:F182"/>
    <mergeCell ref="D183:F183"/>
    <mergeCell ref="D174:F174"/>
    <mergeCell ref="D175:F175"/>
    <mergeCell ref="D176:F176"/>
    <mergeCell ref="D177:F177"/>
    <mergeCell ref="D178:F178"/>
    <mergeCell ref="D169:F169"/>
    <mergeCell ref="D170:F170"/>
    <mergeCell ref="D171:F171"/>
    <mergeCell ref="D172:F172"/>
    <mergeCell ref="D173:F173"/>
    <mergeCell ref="D165:F165"/>
    <mergeCell ref="D166:F166"/>
    <mergeCell ref="D167:L167"/>
    <mergeCell ref="A168:O168"/>
    <mergeCell ref="D161:F161"/>
    <mergeCell ref="D162:F162"/>
    <mergeCell ref="D163:O163"/>
    <mergeCell ref="D164:F164"/>
    <mergeCell ref="A157:O157"/>
    <mergeCell ref="D158:F158"/>
    <mergeCell ref="D159:F159"/>
    <mergeCell ref="D160:F160"/>
    <mergeCell ref="D152:F152"/>
    <mergeCell ref="D153:F153"/>
    <mergeCell ref="D154:F154"/>
    <mergeCell ref="D155:F155"/>
    <mergeCell ref="D156:F156"/>
    <mergeCell ref="D147:F147"/>
    <mergeCell ref="D148:F148"/>
    <mergeCell ref="D149:F149"/>
    <mergeCell ref="D150:F150"/>
    <mergeCell ref="D151:F151"/>
    <mergeCell ref="D143:F143"/>
    <mergeCell ref="D144:F144"/>
    <mergeCell ref="D145:F145"/>
    <mergeCell ref="D146:F146"/>
    <mergeCell ref="D138:F138"/>
    <mergeCell ref="D139:F139"/>
    <mergeCell ref="D140:F140"/>
    <mergeCell ref="D141:F141"/>
    <mergeCell ref="D142:F142"/>
    <mergeCell ref="D134:O134"/>
    <mergeCell ref="D135:O135"/>
    <mergeCell ref="D136:F136"/>
    <mergeCell ref="D137:F137"/>
    <mergeCell ref="D130:O130"/>
    <mergeCell ref="D131:F131"/>
    <mergeCell ref="D132:F132"/>
    <mergeCell ref="D133:O133"/>
    <mergeCell ref="D126:F126"/>
    <mergeCell ref="D127:F127"/>
    <mergeCell ref="D128:O128"/>
    <mergeCell ref="D129:O129"/>
    <mergeCell ref="D122:O122"/>
    <mergeCell ref="D123:O123"/>
    <mergeCell ref="D124:F124"/>
    <mergeCell ref="D125:F125"/>
    <mergeCell ref="D119:F119"/>
    <mergeCell ref="D120:F120"/>
    <mergeCell ref="D121:O121"/>
    <mergeCell ref="D114:O114"/>
    <mergeCell ref="D115:O115"/>
    <mergeCell ref="D116:O116"/>
    <mergeCell ref="D117:F117"/>
    <mergeCell ref="D118:F118"/>
    <mergeCell ref="D110:F110"/>
    <mergeCell ref="D111:O111"/>
    <mergeCell ref="D112:F112"/>
    <mergeCell ref="D113:F113"/>
    <mergeCell ref="D106:O106"/>
    <mergeCell ref="D107:O107"/>
    <mergeCell ref="D108:O108"/>
    <mergeCell ref="D109:F109"/>
    <mergeCell ref="D102:F102"/>
    <mergeCell ref="D103:F103"/>
    <mergeCell ref="D104:F104"/>
    <mergeCell ref="D105:F105"/>
    <mergeCell ref="D98:F98"/>
    <mergeCell ref="D99:F99"/>
    <mergeCell ref="D100:F100"/>
    <mergeCell ref="D101:F101"/>
    <mergeCell ref="D93:F93"/>
    <mergeCell ref="D94:F94"/>
    <mergeCell ref="D95:F95"/>
    <mergeCell ref="D96:F96"/>
    <mergeCell ref="D97:F97"/>
    <mergeCell ref="D89:F89"/>
    <mergeCell ref="D90:F90"/>
    <mergeCell ref="D91:F91"/>
    <mergeCell ref="D92:F92"/>
    <mergeCell ref="D85:F85"/>
    <mergeCell ref="D86:O86"/>
    <mergeCell ref="D87:O87"/>
    <mergeCell ref="D88:F88"/>
    <mergeCell ref="D80:F80"/>
    <mergeCell ref="D81:F81"/>
    <mergeCell ref="D82:F82"/>
    <mergeCell ref="D83:F83"/>
    <mergeCell ref="D84:F84"/>
    <mergeCell ref="D75:F75"/>
    <mergeCell ref="D76:F76"/>
    <mergeCell ref="D77:F77"/>
    <mergeCell ref="D78:F78"/>
    <mergeCell ref="D79:F79"/>
    <mergeCell ref="D71:F71"/>
    <mergeCell ref="D72:F72"/>
    <mergeCell ref="D73:F73"/>
    <mergeCell ref="D74:F74"/>
    <mergeCell ref="D66:F66"/>
    <mergeCell ref="D67:F67"/>
    <mergeCell ref="D68:F68"/>
    <mergeCell ref="D69:F69"/>
    <mergeCell ref="D70:F70"/>
    <mergeCell ref="D62:F62"/>
    <mergeCell ref="D63:F63"/>
    <mergeCell ref="D64:F64"/>
    <mergeCell ref="D65:F65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8:F48"/>
    <mergeCell ref="D49:F49"/>
    <mergeCell ref="D50:F50"/>
    <mergeCell ref="D51:F51"/>
    <mergeCell ref="D43:F43"/>
    <mergeCell ref="D44:F44"/>
    <mergeCell ref="D45:F45"/>
    <mergeCell ref="D46:F46"/>
    <mergeCell ref="D47:F47"/>
    <mergeCell ref="D39:F39"/>
    <mergeCell ref="D40:F40"/>
    <mergeCell ref="D41:F41"/>
    <mergeCell ref="D42:F42"/>
    <mergeCell ref="D34:F34"/>
    <mergeCell ref="D35:F35"/>
    <mergeCell ref="D36:F36"/>
    <mergeCell ref="D37:F37"/>
    <mergeCell ref="D38:F38"/>
    <mergeCell ref="D30:F30"/>
    <mergeCell ref="A31:O31"/>
    <mergeCell ref="D32:F32"/>
    <mergeCell ref="D33:F33"/>
    <mergeCell ref="A27:B28"/>
    <mergeCell ref="C27:C29"/>
    <mergeCell ref="D27:F29"/>
    <mergeCell ref="G27:G29"/>
    <mergeCell ref="H27:J28"/>
    <mergeCell ref="K27:M28"/>
    <mergeCell ref="N27:N29"/>
    <mergeCell ref="O27:O29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59B70-223D-4FC8-B814-2D03BE358C03}">
  <dimension ref="B2:C6"/>
  <sheetViews>
    <sheetView workbookViewId="0">
      <selection activeCell="C6" sqref="C6"/>
    </sheetView>
  </sheetViews>
  <sheetFormatPr defaultRowHeight="15" x14ac:dyDescent="0.25"/>
  <cols>
    <col min="2" max="2" width="14.28515625" customWidth="1"/>
    <col min="3" max="3" width="15.42578125" customWidth="1"/>
  </cols>
  <sheetData>
    <row r="2" spans="2:3" x14ac:dyDescent="0.25">
      <c r="B2" s="290" t="s">
        <v>611</v>
      </c>
      <c r="C2" s="290" t="s">
        <v>612</v>
      </c>
    </row>
    <row r="3" spans="2:3" x14ac:dyDescent="0.25">
      <c r="B3" s="289">
        <v>95698458.790000007</v>
      </c>
      <c r="C3" s="289">
        <f>28171406.85+21823449.84</f>
        <v>49994856.689999998</v>
      </c>
    </row>
    <row r="5" spans="2:3" x14ac:dyDescent="0.25">
      <c r="B5" s="288">
        <f>B3</f>
        <v>95698458.790000007</v>
      </c>
      <c r="C5" s="291">
        <v>1</v>
      </c>
    </row>
    <row r="6" spans="2:3" x14ac:dyDescent="0.25">
      <c r="B6" s="288">
        <f>C3</f>
        <v>49994856.689999998</v>
      </c>
      <c r="C6" s="291">
        <f>B6*C5/B5</f>
        <v>0.52242070898663417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4A299-3508-42DF-97FD-597385314F2D}">
  <sheetPr filterMode="1">
    <pageSetUpPr fitToPage="1"/>
  </sheetPr>
  <dimension ref="A1:BE74"/>
  <sheetViews>
    <sheetView topLeftCell="A6" workbookViewId="0">
      <selection activeCell="F11" sqref="F11"/>
    </sheetView>
  </sheetViews>
  <sheetFormatPr defaultColWidth="9.140625" defaultRowHeight="14.25" customHeight="1" x14ac:dyDescent="0.2"/>
  <cols>
    <col min="1" max="1" width="6.5703125" style="403" customWidth="1"/>
    <col min="2" max="2" width="22.5703125" style="403" customWidth="1"/>
    <col min="3" max="3" width="28.42578125" style="403" customWidth="1"/>
    <col min="4" max="4" width="9.140625" style="403"/>
    <col min="5" max="7" width="10.85546875" style="403" customWidth="1"/>
    <col min="8" max="8" width="12.7109375" style="403" customWidth="1"/>
    <col min="9" max="9" width="9.140625" style="404"/>
    <col min="10" max="43" width="201.28515625" style="405" hidden="1" customWidth="1"/>
    <col min="44" max="44" width="67.28515625" style="406" hidden="1" customWidth="1"/>
    <col min="45" max="46" width="48.7109375" style="407" hidden="1" customWidth="1"/>
    <col min="47" max="47" width="67.28515625" style="406" hidden="1" customWidth="1"/>
    <col min="48" max="49" width="48.7109375" style="407" hidden="1" customWidth="1"/>
    <col min="50" max="50" width="48.42578125" style="406" hidden="1" customWidth="1"/>
    <col min="51" max="52" width="48.7109375" style="407" hidden="1" customWidth="1"/>
    <col min="53" max="53" width="18.28515625" style="407" hidden="1" customWidth="1"/>
    <col min="54" max="54" width="48.42578125" style="406" hidden="1" customWidth="1"/>
    <col min="55" max="56" width="48.7109375" style="407" hidden="1" customWidth="1"/>
    <col min="57" max="57" width="18.28515625" style="407" hidden="1" customWidth="1"/>
    <col min="58" max="16384" width="9.140625" style="403"/>
  </cols>
  <sheetData>
    <row r="1" spans="1:57" s="362" customFormat="1" ht="11.25" x14ac:dyDescent="0.2">
      <c r="I1" s="298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95"/>
      <c r="Y1" s="295"/>
      <c r="Z1" s="295"/>
      <c r="AA1" s="295"/>
      <c r="AB1" s="295"/>
      <c r="AC1" s="295"/>
      <c r="AD1" s="295"/>
      <c r="AE1" s="295"/>
      <c r="AF1" s="295"/>
      <c r="AG1" s="295"/>
      <c r="AH1" s="295"/>
      <c r="AI1" s="295"/>
      <c r="AJ1" s="295"/>
      <c r="AK1" s="295"/>
      <c r="AL1" s="295"/>
      <c r="AM1" s="295"/>
      <c r="AN1" s="295"/>
      <c r="AO1" s="295"/>
      <c r="AP1" s="295"/>
      <c r="AQ1" s="295"/>
      <c r="AR1" s="294"/>
      <c r="AS1" s="322"/>
      <c r="AT1" s="322"/>
      <c r="AU1" s="294"/>
      <c r="AV1" s="322"/>
      <c r="AW1" s="322"/>
      <c r="AX1" s="294"/>
      <c r="AY1" s="322"/>
      <c r="AZ1" s="322"/>
      <c r="BA1" s="322"/>
      <c r="BB1" s="294"/>
      <c r="BC1" s="322"/>
      <c r="BD1" s="322"/>
      <c r="BE1" s="322"/>
    </row>
    <row r="2" spans="1:57" s="362" customFormat="1" ht="11.25" x14ac:dyDescent="0.2">
      <c r="A2" s="520"/>
      <c r="B2" s="520"/>
      <c r="C2" s="520"/>
      <c r="D2" s="520"/>
      <c r="E2" s="520"/>
      <c r="F2" s="520"/>
      <c r="G2" s="520"/>
      <c r="H2" s="520"/>
      <c r="I2" s="298"/>
      <c r="J2" s="295" t="s">
        <v>5</v>
      </c>
      <c r="K2" s="295" t="s">
        <v>5</v>
      </c>
      <c r="L2" s="295" t="s">
        <v>5</v>
      </c>
      <c r="M2" s="295" t="s">
        <v>5</v>
      </c>
      <c r="N2" s="295" t="s">
        <v>5</v>
      </c>
      <c r="O2" s="295" t="s">
        <v>5</v>
      </c>
      <c r="P2" s="295" t="s">
        <v>5</v>
      </c>
      <c r="Q2" s="295" t="s">
        <v>5</v>
      </c>
      <c r="R2" s="295" t="s">
        <v>5</v>
      </c>
      <c r="S2" s="295" t="s">
        <v>5</v>
      </c>
      <c r="T2" s="295" t="s">
        <v>5</v>
      </c>
      <c r="U2" s="295" t="s">
        <v>5</v>
      </c>
      <c r="V2" s="295" t="s">
        <v>5</v>
      </c>
      <c r="W2" s="295" t="s">
        <v>5</v>
      </c>
      <c r="X2" s="295" t="s">
        <v>5</v>
      </c>
      <c r="Y2" s="295" t="s">
        <v>5</v>
      </c>
      <c r="Z2" s="295" t="s">
        <v>5</v>
      </c>
      <c r="AA2" s="295"/>
      <c r="AB2" s="295"/>
      <c r="AC2" s="295"/>
      <c r="AD2" s="295"/>
      <c r="AE2" s="295"/>
      <c r="AF2" s="295"/>
      <c r="AG2" s="295"/>
      <c r="AH2" s="295"/>
      <c r="AI2" s="295"/>
      <c r="AJ2" s="295"/>
      <c r="AK2" s="295"/>
      <c r="AL2" s="295"/>
      <c r="AM2" s="295"/>
      <c r="AN2" s="295"/>
      <c r="AO2" s="295"/>
      <c r="AP2" s="295"/>
      <c r="AQ2" s="295"/>
      <c r="AR2" s="294"/>
      <c r="AS2" s="322"/>
      <c r="AT2" s="322"/>
      <c r="AU2" s="294"/>
      <c r="AV2" s="322"/>
      <c r="AW2" s="322"/>
      <c r="AX2" s="294"/>
      <c r="AY2" s="322"/>
      <c r="AZ2" s="322"/>
      <c r="BA2" s="322"/>
      <c r="BB2" s="294"/>
      <c r="BC2" s="322"/>
      <c r="BD2" s="322"/>
      <c r="BE2" s="322"/>
    </row>
    <row r="3" spans="1:57" s="362" customFormat="1" ht="11.25" x14ac:dyDescent="0.2">
      <c r="A3" s="521" t="s">
        <v>745</v>
      </c>
      <c r="B3" s="521"/>
      <c r="C3" s="521"/>
      <c r="D3" s="521"/>
      <c r="E3" s="521"/>
      <c r="F3" s="521"/>
      <c r="G3" s="521"/>
      <c r="H3" s="521"/>
      <c r="I3" s="298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/>
      <c r="AB3" s="295"/>
      <c r="AC3" s="295"/>
      <c r="AD3" s="295"/>
      <c r="AE3" s="295"/>
      <c r="AF3" s="295"/>
      <c r="AG3" s="295"/>
      <c r="AH3" s="295"/>
      <c r="AI3" s="295"/>
      <c r="AJ3" s="295"/>
      <c r="AK3" s="295"/>
      <c r="AL3" s="295"/>
      <c r="AM3" s="295"/>
      <c r="AN3" s="295"/>
      <c r="AO3" s="295"/>
      <c r="AP3" s="295"/>
      <c r="AQ3" s="295"/>
      <c r="AR3" s="294"/>
      <c r="AS3" s="322"/>
      <c r="AT3" s="322"/>
      <c r="AU3" s="294"/>
      <c r="AV3" s="322"/>
      <c r="AW3" s="322"/>
      <c r="AX3" s="294"/>
      <c r="AY3" s="322"/>
      <c r="AZ3" s="322"/>
      <c r="BA3" s="322"/>
      <c r="BB3" s="294"/>
      <c r="BC3" s="322"/>
      <c r="BD3" s="322"/>
      <c r="BE3" s="322"/>
    </row>
    <row r="4" spans="1:57" s="362" customFormat="1" ht="11.25" x14ac:dyDescent="0.2">
      <c r="A4" s="299"/>
      <c r="B4" s="299"/>
      <c r="C4" s="299"/>
      <c r="D4" s="299"/>
      <c r="E4" s="299"/>
      <c r="F4" s="299"/>
      <c r="G4" s="299"/>
      <c r="H4" s="299"/>
      <c r="I4" s="298"/>
      <c r="J4" s="295"/>
      <c r="K4" s="295"/>
      <c r="L4" s="295"/>
      <c r="M4" s="295"/>
      <c r="N4" s="295"/>
      <c r="O4" s="295"/>
      <c r="P4" s="295"/>
      <c r="Q4" s="295"/>
      <c r="R4" s="295"/>
      <c r="S4" s="295"/>
      <c r="T4" s="295"/>
      <c r="U4" s="295"/>
      <c r="V4" s="295"/>
      <c r="W4" s="295"/>
      <c r="X4" s="295"/>
      <c r="Y4" s="295"/>
      <c r="Z4" s="295"/>
      <c r="AA4" s="295"/>
      <c r="AB4" s="295"/>
      <c r="AC4" s="295"/>
      <c r="AD4" s="295"/>
      <c r="AE4" s="295"/>
      <c r="AF4" s="295"/>
      <c r="AG4" s="295"/>
      <c r="AH4" s="295"/>
      <c r="AI4" s="295"/>
      <c r="AJ4" s="295"/>
      <c r="AK4" s="295"/>
      <c r="AL4" s="295"/>
      <c r="AM4" s="295"/>
      <c r="AN4" s="295"/>
      <c r="AO4" s="295"/>
      <c r="AP4" s="295"/>
      <c r="AQ4" s="295"/>
      <c r="AR4" s="294"/>
      <c r="AS4" s="322"/>
      <c r="AT4" s="322"/>
      <c r="AU4" s="294"/>
      <c r="AV4" s="322"/>
      <c r="AW4" s="322"/>
      <c r="AX4" s="294"/>
      <c r="AY4" s="322"/>
      <c r="AZ4" s="322"/>
      <c r="BA4" s="322"/>
      <c r="BB4" s="294"/>
      <c r="BC4" s="322"/>
      <c r="BD4" s="322"/>
      <c r="BE4" s="322"/>
    </row>
    <row r="5" spans="1:57" s="362" customFormat="1" ht="15" x14ac:dyDescent="0.25">
      <c r="A5" s="522" t="s">
        <v>746</v>
      </c>
      <c r="B5" s="522"/>
      <c r="C5" s="522"/>
      <c r="D5" s="522"/>
      <c r="E5" s="522"/>
      <c r="F5" s="522"/>
      <c r="G5" s="522"/>
      <c r="H5" s="522"/>
      <c r="I5" s="298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  <c r="V5" s="295"/>
      <c r="W5" s="295"/>
      <c r="X5" s="295"/>
      <c r="Y5" s="295"/>
      <c r="Z5" s="295"/>
      <c r="AA5" s="295"/>
      <c r="AB5" s="295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295"/>
      <c r="AO5" s="295"/>
      <c r="AP5" s="295"/>
      <c r="AQ5" s="295"/>
      <c r="AR5" s="294"/>
      <c r="AS5" s="322"/>
      <c r="AT5" s="322"/>
      <c r="AU5" s="294"/>
      <c r="AV5" s="322"/>
      <c r="AW5" s="322"/>
      <c r="AX5" s="294"/>
      <c r="AY5" s="322"/>
      <c r="AZ5" s="322"/>
      <c r="BA5" s="322"/>
      <c r="BB5" s="294"/>
      <c r="BC5" s="322"/>
      <c r="BD5" s="322"/>
      <c r="BE5" s="322"/>
    </row>
    <row r="6" spans="1:57" s="362" customFormat="1" x14ac:dyDescent="0.2">
      <c r="A6" s="382"/>
      <c r="B6" s="382"/>
      <c r="C6" s="382"/>
      <c r="D6" s="382"/>
      <c r="E6" s="382"/>
      <c r="F6" s="382"/>
      <c r="G6" s="382"/>
      <c r="H6" s="382"/>
      <c r="I6" s="298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  <c r="Y6" s="295"/>
      <c r="Z6" s="295"/>
      <c r="AA6" s="295"/>
      <c r="AB6" s="295"/>
      <c r="AC6" s="295"/>
      <c r="AD6" s="295"/>
      <c r="AE6" s="295"/>
      <c r="AF6" s="295"/>
      <c r="AG6" s="295"/>
      <c r="AH6" s="295"/>
      <c r="AI6" s="295"/>
      <c r="AJ6" s="295"/>
      <c r="AK6" s="295"/>
      <c r="AL6" s="295"/>
      <c r="AM6" s="295"/>
      <c r="AN6" s="295"/>
      <c r="AO6" s="295"/>
      <c r="AP6" s="295"/>
      <c r="AQ6" s="295"/>
      <c r="AR6" s="294"/>
      <c r="AS6" s="322"/>
      <c r="AT6" s="322"/>
      <c r="AU6" s="294"/>
      <c r="AV6" s="322"/>
      <c r="AW6" s="322"/>
      <c r="AX6" s="294"/>
      <c r="AY6" s="322"/>
      <c r="AZ6" s="322"/>
      <c r="BA6" s="322"/>
      <c r="BB6" s="294"/>
      <c r="BC6" s="322"/>
      <c r="BD6" s="322"/>
      <c r="BE6" s="322"/>
    </row>
    <row r="7" spans="1:57" s="362" customFormat="1" ht="11.25" x14ac:dyDescent="0.2">
      <c r="A7" s="520" t="s">
        <v>747</v>
      </c>
      <c r="B7" s="520"/>
      <c r="C7" s="520"/>
      <c r="D7" s="520"/>
      <c r="E7" s="520"/>
      <c r="F7" s="520"/>
      <c r="G7" s="520"/>
      <c r="H7" s="520"/>
      <c r="I7" s="298"/>
      <c r="J7" s="295"/>
      <c r="K7" s="295"/>
      <c r="L7" s="295"/>
      <c r="M7" s="295"/>
      <c r="N7" s="295"/>
      <c r="O7" s="295"/>
      <c r="P7" s="295"/>
      <c r="Q7" s="295"/>
      <c r="R7" s="295"/>
      <c r="S7" s="295"/>
      <c r="T7" s="295"/>
      <c r="U7" s="295"/>
      <c r="V7" s="295"/>
      <c r="W7" s="295"/>
      <c r="X7" s="295"/>
      <c r="Y7" s="295"/>
      <c r="Z7" s="295"/>
      <c r="AA7" s="295" t="s">
        <v>747</v>
      </c>
      <c r="AB7" s="295" t="s">
        <v>5</v>
      </c>
      <c r="AC7" s="295" t="s">
        <v>5</v>
      </c>
      <c r="AD7" s="295" t="s">
        <v>5</v>
      </c>
      <c r="AE7" s="295" t="s">
        <v>5</v>
      </c>
      <c r="AF7" s="295" t="s">
        <v>5</v>
      </c>
      <c r="AG7" s="295" t="s">
        <v>5</v>
      </c>
      <c r="AH7" s="295" t="s">
        <v>5</v>
      </c>
      <c r="AI7" s="295" t="s">
        <v>5</v>
      </c>
      <c r="AJ7" s="295" t="s">
        <v>5</v>
      </c>
      <c r="AK7" s="295" t="s">
        <v>5</v>
      </c>
      <c r="AL7" s="295" t="s">
        <v>5</v>
      </c>
      <c r="AM7" s="295" t="s">
        <v>5</v>
      </c>
      <c r="AN7" s="295" t="s">
        <v>5</v>
      </c>
      <c r="AO7" s="295" t="s">
        <v>5</v>
      </c>
      <c r="AP7" s="295" t="s">
        <v>5</v>
      </c>
      <c r="AQ7" s="295" t="s">
        <v>5</v>
      </c>
      <c r="AR7" s="294"/>
      <c r="AS7" s="322"/>
      <c r="AT7" s="322"/>
      <c r="AU7" s="294"/>
      <c r="AV7" s="322"/>
      <c r="AW7" s="322"/>
      <c r="AX7" s="294"/>
      <c r="AY7" s="322"/>
      <c r="AZ7" s="322"/>
      <c r="BA7" s="322"/>
      <c r="BB7" s="294"/>
      <c r="BC7" s="322"/>
      <c r="BD7" s="322"/>
      <c r="BE7" s="322"/>
    </row>
    <row r="8" spans="1:57" s="362" customFormat="1" ht="11.25" x14ac:dyDescent="0.2">
      <c r="A8" s="521" t="s">
        <v>748</v>
      </c>
      <c r="B8" s="521"/>
      <c r="C8" s="521"/>
      <c r="D8" s="521"/>
      <c r="E8" s="521"/>
      <c r="F8" s="521"/>
      <c r="G8" s="521"/>
      <c r="H8" s="521"/>
      <c r="I8" s="298"/>
      <c r="J8" s="295"/>
      <c r="K8" s="295"/>
      <c r="L8" s="295"/>
      <c r="M8" s="295"/>
      <c r="N8" s="295"/>
      <c r="O8" s="295"/>
      <c r="P8" s="295"/>
      <c r="Q8" s="295"/>
      <c r="R8" s="295"/>
      <c r="S8" s="295"/>
      <c r="T8" s="295"/>
      <c r="U8" s="295"/>
      <c r="V8" s="295"/>
      <c r="W8" s="295"/>
      <c r="X8" s="295"/>
      <c r="Y8" s="295"/>
      <c r="Z8" s="295"/>
      <c r="AA8" s="295"/>
      <c r="AB8" s="295"/>
      <c r="AC8" s="295"/>
      <c r="AD8" s="295"/>
      <c r="AE8" s="295"/>
      <c r="AF8" s="295"/>
      <c r="AG8" s="295"/>
      <c r="AH8" s="295"/>
      <c r="AI8" s="295"/>
      <c r="AJ8" s="295"/>
      <c r="AK8" s="295"/>
      <c r="AL8" s="295"/>
      <c r="AM8" s="295"/>
      <c r="AN8" s="295"/>
      <c r="AO8" s="295"/>
      <c r="AP8" s="295"/>
      <c r="AQ8" s="295"/>
      <c r="AR8" s="294"/>
      <c r="AS8" s="322"/>
      <c r="AT8" s="322"/>
      <c r="AU8" s="294"/>
      <c r="AV8" s="322"/>
      <c r="AW8" s="322"/>
      <c r="AX8" s="294"/>
      <c r="AY8" s="322"/>
      <c r="AZ8" s="322"/>
      <c r="BA8" s="322"/>
      <c r="BB8" s="294"/>
      <c r="BC8" s="322"/>
      <c r="BD8" s="322"/>
      <c r="BE8" s="322"/>
    </row>
    <row r="10" spans="1:57" s="293" customFormat="1" ht="20.25" customHeight="1" x14ac:dyDescent="0.25">
      <c r="A10" s="519" t="s">
        <v>749</v>
      </c>
      <c r="B10" s="524" t="s">
        <v>750</v>
      </c>
      <c r="C10" s="519" t="s">
        <v>751</v>
      </c>
      <c r="D10" s="519" t="s">
        <v>701</v>
      </c>
      <c r="E10" s="519" t="s">
        <v>752</v>
      </c>
      <c r="F10" s="519" t="s">
        <v>753</v>
      </c>
      <c r="G10" s="519"/>
      <c r="H10" s="519"/>
    </row>
    <row r="11" spans="1:57" s="293" customFormat="1" ht="32.25" customHeight="1" x14ac:dyDescent="0.25">
      <c r="A11" s="523"/>
      <c r="B11" s="524"/>
      <c r="C11" s="519"/>
      <c r="D11" s="519"/>
      <c r="E11" s="519"/>
      <c r="F11" s="409" t="s">
        <v>754</v>
      </c>
      <c r="G11" s="409" t="s">
        <v>833</v>
      </c>
      <c r="H11" s="409" t="s">
        <v>755</v>
      </c>
    </row>
    <row r="12" spans="1:57" s="293" customFormat="1" ht="23.25" customHeight="1" x14ac:dyDescent="0.25">
      <c r="A12" s="383">
        <v>1</v>
      </c>
      <c r="B12" s="384">
        <v>2</v>
      </c>
      <c r="C12" s="383">
        <v>3</v>
      </c>
      <c r="D12" s="383">
        <v>4</v>
      </c>
      <c r="E12" s="383">
        <v>5</v>
      </c>
      <c r="F12" s="383">
        <v>10</v>
      </c>
      <c r="G12" s="383"/>
      <c r="H12" s="383">
        <v>13</v>
      </c>
    </row>
    <row r="13" spans="1:57" s="293" customFormat="1" ht="15" hidden="1" x14ac:dyDescent="0.25">
      <c r="A13" s="509" t="s">
        <v>756</v>
      </c>
      <c r="B13" s="510"/>
      <c r="C13" s="510"/>
      <c r="D13" s="510"/>
      <c r="E13" s="511"/>
      <c r="F13" s="512"/>
      <c r="G13" s="513"/>
      <c r="H13" s="514"/>
      <c r="AR13" s="309"/>
      <c r="AS13" s="385"/>
      <c r="AT13" s="385"/>
      <c r="AU13" s="309" t="s">
        <v>756</v>
      </c>
      <c r="AV13" s="385" t="s">
        <v>5</v>
      </c>
      <c r="AW13" s="385" t="s">
        <v>5</v>
      </c>
    </row>
    <row r="14" spans="1:57" s="293" customFormat="1" ht="22.5" hidden="1" x14ac:dyDescent="0.25">
      <c r="A14" s="386">
        <v>53</v>
      </c>
      <c r="B14" s="387" t="s">
        <v>757</v>
      </c>
      <c r="C14" s="388" t="s">
        <v>758</v>
      </c>
      <c r="D14" s="389" t="s">
        <v>94</v>
      </c>
      <c r="E14" s="390">
        <v>4.32</v>
      </c>
      <c r="F14" s="391">
        <v>59.09</v>
      </c>
      <c r="G14" s="391"/>
      <c r="H14" s="390">
        <v>255.27</v>
      </c>
      <c r="AR14" s="309"/>
      <c r="AS14" s="385"/>
      <c r="AT14" s="385"/>
      <c r="AU14" s="309"/>
      <c r="AV14" s="385"/>
      <c r="AW14" s="385"/>
    </row>
    <row r="15" spans="1:57" s="293" customFormat="1" ht="15" hidden="1" x14ac:dyDescent="0.25">
      <c r="A15" s="386">
        <v>54</v>
      </c>
      <c r="B15" s="387" t="s">
        <v>759</v>
      </c>
      <c r="C15" s="388" t="s">
        <v>760</v>
      </c>
      <c r="D15" s="389" t="s">
        <v>761</v>
      </c>
      <c r="E15" s="390">
        <v>0.72</v>
      </c>
      <c r="F15" s="391">
        <v>57.86</v>
      </c>
      <c r="G15" s="391"/>
      <c r="H15" s="390">
        <v>41.67</v>
      </c>
      <c r="AR15" s="309"/>
      <c r="AS15" s="385"/>
      <c r="AT15" s="385"/>
      <c r="AU15" s="309"/>
      <c r="AV15" s="385"/>
      <c r="AW15" s="385"/>
    </row>
    <row r="16" spans="1:57" s="293" customFormat="1" ht="15" hidden="1" x14ac:dyDescent="0.25">
      <c r="A16" s="386">
        <v>55</v>
      </c>
      <c r="B16" s="387" t="s">
        <v>762</v>
      </c>
      <c r="C16" s="388" t="s">
        <v>763</v>
      </c>
      <c r="D16" s="389" t="s">
        <v>94</v>
      </c>
      <c r="E16" s="392">
        <v>4.2489999999999997</v>
      </c>
      <c r="F16" s="391">
        <v>23.18</v>
      </c>
      <c r="G16" s="391"/>
      <c r="H16" s="390">
        <v>98.5</v>
      </c>
      <c r="AR16" s="309"/>
      <c r="AS16" s="385"/>
      <c r="AT16" s="385"/>
      <c r="AU16" s="309"/>
      <c r="AV16" s="385"/>
      <c r="AW16" s="385"/>
    </row>
    <row r="17" spans="1:49" s="293" customFormat="1" ht="22.5" hidden="1" x14ac:dyDescent="0.25">
      <c r="A17" s="386">
        <v>56</v>
      </c>
      <c r="B17" s="387" t="s">
        <v>764</v>
      </c>
      <c r="C17" s="388" t="s">
        <v>765</v>
      </c>
      <c r="D17" s="389" t="s">
        <v>135</v>
      </c>
      <c r="E17" s="393">
        <v>3.4199999999999999E-3</v>
      </c>
      <c r="F17" s="394">
        <v>123928.74</v>
      </c>
      <c r="G17" s="394"/>
      <c r="H17" s="390">
        <v>423.84</v>
      </c>
      <c r="AR17" s="309"/>
      <c r="AS17" s="385"/>
      <c r="AT17" s="385"/>
      <c r="AU17" s="309"/>
      <c r="AV17" s="385"/>
      <c r="AW17" s="385"/>
    </row>
    <row r="18" spans="1:49" s="293" customFormat="1" ht="22.5" hidden="1" x14ac:dyDescent="0.25">
      <c r="A18" s="386">
        <v>57</v>
      </c>
      <c r="B18" s="387" t="s">
        <v>766</v>
      </c>
      <c r="C18" s="388" t="s">
        <v>767</v>
      </c>
      <c r="D18" s="389" t="s">
        <v>135</v>
      </c>
      <c r="E18" s="395">
        <v>1.0800000000000001E-2</v>
      </c>
      <c r="F18" s="394">
        <v>109478</v>
      </c>
      <c r="G18" s="394"/>
      <c r="H18" s="396">
        <v>1182.3599999999999</v>
      </c>
      <c r="AR18" s="309"/>
      <c r="AS18" s="385"/>
      <c r="AT18" s="385"/>
      <c r="AU18" s="309"/>
      <c r="AV18" s="385"/>
      <c r="AW18" s="385"/>
    </row>
    <row r="19" spans="1:49" s="293" customFormat="1" ht="45" hidden="1" x14ac:dyDescent="0.25">
      <c r="A19" s="386">
        <v>58</v>
      </c>
      <c r="B19" s="387" t="s">
        <v>768</v>
      </c>
      <c r="C19" s="388" t="s">
        <v>769</v>
      </c>
      <c r="D19" s="389" t="s">
        <v>94</v>
      </c>
      <c r="E19" s="395">
        <v>90.008099999999999</v>
      </c>
      <c r="F19" s="394">
        <v>1869.7</v>
      </c>
      <c r="G19" s="394"/>
      <c r="H19" s="396">
        <v>168288.14</v>
      </c>
      <c r="AR19" s="309"/>
      <c r="AS19" s="385"/>
      <c r="AT19" s="385"/>
      <c r="AU19" s="309"/>
      <c r="AV19" s="385"/>
      <c r="AW19" s="385"/>
    </row>
    <row r="20" spans="1:49" s="293" customFormat="1" ht="15" hidden="1" x14ac:dyDescent="0.25">
      <c r="A20" s="386">
        <v>59</v>
      </c>
      <c r="B20" s="387" t="s">
        <v>770</v>
      </c>
      <c r="C20" s="388" t="s">
        <v>771</v>
      </c>
      <c r="D20" s="389" t="s">
        <v>761</v>
      </c>
      <c r="E20" s="397">
        <v>45.6</v>
      </c>
      <c r="F20" s="391">
        <v>119.7</v>
      </c>
      <c r="G20" s="391"/>
      <c r="H20" s="396">
        <v>5458.32</v>
      </c>
      <c r="AR20" s="309"/>
      <c r="AS20" s="385"/>
      <c r="AT20" s="385"/>
      <c r="AU20" s="309"/>
      <c r="AV20" s="385"/>
      <c r="AW20" s="385"/>
    </row>
    <row r="21" spans="1:49" s="293" customFormat="1" ht="33.75" hidden="1" x14ac:dyDescent="0.25">
      <c r="A21" s="386">
        <v>60</v>
      </c>
      <c r="B21" s="387" t="s">
        <v>772</v>
      </c>
      <c r="C21" s="388" t="s">
        <v>773</v>
      </c>
      <c r="D21" s="389" t="s">
        <v>761</v>
      </c>
      <c r="E21" s="398">
        <v>6</v>
      </c>
      <c r="F21" s="391">
        <v>143.83000000000001</v>
      </c>
      <c r="G21" s="391"/>
      <c r="H21" s="390">
        <v>862.98</v>
      </c>
      <c r="AR21" s="309"/>
      <c r="AS21" s="385"/>
      <c r="AT21" s="385"/>
      <c r="AU21" s="309"/>
      <c r="AV21" s="385"/>
      <c r="AW21" s="385"/>
    </row>
    <row r="22" spans="1:49" s="293" customFormat="1" ht="22.5" hidden="1" x14ac:dyDescent="0.25">
      <c r="A22" s="386">
        <v>61</v>
      </c>
      <c r="B22" s="387" t="s">
        <v>774</v>
      </c>
      <c r="C22" s="388" t="s">
        <v>775</v>
      </c>
      <c r="D22" s="389" t="s">
        <v>776</v>
      </c>
      <c r="E22" s="399">
        <v>0.62165950000000003</v>
      </c>
      <c r="F22" s="394">
        <v>32952.080000000002</v>
      </c>
      <c r="G22" s="394"/>
      <c r="H22" s="396">
        <v>20484.97</v>
      </c>
      <c r="AR22" s="309"/>
      <c r="AS22" s="385"/>
      <c r="AT22" s="385"/>
      <c r="AU22" s="309"/>
      <c r="AV22" s="385"/>
      <c r="AW22" s="385"/>
    </row>
    <row r="23" spans="1:49" s="293" customFormat="1" ht="22.5" hidden="1" x14ac:dyDescent="0.25">
      <c r="A23" s="386">
        <v>62</v>
      </c>
      <c r="B23" s="387" t="s">
        <v>777</v>
      </c>
      <c r="C23" s="388" t="s">
        <v>286</v>
      </c>
      <c r="D23" s="389" t="s">
        <v>110</v>
      </c>
      <c r="E23" s="398">
        <v>6</v>
      </c>
      <c r="F23" s="394">
        <v>2533.37</v>
      </c>
      <c r="G23" s="394"/>
      <c r="H23" s="396">
        <v>15200.22</v>
      </c>
      <c r="AR23" s="309"/>
      <c r="AS23" s="385"/>
      <c r="AT23" s="385"/>
      <c r="AU23" s="309"/>
      <c r="AV23" s="385"/>
      <c r="AW23" s="385"/>
    </row>
    <row r="24" spans="1:49" s="293" customFormat="1" ht="33.75" hidden="1" x14ac:dyDescent="0.25">
      <c r="A24" s="386">
        <v>63</v>
      </c>
      <c r="B24" s="387" t="s">
        <v>778</v>
      </c>
      <c r="C24" s="388" t="s">
        <v>109</v>
      </c>
      <c r="D24" s="389" t="s">
        <v>110</v>
      </c>
      <c r="E24" s="392">
        <v>155.20400000000001</v>
      </c>
      <c r="F24" s="394">
        <v>1786.95</v>
      </c>
      <c r="G24" s="394"/>
      <c r="H24" s="396">
        <v>277341.78999999998</v>
      </c>
      <c r="AR24" s="309"/>
      <c r="AS24" s="385"/>
      <c r="AT24" s="385"/>
      <c r="AU24" s="309"/>
      <c r="AV24" s="385"/>
      <c r="AW24" s="385"/>
    </row>
    <row r="25" spans="1:49" s="293" customFormat="1" ht="15" hidden="1" x14ac:dyDescent="0.25">
      <c r="A25" s="386">
        <v>64</v>
      </c>
      <c r="B25" s="387" t="s">
        <v>779</v>
      </c>
      <c r="C25" s="388" t="s">
        <v>780</v>
      </c>
      <c r="D25" s="389" t="s">
        <v>110</v>
      </c>
      <c r="E25" s="392">
        <v>620.81600000000003</v>
      </c>
      <c r="F25" s="391">
        <v>30.4</v>
      </c>
      <c r="G25" s="391"/>
      <c r="H25" s="396">
        <v>18872.810000000001</v>
      </c>
      <c r="AR25" s="309"/>
      <c r="AS25" s="385"/>
      <c r="AT25" s="385"/>
      <c r="AU25" s="309"/>
      <c r="AV25" s="385"/>
      <c r="AW25" s="385"/>
    </row>
    <row r="26" spans="1:49" s="293" customFormat="1" ht="22.5" hidden="1" x14ac:dyDescent="0.25">
      <c r="A26" s="386">
        <v>65</v>
      </c>
      <c r="B26" s="387" t="s">
        <v>781</v>
      </c>
      <c r="C26" s="388" t="s">
        <v>782</v>
      </c>
      <c r="D26" s="389" t="s">
        <v>776</v>
      </c>
      <c r="E26" s="399">
        <v>0.62165950000000003</v>
      </c>
      <c r="F26" s="394">
        <v>11580.5</v>
      </c>
      <c r="G26" s="394"/>
      <c r="H26" s="396">
        <v>7199.13</v>
      </c>
      <c r="AR26" s="309"/>
      <c r="AS26" s="385"/>
      <c r="AT26" s="385"/>
      <c r="AU26" s="309"/>
      <c r="AV26" s="385"/>
      <c r="AW26" s="385"/>
    </row>
    <row r="27" spans="1:49" s="293" customFormat="1" ht="15" hidden="1" x14ac:dyDescent="0.25">
      <c r="A27" s="386">
        <v>66</v>
      </c>
      <c r="B27" s="387" t="s">
        <v>783</v>
      </c>
      <c r="C27" s="388" t="s">
        <v>784</v>
      </c>
      <c r="D27" s="389" t="s">
        <v>135</v>
      </c>
      <c r="E27" s="399">
        <v>0.1509865</v>
      </c>
      <c r="F27" s="394">
        <v>136876.95000000001</v>
      </c>
      <c r="G27" s="394"/>
      <c r="H27" s="396">
        <v>20666.57</v>
      </c>
      <c r="AR27" s="309"/>
      <c r="AS27" s="385"/>
      <c r="AT27" s="385"/>
      <c r="AU27" s="309"/>
      <c r="AV27" s="385"/>
      <c r="AW27" s="385"/>
    </row>
    <row r="28" spans="1:49" s="293" customFormat="1" ht="22.5" hidden="1" x14ac:dyDescent="0.25">
      <c r="A28" s="386">
        <v>67</v>
      </c>
      <c r="B28" s="387" t="s">
        <v>785</v>
      </c>
      <c r="C28" s="388" t="s">
        <v>786</v>
      </c>
      <c r="D28" s="389" t="s">
        <v>135</v>
      </c>
      <c r="E28" s="400">
        <v>5.0610000000000004E-3</v>
      </c>
      <c r="F28" s="394">
        <v>109212</v>
      </c>
      <c r="G28" s="394"/>
      <c r="H28" s="390">
        <v>552.72</v>
      </c>
      <c r="AR28" s="309"/>
      <c r="AS28" s="385"/>
      <c r="AT28" s="385"/>
      <c r="AU28" s="309"/>
      <c r="AV28" s="385"/>
      <c r="AW28" s="385"/>
    </row>
    <row r="29" spans="1:49" s="293" customFormat="1" ht="22.5" hidden="1" x14ac:dyDescent="0.25">
      <c r="A29" s="386">
        <v>68</v>
      </c>
      <c r="B29" s="387" t="s">
        <v>787</v>
      </c>
      <c r="C29" s="388" t="s">
        <v>788</v>
      </c>
      <c r="D29" s="389" t="s">
        <v>135</v>
      </c>
      <c r="E29" s="395">
        <v>7.1999999999999998E-3</v>
      </c>
      <c r="F29" s="394">
        <v>124237.58</v>
      </c>
      <c r="G29" s="394"/>
      <c r="H29" s="390">
        <v>894.51</v>
      </c>
      <c r="AR29" s="309"/>
      <c r="AS29" s="385"/>
      <c r="AT29" s="385"/>
      <c r="AU29" s="309"/>
      <c r="AV29" s="385"/>
      <c r="AW29" s="385"/>
    </row>
    <row r="30" spans="1:49" s="293" customFormat="1" ht="33.75" hidden="1" x14ac:dyDescent="0.25">
      <c r="A30" s="386">
        <v>69</v>
      </c>
      <c r="B30" s="387" t="s">
        <v>789</v>
      </c>
      <c r="C30" s="388" t="s">
        <v>790</v>
      </c>
      <c r="D30" s="389" t="s">
        <v>135</v>
      </c>
      <c r="E30" s="400">
        <v>0.46561200000000003</v>
      </c>
      <c r="F30" s="394">
        <v>104006</v>
      </c>
      <c r="G30" s="394"/>
      <c r="H30" s="396">
        <v>48426.44</v>
      </c>
      <c r="AR30" s="309"/>
      <c r="AS30" s="385"/>
      <c r="AT30" s="385"/>
      <c r="AU30" s="309"/>
      <c r="AV30" s="385"/>
      <c r="AW30" s="385"/>
    </row>
    <row r="31" spans="1:49" s="293" customFormat="1" ht="33.75" hidden="1" x14ac:dyDescent="0.25">
      <c r="A31" s="386">
        <v>70</v>
      </c>
      <c r="B31" s="387" t="s">
        <v>791</v>
      </c>
      <c r="C31" s="388" t="s">
        <v>792</v>
      </c>
      <c r="D31" s="389" t="s">
        <v>135</v>
      </c>
      <c r="E31" s="400">
        <v>0.29016399999999998</v>
      </c>
      <c r="F31" s="394">
        <v>112660.5</v>
      </c>
      <c r="G31" s="394"/>
      <c r="H31" s="396">
        <v>32690.02</v>
      </c>
      <c r="AR31" s="309"/>
      <c r="AS31" s="385"/>
      <c r="AT31" s="385"/>
      <c r="AU31" s="309"/>
      <c r="AV31" s="385"/>
      <c r="AW31" s="385"/>
    </row>
    <row r="32" spans="1:49" s="293" customFormat="1" ht="33.75" hidden="1" x14ac:dyDescent="0.25">
      <c r="A32" s="386">
        <v>71</v>
      </c>
      <c r="B32" s="387" t="s">
        <v>793</v>
      </c>
      <c r="C32" s="388" t="s">
        <v>134</v>
      </c>
      <c r="D32" s="389" t="s">
        <v>135</v>
      </c>
      <c r="E32" s="400">
        <v>5.5670999999999998E-2</v>
      </c>
      <c r="F32" s="394">
        <v>99028</v>
      </c>
      <c r="G32" s="394"/>
      <c r="H32" s="396">
        <v>5512.99</v>
      </c>
      <c r="AR32" s="309"/>
      <c r="AS32" s="385"/>
      <c r="AT32" s="385"/>
      <c r="AU32" s="309"/>
      <c r="AV32" s="385"/>
      <c r="AW32" s="385"/>
    </row>
    <row r="33" spans="1:49" s="293" customFormat="1" ht="22.5" hidden="1" x14ac:dyDescent="0.25">
      <c r="A33" s="386">
        <v>72</v>
      </c>
      <c r="B33" s="387" t="s">
        <v>794</v>
      </c>
      <c r="C33" s="388" t="s">
        <v>324</v>
      </c>
      <c r="D33" s="389" t="s">
        <v>135</v>
      </c>
      <c r="E33" s="395">
        <v>8.6400000000000005E-2</v>
      </c>
      <c r="F33" s="394">
        <v>92410.02</v>
      </c>
      <c r="G33" s="394"/>
      <c r="H33" s="396">
        <v>7984.23</v>
      </c>
      <c r="AR33" s="309"/>
      <c r="AS33" s="385"/>
      <c r="AT33" s="385"/>
      <c r="AU33" s="309"/>
      <c r="AV33" s="385"/>
      <c r="AW33" s="385"/>
    </row>
    <row r="34" spans="1:49" s="293" customFormat="1" ht="22.5" hidden="1" x14ac:dyDescent="0.25">
      <c r="A34" s="386">
        <v>73</v>
      </c>
      <c r="B34" s="387" t="s">
        <v>795</v>
      </c>
      <c r="C34" s="388" t="s">
        <v>151</v>
      </c>
      <c r="D34" s="389" t="s">
        <v>110</v>
      </c>
      <c r="E34" s="392">
        <v>26.992000000000001</v>
      </c>
      <c r="F34" s="394">
        <v>1380.35</v>
      </c>
      <c r="G34" s="394"/>
      <c r="H34" s="396">
        <v>37258.410000000003</v>
      </c>
      <c r="AR34" s="309"/>
      <c r="AS34" s="385"/>
      <c r="AT34" s="385"/>
      <c r="AU34" s="309"/>
      <c r="AV34" s="385"/>
      <c r="AW34" s="385"/>
    </row>
    <row r="35" spans="1:49" s="293" customFormat="1" ht="22.5" hidden="1" x14ac:dyDescent="0.25">
      <c r="A35" s="386">
        <v>74</v>
      </c>
      <c r="B35" s="387" t="s">
        <v>796</v>
      </c>
      <c r="C35" s="388" t="s">
        <v>117</v>
      </c>
      <c r="D35" s="389" t="s">
        <v>110</v>
      </c>
      <c r="E35" s="392">
        <v>310.40800000000002</v>
      </c>
      <c r="F35" s="391">
        <v>414.3</v>
      </c>
      <c r="G35" s="391"/>
      <c r="H35" s="396">
        <v>128602.03</v>
      </c>
      <c r="AR35" s="309"/>
      <c r="AS35" s="385"/>
      <c r="AT35" s="385"/>
      <c r="AU35" s="309"/>
      <c r="AV35" s="385"/>
      <c r="AW35" s="385"/>
    </row>
    <row r="36" spans="1:49" s="293" customFormat="1" ht="22.5" hidden="1" x14ac:dyDescent="0.25">
      <c r="A36" s="386">
        <v>75</v>
      </c>
      <c r="B36" s="387" t="s">
        <v>797</v>
      </c>
      <c r="C36" s="388" t="s">
        <v>165</v>
      </c>
      <c r="D36" s="389" t="s">
        <v>166</v>
      </c>
      <c r="E36" s="397">
        <v>168.7</v>
      </c>
      <c r="F36" s="394">
        <v>3336.4</v>
      </c>
      <c r="G36" s="394"/>
      <c r="H36" s="396">
        <v>562850.68000000005</v>
      </c>
      <c r="AR36" s="309"/>
      <c r="AS36" s="385"/>
      <c r="AT36" s="385"/>
      <c r="AU36" s="309"/>
      <c r="AV36" s="385"/>
      <c r="AW36" s="385"/>
    </row>
    <row r="37" spans="1:49" s="293" customFormat="1" ht="33.75" hidden="1" x14ac:dyDescent="0.25">
      <c r="A37" s="386">
        <v>76</v>
      </c>
      <c r="B37" s="387" t="s">
        <v>798</v>
      </c>
      <c r="C37" s="388" t="s">
        <v>799</v>
      </c>
      <c r="D37" s="389" t="s">
        <v>110</v>
      </c>
      <c r="E37" s="392">
        <v>310.40800000000002</v>
      </c>
      <c r="F37" s="391">
        <v>53.2</v>
      </c>
      <c r="G37" s="391"/>
      <c r="H37" s="396">
        <v>16513.71</v>
      </c>
      <c r="AR37" s="309"/>
      <c r="AS37" s="385"/>
      <c r="AT37" s="385"/>
      <c r="AU37" s="309"/>
      <c r="AV37" s="385"/>
      <c r="AW37" s="385"/>
    </row>
    <row r="38" spans="1:49" s="293" customFormat="1" ht="22.5" hidden="1" x14ac:dyDescent="0.25">
      <c r="A38" s="386">
        <v>77</v>
      </c>
      <c r="B38" s="387" t="s">
        <v>800</v>
      </c>
      <c r="C38" s="388" t="s">
        <v>801</v>
      </c>
      <c r="D38" s="389" t="s">
        <v>110</v>
      </c>
      <c r="E38" s="392">
        <v>310.40800000000002</v>
      </c>
      <c r="F38" s="391">
        <v>23.75</v>
      </c>
      <c r="G38" s="391"/>
      <c r="H38" s="396">
        <v>7372.19</v>
      </c>
      <c r="AR38" s="309"/>
      <c r="AS38" s="385"/>
      <c r="AT38" s="385"/>
      <c r="AU38" s="309"/>
      <c r="AV38" s="385"/>
      <c r="AW38" s="385"/>
    </row>
    <row r="39" spans="1:49" s="293" customFormat="1" ht="33.75" hidden="1" x14ac:dyDescent="0.25">
      <c r="A39" s="386">
        <v>78</v>
      </c>
      <c r="B39" s="387" t="s">
        <v>802</v>
      </c>
      <c r="C39" s="388" t="s">
        <v>803</v>
      </c>
      <c r="D39" s="389" t="s">
        <v>110</v>
      </c>
      <c r="E39" s="398">
        <v>18</v>
      </c>
      <c r="F39" s="391">
        <v>304.29000000000002</v>
      </c>
      <c r="G39" s="391"/>
      <c r="H39" s="396">
        <v>5477.22</v>
      </c>
      <c r="AR39" s="309"/>
      <c r="AS39" s="385"/>
      <c r="AT39" s="385"/>
      <c r="AU39" s="309"/>
      <c r="AV39" s="385"/>
      <c r="AW39" s="385"/>
    </row>
    <row r="40" spans="1:49" s="293" customFormat="1" ht="33.75" hidden="1" x14ac:dyDescent="0.25">
      <c r="A40" s="386">
        <v>79</v>
      </c>
      <c r="B40" s="387" t="s">
        <v>804</v>
      </c>
      <c r="C40" s="388" t="s">
        <v>805</v>
      </c>
      <c r="D40" s="389" t="s">
        <v>806</v>
      </c>
      <c r="E40" s="390">
        <v>15.12</v>
      </c>
      <c r="F40" s="391">
        <v>9.5</v>
      </c>
      <c r="G40" s="391"/>
      <c r="H40" s="390">
        <v>143.63999999999999</v>
      </c>
      <c r="AR40" s="309"/>
      <c r="AS40" s="385"/>
      <c r="AT40" s="385"/>
      <c r="AU40" s="309"/>
      <c r="AV40" s="385"/>
      <c r="AW40" s="385"/>
    </row>
    <row r="41" spans="1:49" s="293" customFormat="1" ht="22.5" x14ac:dyDescent="0.25">
      <c r="A41" s="386">
        <v>80</v>
      </c>
      <c r="B41" s="387" t="s">
        <v>92</v>
      </c>
      <c r="C41" s="388" t="s">
        <v>93</v>
      </c>
      <c r="D41" s="389" t="s">
        <v>94</v>
      </c>
      <c r="E41" s="392">
        <v>78.494</v>
      </c>
      <c r="F41" s="394">
        <v>6140.04</v>
      </c>
      <c r="G41" s="394">
        <f>F41*I41</f>
        <v>6213.72048</v>
      </c>
      <c r="H41" s="396">
        <v>487739.77</v>
      </c>
      <c r="I41" s="293">
        <v>1.012</v>
      </c>
      <c r="AR41" s="309"/>
      <c r="AS41" s="385"/>
      <c r="AT41" s="385"/>
      <c r="AU41" s="309"/>
      <c r="AV41" s="385"/>
      <c r="AW41" s="385"/>
    </row>
    <row r="42" spans="1:49" s="293" customFormat="1" ht="22.5" x14ac:dyDescent="0.25">
      <c r="A42" s="386">
        <v>81</v>
      </c>
      <c r="B42" s="387" t="s">
        <v>260</v>
      </c>
      <c r="C42" s="388" t="s">
        <v>261</v>
      </c>
      <c r="D42" s="389" t="s">
        <v>262</v>
      </c>
      <c r="E42" s="398">
        <v>3</v>
      </c>
      <c r="F42" s="394">
        <v>1599999.98</v>
      </c>
      <c r="G42" s="394">
        <f t="shared" ref="G42:G52" si="0">F42*I42</f>
        <v>1619199.97976</v>
      </c>
      <c r="H42" s="396">
        <v>5003327.9400000004</v>
      </c>
      <c r="I42" s="293">
        <v>1.012</v>
      </c>
      <c r="AR42" s="309"/>
      <c r="AS42" s="385"/>
      <c r="AT42" s="385"/>
      <c r="AU42" s="309"/>
      <c r="AV42" s="385"/>
      <c r="AW42" s="385"/>
    </row>
    <row r="43" spans="1:49" s="293" customFormat="1" ht="22.5" x14ac:dyDescent="0.25">
      <c r="A43" s="386">
        <v>82</v>
      </c>
      <c r="B43" s="387" t="s">
        <v>293</v>
      </c>
      <c r="C43" s="388" t="s">
        <v>294</v>
      </c>
      <c r="D43" s="389" t="s">
        <v>110</v>
      </c>
      <c r="E43" s="398">
        <v>6</v>
      </c>
      <c r="F43" s="394">
        <v>42081.01</v>
      </c>
      <c r="G43" s="394">
        <f t="shared" si="0"/>
        <v>42585.982120000001</v>
      </c>
      <c r="H43" s="396">
        <v>263181.36</v>
      </c>
      <c r="I43" s="293">
        <v>1.012</v>
      </c>
      <c r="AR43" s="309"/>
      <c r="AS43" s="385"/>
      <c r="AT43" s="385"/>
      <c r="AU43" s="309"/>
      <c r="AV43" s="385"/>
      <c r="AW43" s="385"/>
    </row>
    <row r="44" spans="1:49" s="293" customFormat="1" ht="22.5" x14ac:dyDescent="0.25">
      <c r="A44" s="386"/>
      <c r="B44" s="387" t="s">
        <v>123</v>
      </c>
      <c r="C44" s="388" t="s">
        <v>807</v>
      </c>
      <c r="D44" s="389" t="s">
        <v>110</v>
      </c>
      <c r="E44" s="398">
        <v>3</v>
      </c>
      <c r="F44" s="394">
        <v>4008.34</v>
      </c>
      <c r="G44" s="394">
        <f t="shared" si="0"/>
        <v>4056.4400800000003</v>
      </c>
      <c r="H44" s="396">
        <v>12534.39</v>
      </c>
      <c r="I44" s="293">
        <v>1.012</v>
      </c>
      <c r="AR44" s="309"/>
      <c r="AS44" s="385"/>
      <c r="AT44" s="385"/>
      <c r="AU44" s="309"/>
      <c r="AV44" s="385"/>
      <c r="AW44" s="385"/>
    </row>
    <row r="45" spans="1:49" s="293" customFormat="1" ht="33.75" x14ac:dyDescent="0.25">
      <c r="A45" s="386"/>
      <c r="B45" s="387" t="s">
        <v>123</v>
      </c>
      <c r="C45" s="388" t="s">
        <v>808</v>
      </c>
      <c r="D45" s="389" t="s">
        <v>110</v>
      </c>
      <c r="E45" s="398">
        <v>155</v>
      </c>
      <c r="F45" s="394">
        <v>13108.29</v>
      </c>
      <c r="G45" s="394">
        <f t="shared" si="0"/>
        <v>13265.589480000001</v>
      </c>
      <c r="H45" s="396">
        <v>2117851.36</v>
      </c>
      <c r="I45" s="293">
        <v>1.012</v>
      </c>
      <c r="AR45" s="309"/>
      <c r="AS45" s="385"/>
      <c r="AT45" s="385"/>
      <c r="AU45" s="309"/>
      <c r="AV45" s="385"/>
      <c r="AW45" s="385"/>
    </row>
    <row r="46" spans="1:49" s="293" customFormat="1" ht="22.5" x14ac:dyDescent="0.25">
      <c r="A46" s="386"/>
      <c r="B46" s="387" t="s">
        <v>123</v>
      </c>
      <c r="C46" s="388" t="s">
        <v>809</v>
      </c>
      <c r="D46" s="389" t="s">
        <v>143</v>
      </c>
      <c r="E46" s="392">
        <v>0.14299999999999999</v>
      </c>
      <c r="F46" s="394">
        <v>265000.03000000003</v>
      </c>
      <c r="G46" s="394">
        <f t="shared" si="0"/>
        <v>268180.03036000003</v>
      </c>
      <c r="H46" s="396">
        <v>39500.239999999998</v>
      </c>
      <c r="I46" s="293">
        <v>1.012</v>
      </c>
      <c r="AR46" s="309"/>
      <c r="AS46" s="385"/>
      <c r="AT46" s="385"/>
      <c r="AU46" s="309"/>
      <c r="AV46" s="385"/>
      <c r="AW46" s="385"/>
    </row>
    <row r="47" spans="1:49" s="293" customFormat="1" ht="22.5" x14ac:dyDescent="0.25">
      <c r="A47" s="386"/>
      <c r="B47" s="387" t="s">
        <v>123</v>
      </c>
      <c r="C47" s="388" t="s">
        <v>810</v>
      </c>
      <c r="D47" s="389" t="s">
        <v>143</v>
      </c>
      <c r="E47" s="390">
        <v>0.56999999999999995</v>
      </c>
      <c r="F47" s="394">
        <v>357640.04</v>
      </c>
      <c r="G47" s="394">
        <f t="shared" si="0"/>
        <v>361931.72047999996</v>
      </c>
      <c r="H47" s="396">
        <v>212490.11</v>
      </c>
      <c r="I47" s="293">
        <v>1.012</v>
      </c>
      <c r="AR47" s="309"/>
      <c r="AS47" s="385"/>
      <c r="AT47" s="385"/>
      <c r="AU47" s="309"/>
      <c r="AV47" s="385"/>
      <c r="AW47" s="385"/>
    </row>
    <row r="48" spans="1:49" s="293" customFormat="1" ht="22.5" x14ac:dyDescent="0.25">
      <c r="A48" s="386"/>
      <c r="B48" s="387" t="s">
        <v>123</v>
      </c>
      <c r="C48" s="388" t="s">
        <v>811</v>
      </c>
      <c r="D48" s="389" t="s">
        <v>143</v>
      </c>
      <c r="E48" s="390">
        <v>1.08</v>
      </c>
      <c r="F48" s="394">
        <v>357640.04</v>
      </c>
      <c r="G48" s="394">
        <f t="shared" si="0"/>
        <v>361931.72047999996</v>
      </c>
      <c r="H48" s="396">
        <v>402612.84</v>
      </c>
      <c r="I48" s="293">
        <v>1.012</v>
      </c>
      <c r="AR48" s="309"/>
      <c r="AS48" s="385"/>
      <c r="AT48" s="385"/>
      <c r="AU48" s="309"/>
      <c r="AV48" s="385"/>
      <c r="AW48" s="385"/>
    </row>
    <row r="49" spans="1:57" s="293" customFormat="1" ht="22.5" x14ac:dyDescent="0.25">
      <c r="A49" s="386"/>
      <c r="B49" s="387" t="s">
        <v>123</v>
      </c>
      <c r="C49" s="388" t="s">
        <v>812</v>
      </c>
      <c r="D49" s="389" t="s">
        <v>143</v>
      </c>
      <c r="E49" s="390">
        <v>11.02</v>
      </c>
      <c r="F49" s="394">
        <v>166666.67000000001</v>
      </c>
      <c r="G49" s="394">
        <f t="shared" si="0"/>
        <v>168666.67004000003</v>
      </c>
      <c r="H49" s="396">
        <v>1914467.9</v>
      </c>
      <c r="I49" s="293">
        <v>1.012</v>
      </c>
      <c r="AR49" s="309"/>
      <c r="AS49" s="385"/>
      <c r="AT49" s="385"/>
      <c r="AU49" s="309"/>
      <c r="AV49" s="385"/>
      <c r="AW49" s="385"/>
    </row>
    <row r="50" spans="1:57" s="293" customFormat="1" ht="22.5" x14ac:dyDescent="0.25">
      <c r="A50" s="386">
        <v>85</v>
      </c>
      <c r="B50" s="387" t="s">
        <v>123</v>
      </c>
      <c r="C50" s="388" t="s">
        <v>179</v>
      </c>
      <c r="D50" s="389" t="s">
        <v>180</v>
      </c>
      <c r="E50" s="398">
        <v>3</v>
      </c>
      <c r="F50" s="394">
        <v>15730.01</v>
      </c>
      <c r="G50" s="394">
        <f t="shared" si="0"/>
        <v>15918.770120000001</v>
      </c>
      <c r="H50" s="396">
        <v>49189</v>
      </c>
      <c r="I50" s="293">
        <v>1.012</v>
      </c>
      <c r="AR50" s="309"/>
      <c r="AS50" s="385"/>
      <c r="AT50" s="385"/>
      <c r="AU50" s="309"/>
      <c r="AV50" s="385"/>
      <c r="AW50" s="385"/>
    </row>
    <row r="51" spans="1:57" s="293" customFormat="1" ht="33.75" x14ac:dyDescent="0.25">
      <c r="A51" s="386">
        <v>86</v>
      </c>
      <c r="B51" s="387" t="s">
        <v>301</v>
      </c>
      <c r="C51" s="388" t="s">
        <v>302</v>
      </c>
      <c r="D51" s="389" t="s">
        <v>110</v>
      </c>
      <c r="E51" s="398">
        <v>3</v>
      </c>
      <c r="F51" s="394">
        <v>150409.99</v>
      </c>
      <c r="G51" s="394">
        <f t="shared" si="0"/>
        <v>152214.90987999999</v>
      </c>
      <c r="H51" s="396">
        <v>470344.08</v>
      </c>
      <c r="I51" s="293">
        <v>1.012</v>
      </c>
      <c r="AR51" s="309"/>
      <c r="AS51" s="385"/>
      <c r="AT51" s="385"/>
      <c r="AU51" s="309"/>
      <c r="AV51" s="385"/>
      <c r="AW51" s="385"/>
    </row>
    <row r="52" spans="1:57" s="293" customFormat="1" ht="33.75" x14ac:dyDescent="0.25">
      <c r="A52" s="386">
        <v>87</v>
      </c>
      <c r="B52" s="387" t="s">
        <v>269</v>
      </c>
      <c r="C52" s="388" t="s">
        <v>270</v>
      </c>
      <c r="D52" s="389" t="s">
        <v>262</v>
      </c>
      <c r="E52" s="398">
        <v>3</v>
      </c>
      <c r="F52" s="394">
        <v>3449999.96</v>
      </c>
      <c r="G52" s="394">
        <f t="shared" si="0"/>
        <v>3491399.95952</v>
      </c>
      <c r="H52" s="396">
        <v>10788425.880000001</v>
      </c>
      <c r="I52" s="293">
        <v>1.012</v>
      </c>
      <c r="AR52" s="309"/>
      <c r="AS52" s="385"/>
      <c r="AT52" s="385"/>
      <c r="AU52" s="309"/>
      <c r="AV52" s="385"/>
      <c r="AW52" s="385"/>
    </row>
    <row r="53" spans="1:57" s="293" customFormat="1" ht="22.5" hidden="1" x14ac:dyDescent="0.25">
      <c r="A53" s="386">
        <v>88</v>
      </c>
      <c r="B53" s="387" t="s">
        <v>285</v>
      </c>
      <c r="C53" s="388" t="s">
        <v>286</v>
      </c>
      <c r="D53" s="389" t="s">
        <v>110</v>
      </c>
      <c r="E53" s="398">
        <v>-6</v>
      </c>
      <c r="F53" s="394">
        <v>2533.37</v>
      </c>
      <c r="G53" s="394"/>
      <c r="H53" s="396">
        <v>-15200.22</v>
      </c>
      <c r="AR53" s="309"/>
      <c r="AS53" s="385"/>
      <c r="AT53" s="385"/>
      <c r="AU53" s="309"/>
      <c r="AV53" s="385"/>
      <c r="AW53" s="385"/>
    </row>
    <row r="54" spans="1:57" s="293" customFormat="1" ht="33.75" hidden="1" x14ac:dyDescent="0.25">
      <c r="A54" s="386">
        <v>89</v>
      </c>
      <c r="B54" s="387" t="s">
        <v>108</v>
      </c>
      <c r="C54" s="388" t="s">
        <v>109</v>
      </c>
      <c r="D54" s="389" t="s">
        <v>110</v>
      </c>
      <c r="E54" s="398">
        <v>-155</v>
      </c>
      <c r="F54" s="394">
        <v>1786.95</v>
      </c>
      <c r="G54" s="394"/>
      <c r="H54" s="396">
        <v>-276977.25</v>
      </c>
      <c r="AR54" s="309"/>
      <c r="AS54" s="385"/>
      <c r="AT54" s="385"/>
      <c r="AU54" s="309"/>
      <c r="AV54" s="385"/>
      <c r="AW54" s="385"/>
    </row>
    <row r="55" spans="1:57" s="293" customFormat="1" ht="33.75" hidden="1" x14ac:dyDescent="0.25">
      <c r="A55" s="386">
        <v>90</v>
      </c>
      <c r="B55" s="387" t="s">
        <v>133</v>
      </c>
      <c r="C55" s="388" t="s">
        <v>134</v>
      </c>
      <c r="D55" s="389" t="s">
        <v>135</v>
      </c>
      <c r="E55" s="392">
        <v>-5.6000000000000001E-2</v>
      </c>
      <c r="F55" s="394">
        <v>99028</v>
      </c>
      <c r="G55" s="394"/>
      <c r="H55" s="396">
        <v>-5545.57</v>
      </c>
      <c r="AR55" s="309"/>
      <c r="AS55" s="385"/>
      <c r="AT55" s="385"/>
      <c r="AU55" s="309"/>
      <c r="AV55" s="385"/>
      <c r="AW55" s="385"/>
    </row>
    <row r="56" spans="1:57" s="293" customFormat="1" ht="22.5" hidden="1" x14ac:dyDescent="0.25">
      <c r="A56" s="386">
        <v>91</v>
      </c>
      <c r="B56" s="387" t="s">
        <v>323</v>
      </c>
      <c r="C56" s="388" t="s">
        <v>324</v>
      </c>
      <c r="D56" s="389" t="s">
        <v>135</v>
      </c>
      <c r="E56" s="392">
        <v>-8.6999999999999994E-2</v>
      </c>
      <c r="F56" s="394">
        <v>92410.02</v>
      </c>
      <c r="G56" s="394"/>
      <c r="H56" s="396">
        <v>-8039.67</v>
      </c>
      <c r="AR56" s="309"/>
      <c r="AS56" s="385"/>
      <c r="AT56" s="385"/>
      <c r="AU56" s="309"/>
      <c r="AV56" s="385"/>
      <c r="AW56" s="385"/>
    </row>
    <row r="57" spans="1:57" s="293" customFormat="1" ht="22.5" hidden="1" x14ac:dyDescent="0.25">
      <c r="A57" s="386">
        <v>92</v>
      </c>
      <c r="B57" s="387" t="s">
        <v>150</v>
      </c>
      <c r="C57" s="388" t="s">
        <v>151</v>
      </c>
      <c r="D57" s="389" t="s">
        <v>110</v>
      </c>
      <c r="E57" s="398">
        <v>-27</v>
      </c>
      <c r="F57" s="394">
        <v>1380.35</v>
      </c>
      <c r="G57" s="394"/>
      <c r="H57" s="396">
        <v>-37269.449999999997</v>
      </c>
      <c r="AR57" s="309"/>
      <c r="AS57" s="385"/>
      <c r="AT57" s="385"/>
      <c r="AU57" s="309"/>
      <c r="AV57" s="385"/>
      <c r="AW57" s="385"/>
    </row>
    <row r="58" spans="1:57" s="293" customFormat="1" ht="22.5" hidden="1" x14ac:dyDescent="0.25">
      <c r="A58" s="386">
        <v>93</v>
      </c>
      <c r="B58" s="387" t="s">
        <v>116</v>
      </c>
      <c r="C58" s="388" t="s">
        <v>117</v>
      </c>
      <c r="D58" s="389" t="s">
        <v>110</v>
      </c>
      <c r="E58" s="398">
        <v>-310</v>
      </c>
      <c r="F58" s="391">
        <v>414.3</v>
      </c>
      <c r="G58" s="391"/>
      <c r="H58" s="396">
        <v>-128433</v>
      </c>
      <c r="AR58" s="309"/>
      <c r="AS58" s="385"/>
      <c r="AT58" s="385"/>
      <c r="AU58" s="309"/>
      <c r="AV58" s="385"/>
      <c r="AW58" s="385"/>
    </row>
    <row r="59" spans="1:57" s="293" customFormat="1" ht="22.5" hidden="1" x14ac:dyDescent="0.25">
      <c r="A59" s="386">
        <v>94</v>
      </c>
      <c r="B59" s="387" t="s">
        <v>164</v>
      </c>
      <c r="C59" s="388" t="s">
        <v>165</v>
      </c>
      <c r="D59" s="389" t="s">
        <v>166</v>
      </c>
      <c r="E59" s="397">
        <v>-168.7</v>
      </c>
      <c r="F59" s="394">
        <v>3336.4</v>
      </c>
      <c r="G59" s="394"/>
      <c r="H59" s="396">
        <v>-562850.68000000005</v>
      </c>
      <c r="AR59" s="309"/>
      <c r="AS59" s="385"/>
      <c r="AT59" s="385"/>
      <c r="AU59" s="309"/>
      <c r="AV59" s="385"/>
      <c r="AW59" s="385"/>
    </row>
    <row r="60" spans="1:57" s="293" customFormat="1" ht="45" hidden="1" x14ac:dyDescent="0.25">
      <c r="A60" s="386">
        <v>95</v>
      </c>
      <c r="B60" s="387" t="s">
        <v>218</v>
      </c>
      <c r="C60" s="388" t="s">
        <v>813</v>
      </c>
      <c r="D60" s="389" t="s">
        <v>204</v>
      </c>
      <c r="E60" s="392">
        <v>19.526</v>
      </c>
      <c r="F60" s="391">
        <v>103.36</v>
      </c>
      <c r="G60" s="391"/>
      <c r="H60" s="396">
        <v>2018.21</v>
      </c>
      <c r="AR60" s="309"/>
      <c r="AS60" s="385"/>
      <c r="AT60" s="385"/>
      <c r="AU60" s="309"/>
      <c r="AV60" s="385"/>
      <c r="AW60" s="385"/>
    </row>
    <row r="61" spans="1:57" s="293" customFormat="1" ht="15" hidden="1" x14ac:dyDescent="0.25">
      <c r="A61" s="506"/>
      <c r="B61" s="506"/>
      <c r="C61" s="515" t="s">
        <v>814</v>
      </c>
      <c r="D61" s="515"/>
      <c r="E61" s="515"/>
      <c r="F61" s="516">
        <v>22120022.600000001</v>
      </c>
      <c r="G61" s="516"/>
      <c r="H61" s="516"/>
      <c r="AR61" s="309"/>
      <c r="AS61" s="385"/>
      <c r="AT61" s="385"/>
      <c r="AU61" s="309"/>
      <c r="AV61" s="385"/>
      <c r="AW61" s="385"/>
      <c r="AX61" s="309" t="s">
        <v>814</v>
      </c>
      <c r="AY61" s="385" t="s">
        <v>815</v>
      </c>
      <c r="AZ61" s="385" t="s">
        <v>816</v>
      </c>
      <c r="BA61" s="385" t="s">
        <v>5</v>
      </c>
    </row>
    <row r="62" spans="1:57" s="293" customFormat="1" ht="15" hidden="1" x14ac:dyDescent="0.25">
      <c r="A62" s="509" t="s">
        <v>817</v>
      </c>
      <c r="B62" s="510"/>
      <c r="C62" s="510"/>
      <c r="D62" s="510"/>
      <c r="E62" s="511"/>
      <c r="F62" s="517">
        <v>10390.85</v>
      </c>
      <c r="G62" s="518"/>
      <c r="H62" s="514"/>
      <c r="AR62" s="309"/>
      <c r="AS62" s="385"/>
      <c r="AT62" s="385"/>
      <c r="AU62" s="309" t="s">
        <v>817</v>
      </c>
      <c r="AV62" s="385" t="s">
        <v>818</v>
      </c>
      <c r="AW62" s="385" t="s">
        <v>819</v>
      </c>
      <c r="AX62" s="309"/>
      <c r="AY62" s="385"/>
      <c r="AZ62" s="385"/>
      <c r="BA62" s="385"/>
    </row>
    <row r="63" spans="1:57" s="293" customFormat="1" ht="15" hidden="1" x14ac:dyDescent="0.25">
      <c r="A63" s="509" t="s">
        <v>820</v>
      </c>
      <c r="B63" s="510"/>
      <c r="C63" s="510"/>
      <c r="D63" s="510"/>
      <c r="E63" s="511"/>
      <c r="F63" s="517">
        <v>9929.1</v>
      </c>
      <c r="G63" s="518"/>
      <c r="H63" s="514"/>
      <c r="AR63" s="309"/>
      <c r="AS63" s="385"/>
      <c r="AT63" s="385"/>
      <c r="AU63" s="309" t="s">
        <v>820</v>
      </c>
      <c r="AV63" s="385" t="s">
        <v>821</v>
      </c>
      <c r="AW63" s="385" t="s">
        <v>822</v>
      </c>
      <c r="AX63" s="309"/>
      <c r="AY63" s="385"/>
      <c r="AZ63" s="385"/>
      <c r="BA63" s="385"/>
    </row>
    <row r="64" spans="1:57" s="293" customFormat="1" ht="15" hidden="1" x14ac:dyDescent="0.25">
      <c r="A64" s="506"/>
      <c r="B64" s="506"/>
      <c r="C64" s="515" t="s">
        <v>823</v>
      </c>
      <c r="D64" s="515"/>
      <c r="E64" s="515"/>
      <c r="F64" s="516">
        <v>22478605.850000001</v>
      </c>
      <c r="G64" s="516"/>
      <c r="H64" s="516"/>
      <c r="AR64" s="309"/>
      <c r="AS64" s="385"/>
      <c r="AT64" s="385"/>
      <c r="AU64" s="309"/>
      <c r="AV64" s="385"/>
      <c r="AW64" s="385"/>
      <c r="AX64" s="309"/>
      <c r="AY64" s="385"/>
      <c r="AZ64" s="385"/>
      <c r="BA64" s="385"/>
      <c r="BB64" s="309" t="s">
        <v>823</v>
      </c>
      <c r="BC64" s="385" t="s">
        <v>824</v>
      </c>
      <c r="BD64" s="385" t="s">
        <v>825</v>
      </c>
      <c r="BE64" s="385" t="s">
        <v>5</v>
      </c>
    </row>
    <row r="65" spans="1:57" s="293" customFormat="1" ht="15" hidden="1" x14ac:dyDescent="0.25">
      <c r="A65" s="509" t="s">
        <v>826</v>
      </c>
      <c r="B65" s="510"/>
      <c r="C65" s="510"/>
      <c r="D65" s="510"/>
      <c r="E65" s="511"/>
      <c r="F65" s="512"/>
      <c r="G65" s="513"/>
      <c r="H65" s="514"/>
      <c r="AR65" s="309" t="s">
        <v>826</v>
      </c>
      <c r="AS65" s="385" t="s">
        <v>5</v>
      </c>
      <c r="AT65" s="385" t="s">
        <v>5</v>
      </c>
      <c r="AU65" s="309"/>
      <c r="AV65" s="385"/>
      <c r="AW65" s="385"/>
      <c r="AX65" s="309"/>
      <c r="AY65" s="385"/>
      <c r="AZ65" s="385"/>
      <c r="BA65" s="385"/>
      <c r="BB65" s="309"/>
      <c r="BC65" s="385"/>
      <c r="BD65" s="385"/>
      <c r="BE65" s="385"/>
    </row>
    <row r="66" spans="1:57" s="293" customFormat="1" ht="15" hidden="1" x14ac:dyDescent="0.25">
      <c r="A66" s="509" t="s">
        <v>756</v>
      </c>
      <c r="B66" s="510"/>
      <c r="C66" s="510"/>
      <c r="D66" s="510"/>
      <c r="E66" s="511"/>
      <c r="F66" s="512"/>
      <c r="G66" s="513"/>
      <c r="H66" s="514"/>
      <c r="AR66" s="309"/>
      <c r="AS66" s="385"/>
      <c r="AT66" s="385"/>
      <c r="AU66" s="309" t="s">
        <v>756</v>
      </c>
      <c r="AV66" s="385" t="s">
        <v>5</v>
      </c>
      <c r="AW66" s="385" t="s">
        <v>5</v>
      </c>
      <c r="AX66" s="309"/>
      <c r="AY66" s="385"/>
      <c r="AZ66" s="385"/>
      <c r="BA66" s="385"/>
      <c r="BB66" s="309"/>
      <c r="BC66" s="385"/>
      <c r="BD66" s="385"/>
      <c r="BE66" s="385"/>
    </row>
    <row r="67" spans="1:57" s="293" customFormat="1" ht="22.5" hidden="1" x14ac:dyDescent="0.25">
      <c r="A67" s="386">
        <v>99</v>
      </c>
      <c r="B67" s="387" t="s">
        <v>827</v>
      </c>
      <c r="C67" s="388" t="s">
        <v>828</v>
      </c>
      <c r="D67" s="389" t="s">
        <v>110</v>
      </c>
      <c r="E67" s="398">
        <v>36</v>
      </c>
      <c r="F67" s="401"/>
      <c r="G67" s="401"/>
      <c r="H67" s="402"/>
      <c r="AR67" s="309"/>
      <c r="AS67" s="385"/>
      <c r="AT67" s="385"/>
      <c r="AU67" s="309"/>
      <c r="AV67" s="385"/>
      <c r="AW67" s="385"/>
      <c r="AX67" s="309"/>
      <c r="AY67" s="385"/>
      <c r="AZ67" s="385"/>
      <c r="BA67" s="385"/>
      <c r="BB67" s="309"/>
      <c r="BC67" s="385"/>
      <c r="BD67" s="385"/>
      <c r="BE67" s="385"/>
    </row>
    <row r="68" spans="1:57" s="293" customFormat="1" ht="15" hidden="1" x14ac:dyDescent="0.25">
      <c r="A68" s="506"/>
      <c r="B68" s="506"/>
      <c r="C68" s="515" t="s">
        <v>829</v>
      </c>
      <c r="D68" s="515"/>
      <c r="E68" s="515"/>
      <c r="F68" s="516">
        <v>22478605.850000001</v>
      </c>
      <c r="G68" s="516"/>
      <c r="H68" s="516"/>
    </row>
    <row r="69" spans="1:57" s="293" customFormat="1" ht="14.25" hidden="1" customHeight="1" x14ac:dyDescent="0.25">
      <c r="A69" s="506"/>
      <c r="B69" s="506"/>
      <c r="C69" s="507" t="s">
        <v>830</v>
      </c>
      <c r="D69" s="507"/>
      <c r="E69" s="507"/>
      <c r="F69" s="508"/>
      <c r="G69" s="508"/>
      <c r="H69" s="508"/>
    </row>
    <row r="70" spans="1:57" s="293" customFormat="1" ht="14.25" hidden="1" customHeight="1" x14ac:dyDescent="0.25">
      <c r="A70" s="506"/>
      <c r="B70" s="506"/>
      <c r="C70" s="507" t="s">
        <v>831</v>
      </c>
      <c r="D70" s="507"/>
      <c r="E70" s="507"/>
      <c r="F70" s="508"/>
      <c r="G70" s="508"/>
      <c r="H70" s="508"/>
    </row>
    <row r="71" spans="1:57" s="293" customFormat="1" ht="14.25" hidden="1" customHeight="1" x14ac:dyDescent="0.25">
      <c r="A71" s="506"/>
      <c r="B71" s="506"/>
      <c r="C71" s="507" t="s">
        <v>832</v>
      </c>
      <c r="D71" s="507"/>
      <c r="E71" s="507"/>
      <c r="F71" s="508">
        <v>338263.3</v>
      </c>
      <c r="G71" s="508"/>
      <c r="H71" s="508"/>
    </row>
    <row r="72" spans="1:57" s="293" customFormat="1" ht="14.25" hidden="1" customHeight="1" x14ac:dyDescent="0.25">
      <c r="A72" s="506"/>
      <c r="B72" s="506"/>
      <c r="C72" s="507" t="s">
        <v>756</v>
      </c>
      <c r="D72" s="507"/>
      <c r="E72" s="507"/>
      <c r="F72" s="508">
        <v>22120022.600000001</v>
      </c>
      <c r="G72" s="508"/>
      <c r="H72" s="508"/>
    </row>
    <row r="73" spans="1:57" s="293" customFormat="1" ht="14.25" hidden="1" customHeight="1" x14ac:dyDescent="0.25">
      <c r="A73" s="506"/>
      <c r="B73" s="506"/>
      <c r="C73" s="507" t="s">
        <v>817</v>
      </c>
      <c r="D73" s="507"/>
      <c r="E73" s="507"/>
      <c r="F73" s="508">
        <v>10390.85</v>
      </c>
      <c r="G73" s="508"/>
      <c r="H73" s="508"/>
    </row>
    <row r="74" spans="1:57" s="293" customFormat="1" ht="14.25" hidden="1" customHeight="1" x14ac:dyDescent="0.25">
      <c r="A74" s="506"/>
      <c r="B74" s="506"/>
      <c r="C74" s="507" t="s">
        <v>820</v>
      </c>
      <c r="D74" s="507"/>
      <c r="E74" s="507"/>
      <c r="F74" s="508">
        <v>9929.1</v>
      </c>
      <c r="G74" s="508"/>
      <c r="H74" s="508"/>
    </row>
  </sheetData>
  <autoFilter ref="A12:BM74" xr:uid="{00000000-0001-0000-0000-000000000000}">
    <filterColumn colId="1">
      <filters>
        <filter val="ТЦ_25.1.00.00_50_5047268891_30.07.2025_02"/>
        <filter val="ТЦ_25.1.01.02_77_7729790078_30.07.2025_02"/>
        <filter val="ТЦ_25.1.01.02_77_7729790078_30.07.2025_03"/>
        <filter val="ТЦ_25.1.05.05_77_7801649287_02.09.2025_02"/>
        <filter val="ТЦ_25.1.06.00_77_7718148430_01.07.2025_02"/>
        <filter val="ТЦ_25.1.06.15_77_7718148430_01.07.2025_02"/>
      </filters>
    </filterColumn>
  </autoFilter>
  <mergeCells count="48">
    <mergeCell ref="A2:H2"/>
    <mergeCell ref="A3:H3"/>
    <mergeCell ref="A5:H5"/>
    <mergeCell ref="A7:H7"/>
    <mergeCell ref="A8:H8"/>
    <mergeCell ref="F10:H10"/>
    <mergeCell ref="A13:E13"/>
    <mergeCell ref="F13:H13"/>
    <mergeCell ref="A61:B61"/>
    <mergeCell ref="C61:E61"/>
    <mergeCell ref="F61:H61"/>
    <mergeCell ref="A10:A11"/>
    <mergeCell ref="B10:B11"/>
    <mergeCell ref="C10:C11"/>
    <mergeCell ref="D10:D11"/>
    <mergeCell ref="E10:E11"/>
    <mergeCell ref="A62:E62"/>
    <mergeCell ref="F62:H62"/>
    <mergeCell ref="A63:E63"/>
    <mergeCell ref="F63:H63"/>
    <mergeCell ref="A64:B64"/>
    <mergeCell ref="C64:E64"/>
    <mergeCell ref="F64:H64"/>
    <mergeCell ref="A65:E65"/>
    <mergeCell ref="F65:H65"/>
    <mergeCell ref="A66:E66"/>
    <mergeCell ref="F66:H66"/>
    <mergeCell ref="A68:B68"/>
    <mergeCell ref="C68:E68"/>
    <mergeCell ref="F68:H68"/>
    <mergeCell ref="A69:B69"/>
    <mergeCell ref="C69:E69"/>
    <mergeCell ref="F69:H69"/>
    <mergeCell ref="A70:B70"/>
    <mergeCell ref="C70:E70"/>
    <mergeCell ref="F70:H70"/>
    <mergeCell ref="A71:B71"/>
    <mergeCell ref="C71:E71"/>
    <mergeCell ref="F71:H71"/>
    <mergeCell ref="A72:B72"/>
    <mergeCell ref="C72:E72"/>
    <mergeCell ref="F72:H72"/>
    <mergeCell ref="A73:B73"/>
    <mergeCell ref="C73:E73"/>
    <mergeCell ref="F73:H73"/>
    <mergeCell ref="A74:B74"/>
    <mergeCell ref="C74:E74"/>
    <mergeCell ref="F74:H74"/>
  </mergeCells>
  <pageMargins left="0.31496062874794001" right="0.31496062874794001" top="0.78740155696868896" bottom="0.31496062874794001" header="0.19685038924217199" footer="0.19685038924217199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1E11E-7A69-4BE4-935E-424F86790776}">
  <dimension ref="B2:H65"/>
  <sheetViews>
    <sheetView tabSelected="1" workbookViewId="0">
      <selection activeCell="A4" sqref="A4:XFD4"/>
    </sheetView>
  </sheetViews>
  <sheetFormatPr defaultRowHeight="15" x14ac:dyDescent="0.25"/>
  <cols>
    <col min="1" max="1" width="9.140625" style="293"/>
    <col min="2" max="2" width="5.42578125" style="293" bestFit="1" customWidth="1"/>
    <col min="3" max="3" width="46" style="293" customWidth="1"/>
    <col min="4" max="4" width="7.85546875" style="381" bestFit="1" customWidth="1"/>
    <col min="5" max="5" width="15.140625" style="293" customWidth="1"/>
    <col min="6" max="6" width="20.7109375" style="293" hidden="1" customWidth="1"/>
    <col min="7" max="8" width="20.7109375" style="293" customWidth="1"/>
    <col min="9" max="16384" width="9.140625" style="293"/>
  </cols>
  <sheetData>
    <row r="2" spans="2:8" ht="22.5" x14ac:dyDescent="0.25">
      <c r="B2" s="367" t="s">
        <v>699</v>
      </c>
      <c r="C2" s="367" t="s">
        <v>700</v>
      </c>
      <c r="D2" s="367" t="s">
        <v>701</v>
      </c>
      <c r="E2" s="368" t="s">
        <v>702</v>
      </c>
      <c r="F2" s="368" t="s">
        <v>703</v>
      </c>
      <c r="G2" s="369" t="s">
        <v>704</v>
      </c>
      <c r="H2" s="369" t="s">
        <v>705</v>
      </c>
    </row>
    <row r="3" spans="2:8" x14ac:dyDescent="0.25">
      <c r="B3" s="370"/>
      <c r="C3" s="370"/>
      <c r="D3" s="371"/>
      <c r="E3" s="372"/>
      <c r="F3" s="373"/>
      <c r="G3" s="374"/>
      <c r="H3" s="374"/>
    </row>
    <row r="4" spans="2:8" ht="45" x14ac:dyDescent="0.25">
      <c r="B4" s="375" t="s">
        <v>122</v>
      </c>
      <c r="C4" s="376" t="s">
        <v>706</v>
      </c>
      <c r="D4" s="377" t="s">
        <v>110</v>
      </c>
      <c r="E4" s="378">
        <v>855</v>
      </c>
      <c r="F4" s="378">
        <v>13663.6</v>
      </c>
      <c r="G4" s="379">
        <v>16396.32</v>
      </c>
      <c r="H4" s="379">
        <f>E4*G4</f>
        <v>14018853.6</v>
      </c>
    </row>
    <row r="5" spans="2:8" ht="33.75" x14ac:dyDescent="0.25">
      <c r="B5" s="375" t="s">
        <v>141</v>
      </c>
      <c r="C5" s="376" t="s">
        <v>707</v>
      </c>
      <c r="D5" s="377" t="s">
        <v>143</v>
      </c>
      <c r="E5" s="378">
        <v>0.307</v>
      </c>
      <c r="F5" s="378">
        <v>276225.40000000002</v>
      </c>
      <c r="G5" s="379">
        <v>331470.48000000004</v>
      </c>
      <c r="H5" s="379">
        <f t="shared" ref="H5:H64" si="0">E5*G5</f>
        <v>101761.43736000001</v>
      </c>
    </row>
    <row r="6" spans="2:8" ht="33.75" x14ac:dyDescent="0.25">
      <c r="B6" s="375" t="s">
        <v>156</v>
      </c>
      <c r="C6" s="376" t="s">
        <v>708</v>
      </c>
      <c r="D6" s="377" t="s">
        <v>143</v>
      </c>
      <c r="E6" s="378">
        <v>3.18</v>
      </c>
      <c r="F6" s="378">
        <v>372789.63</v>
      </c>
      <c r="G6" s="379">
        <v>447347.55599999998</v>
      </c>
      <c r="H6" s="379">
        <f t="shared" si="0"/>
        <v>1422565.22808</v>
      </c>
    </row>
    <row r="7" spans="2:8" ht="33.75" x14ac:dyDescent="0.25">
      <c r="B7" s="375" t="s">
        <v>171</v>
      </c>
      <c r="C7" s="376" t="s">
        <v>709</v>
      </c>
      <c r="D7" s="377" t="s">
        <v>143</v>
      </c>
      <c r="E7" s="378">
        <v>60.75</v>
      </c>
      <c r="F7" s="378">
        <v>173726.66</v>
      </c>
      <c r="G7" s="379">
        <v>208471.992</v>
      </c>
      <c r="H7" s="379">
        <f t="shared" si="0"/>
        <v>12664673.514</v>
      </c>
    </row>
    <row r="8" spans="2:8" ht="33.75" x14ac:dyDescent="0.25">
      <c r="B8" s="375" t="s">
        <v>178</v>
      </c>
      <c r="C8" s="376" t="s">
        <v>710</v>
      </c>
      <c r="D8" s="377" t="s">
        <v>180</v>
      </c>
      <c r="E8" s="378">
        <v>16</v>
      </c>
      <c r="F8" s="378">
        <v>16396.32</v>
      </c>
      <c r="G8" s="379">
        <v>19675.583999999999</v>
      </c>
      <c r="H8" s="379">
        <f t="shared" si="0"/>
        <v>314809.34399999998</v>
      </c>
    </row>
    <row r="9" spans="2:8" ht="33.75" x14ac:dyDescent="0.25">
      <c r="B9" s="375" t="s">
        <v>268</v>
      </c>
      <c r="C9" s="376" t="s">
        <v>711</v>
      </c>
      <c r="D9" s="377" t="s">
        <v>262</v>
      </c>
      <c r="E9" s="378">
        <v>1</v>
      </c>
      <c r="F9" s="378">
        <v>1667776</v>
      </c>
      <c r="G9" s="379">
        <v>2001331.2</v>
      </c>
      <c r="H9" s="379">
        <f t="shared" si="0"/>
        <v>2001331.2</v>
      </c>
    </row>
    <row r="10" spans="2:8" ht="45" x14ac:dyDescent="0.25">
      <c r="B10" s="375" t="s">
        <v>276</v>
      </c>
      <c r="C10" s="376" t="s">
        <v>712</v>
      </c>
      <c r="D10" s="377" t="s">
        <v>262</v>
      </c>
      <c r="E10" s="378">
        <v>1</v>
      </c>
      <c r="F10" s="378">
        <v>3596142</v>
      </c>
      <c r="G10" s="379">
        <v>4315370.3999999994</v>
      </c>
      <c r="H10" s="379">
        <f t="shared" si="0"/>
        <v>4315370.3999999994</v>
      </c>
    </row>
    <row r="11" spans="2:8" ht="33.75" x14ac:dyDescent="0.25">
      <c r="B11" s="375" t="s">
        <v>300</v>
      </c>
      <c r="C11" s="376" t="s">
        <v>713</v>
      </c>
      <c r="D11" s="377" t="s">
        <v>110</v>
      </c>
      <c r="E11" s="378">
        <v>2</v>
      </c>
      <c r="F11" s="378">
        <v>43863.55</v>
      </c>
      <c r="G11" s="379">
        <v>52636.26</v>
      </c>
      <c r="H11" s="379">
        <f t="shared" si="0"/>
        <v>105272.52</v>
      </c>
    </row>
    <row r="12" spans="2:8" ht="45" x14ac:dyDescent="0.25">
      <c r="B12" s="375" t="s">
        <v>307</v>
      </c>
      <c r="C12" s="376" t="s">
        <v>714</v>
      </c>
      <c r="D12" s="377" t="s">
        <v>110</v>
      </c>
      <c r="E12" s="378">
        <v>1</v>
      </c>
      <c r="F12" s="378">
        <v>156781.37</v>
      </c>
      <c r="G12" s="379">
        <v>188137.644</v>
      </c>
      <c r="H12" s="379">
        <f t="shared" si="0"/>
        <v>188137.644</v>
      </c>
    </row>
    <row r="13" spans="2:8" ht="33.75" x14ac:dyDescent="0.25">
      <c r="B13" s="375" t="s">
        <v>313</v>
      </c>
      <c r="C13" s="376" t="s">
        <v>715</v>
      </c>
      <c r="D13" s="377" t="s">
        <v>110</v>
      </c>
      <c r="E13" s="378">
        <v>1</v>
      </c>
      <c r="F13" s="378">
        <v>4178.12</v>
      </c>
      <c r="G13" s="379">
        <v>5013.7439999999997</v>
      </c>
      <c r="H13" s="379">
        <f t="shared" si="0"/>
        <v>5013.7439999999997</v>
      </c>
    </row>
    <row r="14" spans="2:8" ht="33.75" x14ac:dyDescent="0.25">
      <c r="B14" s="375" t="s">
        <v>334</v>
      </c>
      <c r="C14" s="376" t="s">
        <v>716</v>
      </c>
      <c r="D14" s="377" t="s">
        <v>143</v>
      </c>
      <c r="E14" s="378">
        <v>0.36</v>
      </c>
      <c r="F14" s="378">
        <v>372789.63</v>
      </c>
      <c r="G14" s="379">
        <v>447347.55599999998</v>
      </c>
      <c r="H14" s="379">
        <f t="shared" si="0"/>
        <v>161045.12015999999</v>
      </c>
    </row>
    <row r="15" spans="2:8" ht="33.75" x14ac:dyDescent="0.25">
      <c r="B15" s="375" t="s">
        <v>338</v>
      </c>
      <c r="C15" s="376" t="s">
        <v>707</v>
      </c>
      <c r="D15" s="377" t="s">
        <v>143</v>
      </c>
      <c r="E15" s="378">
        <v>2.9000000000000001E-2</v>
      </c>
      <c r="F15" s="378">
        <v>276225.40000000002</v>
      </c>
      <c r="G15" s="379">
        <v>331470.48000000004</v>
      </c>
      <c r="H15" s="379">
        <f t="shared" si="0"/>
        <v>9612.6439200000023</v>
      </c>
    </row>
    <row r="16" spans="2:8" ht="33.75" x14ac:dyDescent="0.25">
      <c r="B16" s="375" t="s">
        <v>399</v>
      </c>
      <c r="C16" s="376" t="s">
        <v>711</v>
      </c>
      <c r="D16" s="377" t="s">
        <v>262</v>
      </c>
      <c r="E16" s="378">
        <v>1</v>
      </c>
      <c r="F16" s="378">
        <v>1667776</v>
      </c>
      <c r="G16" s="379">
        <v>2001331.2</v>
      </c>
      <c r="H16" s="379">
        <f t="shared" si="0"/>
        <v>2001331.2</v>
      </c>
    </row>
    <row r="17" spans="2:8" ht="45" x14ac:dyDescent="0.25">
      <c r="B17" s="375" t="s">
        <v>401</v>
      </c>
      <c r="C17" s="376" t="s">
        <v>712</v>
      </c>
      <c r="D17" s="377" t="s">
        <v>262</v>
      </c>
      <c r="E17" s="378">
        <v>1</v>
      </c>
      <c r="F17" s="378">
        <v>3596142</v>
      </c>
      <c r="G17" s="379">
        <v>4315370.3999999994</v>
      </c>
      <c r="H17" s="379">
        <f t="shared" si="0"/>
        <v>4315370.3999999994</v>
      </c>
    </row>
    <row r="18" spans="2:8" ht="33.75" x14ac:dyDescent="0.25">
      <c r="B18" s="375" t="s">
        <v>412</v>
      </c>
      <c r="C18" s="376" t="s">
        <v>713</v>
      </c>
      <c r="D18" s="377" t="s">
        <v>110</v>
      </c>
      <c r="E18" s="378">
        <v>2</v>
      </c>
      <c r="F18" s="378">
        <v>43863.55</v>
      </c>
      <c r="G18" s="379">
        <v>52636.26</v>
      </c>
      <c r="H18" s="379">
        <f t="shared" si="0"/>
        <v>105272.52</v>
      </c>
    </row>
    <row r="19" spans="2:8" ht="45" x14ac:dyDescent="0.25">
      <c r="B19" s="375" t="s">
        <v>415</v>
      </c>
      <c r="C19" s="376" t="s">
        <v>714</v>
      </c>
      <c r="D19" s="377" t="s">
        <v>110</v>
      </c>
      <c r="E19" s="378">
        <v>1</v>
      </c>
      <c r="F19" s="378">
        <v>156781.37</v>
      </c>
      <c r="G19" s="379">
        <v>188137.644</v>
      </c>
      <c r="H19" s="379">
        <f t="shared" si="0"/>
        <v>188137.644</v>
      </c>
    </row>
    <row r="20" spans="2:8" ht="33.75" x14ac:dyDescent="0.25">
      <c r="B20" s="375" t="s">
        <v>418</v>
      </c>
      <c r="C20" s="376" t="s">
        <v>715</v>
      </c>
      <c r="D20" s="377" t="s">
        <v>110</v>
      </c>
      <c r="E20" s="378">
        <v>1</v>
      </c>
      <c r="F20" s="378">
        <v>4178.12</v>
      </c>
      <c r="G20" s="379">
        <v>5013.7439999999997</v>
      </c>
      <c r="H20" s="379">
        <f t="shared" si="0"/>
        <v>5013.7439999999997</v>
      </c>
    </row>
    <row r="21" spans="2:8" ht="33.75" x14ac:dyDescent="0.25">
      <c r="B21" s="375" t="s">
        <v>427</v>
      </c>
      <c r="C21" s="376" t="s">
        <v>716</v>
      </c>
      <c r="D21" s="377" t="s">
        <v>143</v>
      </c>
      <c r="E21" s="378">
        <v>0.36</v>
      </c>
      <c r="F21" s="378">
        <v>372789.63</v>
      </c>
      <c r="G21" s="379">
        <v>447347.55599999998</v>
      </c>
      <c r="H21" s="379">
        <f t="shared" si="0"/>
        <v>161045.12015999999</v>
      </c>
    </row>
    <row r="22" spans="2:8" ht="33.75" x14ac:dyDescent="0.25">
      <c r="B22" s="375" t="s">
        <v>429</v>
      </c>
      <c r="C22" s="376" t="s">
        <v>707</v>
      </c>
      <c r="D22" s="377" t="s">
        <v>143</v>
      </c>
      <c r="E22" s="378">
        <v>2.9000000000000001E-2</v>
      </c>
      <c r="F22" s="378">
        <v>276225.40000000002</v>
      </c>
      <c r="G22" s="379">
        <v>331470.48000000004</v>
      </c>
      <c r="H22" s="379">
        <f t="shared" si="0"/>
        <v>9612.6439200000023</v>
      </c>
    </row>
    <row r="23" spans="2:8" ht="33.75" x14ac:dyDescent="0.25">
      <c r="B23" s="375" t="s">
        <v>458</v>
      </c>
      <c r="C23" s="376" t="s">
        <v>711</v>
      </c>
      <c r="D23" s="377" t="s">
        <v>262</v>
      </c>
      <c r="E23" s="378">
        <v>1</v>
      </c>
      <c r="F23" s="378">
        <v>1667776</v>
      </c>
      <c r="G23" s="379">
        <v>2001331.2</v>
      </c>
      <c r="H23" s="379">
        <f t="shared" si="0"/>
        <v>2001331.2</v>
      </c>
    </row>
    <row r="24" spans="2:8" ht="45" x14ac:dyDescent="0.25">
      <c r="B24" s="375" t="s">
        <v>717</v>
      </c>
      <c r="C24" s="376" t="s">
        <v>712</v>
      </c>
      <c r="D24" s="377" t="s">
        <v>262</v>
      </c>
      <c r="E24" s="378">
        <v>1</v>
      </c>
      <c r="F24" s="378">
        <v>3596142</v>
      </c>
      <c r="G24" s="379">
        <v>4315370.3999999994</v>
      </c>
      <c r="H24" s="379">
        <f t="shared" si="0"/>
        <v>4315370.3999999994</v>
      </c>
    </row>
    <row r="25" spans="2:8" ht="33.75" x14ac:dyDescent="0.25">
      <c r="B25" s="375" t="s">
        <v>718</v>
      </c>
      <c r="C25" s="376" t="s">
        <v>713</v>
      </c>
      <c r="D25" s="377" t="s">
        <v>110</v>
      </c>
      <c r="E25" s="378">
        <v>2</v>
      </c>
      <c r="F25" s="378">
        <v>43863.55</v>
      </c>
      <c r="G25" s="379">
        <v>52636.26</v>
      </c>
      <c r="H25" s="379">
        <f t="shared" si="0"/>
        <v>105272.52</v>
      </c>
    </row>
    <row r="26" spans="2:8" ht="45" x14ac:dyDescent="0.25">
      <c r="B26" s="375" t="s">
        <v>719</v>
      </c>
      <c r="C26" s="376" t="s">
        <v>714</v>
      </c>
      <c r="D26" s="377" t="s">
        <v>110</v>
      </c>
      <c r="E26" s="378">
        <v>1</v>
      </c>
      <c r="F26" s="378">
        <v>156781.37</v>
      </c>
      <c r="G26" s="379">
        <v>188137.644</v>
      </c>
      <c r="H26" s="379">
        <f t="shared" si="0"/>
        <v>188137.644</v>
      </c>
    </row>
    <row r="27" spans="2:8" ht="33.75" x14ac:dyDescent="0.25">
      <c r="B27" s="375" t="s">
        <v>720</v>
      </c>
      <c r="C27" s="376" t="s">
        <v>715</v>
      </c>
      <c r="D27" s="377" t="s">
        <v>110</v>
      </c>
      <c r="E27" s="378">
        <v>1</v>
      </c>
      <c r="F27" s="378">
        <v>4178.12</v>
      </c>
      <c r="G27" s="379">
        <v>5013.7439999999997</v>
      </c>
      <c r="H27" s="379">
        <f t="shared" si="0"/>
        <v>5013.7439999999997</v>
      </c>
    </row>
    <row r="28" spans="2:8" ht="33.75" x14ac:dyDescent="0.25">
      <c r="B28" s="375" t="s">
        <v>721</v>
      </c>
      <c r="C28" s="376" t="s">
        <v>716</v>
      </c>
      <c r="D28" s="377" t="s">
        <v>143</v>
      </c>
      <c r="E28" s="378">
        <v>0.36</v>
      </c>
      <c r="F28" s="378">
        <v>372789.63</v>
      </c>
      <c r="G28" s="379">
        <v>447347.55599999998</v>
      </c>
      <c r="H28" s="379">
        <f t="shared" si="0"/>
        <v>161045.12015999999</v>
      </c>
    </row>
    <row r="29" spans="2:8" ht="33.75" x14ac:dyDescent="0.25">
      <c r="B29" s="375" t="s">
        <v>722</v>
      </c>
      <c r="C29" s="376" t="s">
        <v>707</v>
      </c>
      <c r="D29" s="377" t="s">
        <v>143</v>
      </c>
      <c r="E29" s="378">
        <v>2.9000000000000001E-2</v>
      </c>
      <c r="F29" s="378">
        <v>276225.40000000002</v>
      </c>
      <c r="G29" s="379">
        <v>331470.48000000004</v>
      </c>
      <c r="H29" s="379">
        <f t="shared" si="0"/>
        <v>9612.6439200000023</v>
      </c>
    </row>
    <row r="30" spans="2:8" ht="33.75" x14ac:dyDescent="0.25">
      <c r="B30" s="375" t="s">
        <v>377</v>
      </c>
      <c r="C30" s="376" t="s">
        <v>711</v>
      </c>
      <c r="D30" s="377" t="s">
        <v>262</v>
      </c>
      <c r="E30" s="378">
        <v>1</v>
      </c>
      <c r="F30" s="378">
        <v>1667776</v>
      </c>
      <c r="G30" s="379">
        <v>2001331.2</v>
      </c>
      <c r="H30" s="379">
        <f t="shared" si="0"/>
        <v>2001331.2</v>
      </c>
    </row>
    <row r="31" spans="2:8" ht="45" x14ac:dyDescent="0.25">
      <c r="B31" s="375" t="s">
        <v>378</v>
      </c>
      <c r="C31" s="376" t="s">
        <v>712</v>
      </c>
      <c r="D31" s="377" t="s">
        <v>262</v>
      </c>
      <c r="E31" s="378">
        <v>1</v>
      </c>
      <c r="F31" s="378">
        <v>3596142</v>
      </c>
      <c r="G31" s="379">
        <v>4315370.3999999994</v>
      </c>
      <c r="H31" s="379">
        <f t="shared" si="0"/>
        <v>4315370.3999999994</v>
      </c>
    </row>
    <row r="32" spans="2:8" ht="33.75" x14ac:dyDescent="0.25">
      <c r="B32" s="375" t="s">
        <v>384</v>
      </c>
      <c r="C32" s="376" t="s">
        <v>713</v>
      </c>
      <c r="D32" s="377" t="s">
        <v>110</v>
      </c>
      <c r="E32" s="378">
        <v>2</v>
      </c>
      <c r="F32" s="378">
        <v>43863.55</v>
      </c>
      <c r="G32" s="379">
        <v>52636.26</v>
      </c>
      <c r="H32" s="379">
        <f t="shared" si="0"/>
        <v>105272.52</v>
      </c>
    </row>
    <row r="33" spans="2:8" ht="45" x14ac:dyDescent="0.25">
      <c r="B33" s="375" t="s">
        <v>386</v>
      </c>
      <c r="C33" s="376" t="s">
        <v>714</v>
      </c>
      <c r="D33" s="377" t="s">
        <v>110</v>
      </c>
      <c r="E33" s="378">
        <v>1</v>
      </c>
      <c r="F33" s="378">
        <v>156781.37</v>
      </c>
      <c r="G33" s="379">
        <v>188137.644</v>
      </c>
      <c r="H33" s="379">
        <f t="shared" si="0"/>
        <v>188137.644</v>
      </c>
    </row>
    <row r="34" spans="2:8" ht="33.75" x14ac:dyDescent="0.25">
      <c r="B34" s="375" t="s">
        <v>388</v>
      </c>
      <c r="C34" s="376" t="s">
        <v>715</v>
      </c>
      <c r="D34" s="377" t="s">
        <v>110</v>
      </c>
      <c r="E34" s="378">
        <v>1</v>
      </c>
      <c r="F34" s="378">
        <v>4178.12</v>
      </c>
      <c r="G34" s="379">
        <v>5013.7439999999997</v>
      </c>
      <c r="H34" s="379">
        <f t="shared" si="0"/>
        <v>5013.7439999999997</v>
      </c>
    </row>
    <row r="35" spans="2:8" ht="33.75" x14ac:dyDescent="0.25">
      <c r="B35" s="375" t="s">
        <v>398</v>
      </c>
      <c r="C35" s="376" t="s">
        <v>716</v>
      </c>
      <c r="D35" s="377" t="s">
        <v>143</v>
      </c>
      <c r="E35" s="378">
        <v>0.36</v>
      </c>
      <c r="F35" s="378">
        <v>372789.63</v>
      </c>
      <c r="G35" s="379">
        <v>447347.55599999998</v>
      </c>
      <c r="H35" s="379">
        <f t="shared" si="0"/>
        <v>161045.12015999999</v>
      </c>
    </row>
    <row r="36" spans="2:8" ht="33.75" x14ac:dyDescent="0.25">
      <c r="B36" s="375" t="s">
        <v>400</v>
      </c>
      <c r="C36" s="376" t="s">
        <v>707</v>
      </c>
      <c r="D36" s="377" t="s">
        <v>143</v>
      </c>
      <c r="E36" s="378">
        <v>2.9000000000000001E-2</v>
      </c>
      <c r="F36" s="378">
        <v>276225.40000000002</v>
      </c>
      <c r="G36" s="379">
        <v>331470.48000000004</v>
      </c>
      <c r="H36" s="379">
        <f t="shared" si="0"/>
        <v>9612.6439200000023</v>
      </c>
    </row>
    <row r="37" spans="2:8" ht="33.75" x14ac:dyDescent="0.25">
      <c r="B37" s="375" t="s">
        <v>436</v>
      </c>
      <c r="C37" s="376" t="s">
        <v>711</v>
      </c>
      <c r="D37" s="377" t="s">
        <v>262</v>
      </c>
      <c r="E37" s="378">
        <v>1</v>
      </c>
      <c r="F37" s="378">
        <v>1667776</v>
      </c>
      <c r="G37" s="379">
        <v>2001331.2</v>
      </c>
      <c r="H37" s="379">
        <f t="shared" si="0"/>
        <v>2001331.2</v>
      </c>
    </row>
    <row r="38" spans="2:8" ht="45" x14ac:dyDescent="0.25">
      <c r="B38" s="375" t="s">
        <v>438</v>
      </c>
      <c r="C38" s="376" t="s">
        <v>712</v>
      </c>
      <c r="D38" s="377" t="s">
        <v>262</v>
      </c>
      <c r="E38" s="378">
        <v>1</v>
      </c>
      <c r="F38" s="378">
        <v>3596142</v>
      </c>
      <c r="G38" s="379">
        <v>4315370.3999999994</v>
      </c>
      <c r="H38" s="379">
        <f t="shared" si="0"/>
        <v>4315370.3999999994</v>
      </c>
    </row>
    <row r="39" spans="2:8" ht="33.75" x14ac:dyDescent="0.25">
      <c r="B39" s="375" t="s">
        <v>444</v>
      </c>
      <c r="C39" s="376" t="s">
        <v>713</v>
      </c>
      <c r="D39" s="377" t="s">
        <v>110</v>
      </c>
      <c r="E39" s="378">
        <v>2</v>
      </c>
      <c r="F39" s="378">
        <v>43863.55</v>
      </c>
      <c r="G39" s="379">
        <v>52636.26</v>
      </c>
      <c r="H39" s="379">
        <f t="shared" si="0"/>
        <v>105272.52</v>
      </c>
    </row>
    <row r="40" spans="2:8" ht="45" x14ac:dyDescent="0.25">
      <c r="B40" s="375" t="s">
        <v>446</v>
      </c>
      <c r="C40" s="376" t="s">
        <v>714</v>
      </c>
      <c r="D40" s="377" t="s">
        <v>110</v>
      </c>
      <c r="E40" s="378">
        <v>1</v>
      </c>
      <c r="F40" s="378">
        <v>156781.37</v>
      </c>
      <c r="G40" s="379">
        <v>188137.644</v>
      </c>
      <c r="H40" s="379">
        <f t="shared" si="0"/>
        <v>188137.644</v>
      </c>
    </row>
    <row r="41" spans="2:8" ht="33.75" x14ac:dyDescent="0.25">
      <c r="B41" s="375" t="s">
        <v>448</v>
      </c>
      <c r="C41" s="376" t="s">
        <v>715</v>
      </c>
      <c r="D41" s="377" t="s">
        <v>110</v>
      </c>
      <c r="E41" s="378">
        <v>1</v>
      </c>
      <c r="F41" s="378">
        <v>4178.12</v>
      </c>
      <c r="G41" s="379">
        <v>5013.7439999999997</v>
      </c>
      <c r="H41" s="379">
        <f t="shared" si="0"/>
        <v>5013.7439999999997</v>
      </c>
    </row>
    <row r="42" spans="2:8" ht="33.75" x14ac:dyDescent="0.25">
      <c r="B42" s="375" t="s">
        <v>457</v>
      </c>
      <c r="C42" s="376" t="s">
        <v>716</v>
      </c>
      <c r="D42" s="377" t="s">
        <v>143</v>
      </c>
      <c r="E42" s="378">
        <v>0.36</v>
      </c>
      <c r="F42" s="378">
        <v>372789.63</v>
      </c>
      <c r="G42" s="379">
        <v>447347.55599999998</v>
      </c>
      <c r="H42" s="379">
        <f t="shared" si="0"/>
        <v>161045.12015999999</v>
      </c>
    </row>
    <row r="43" spans="2:8" ht="33.75" x14ac:dyDescent="0.25">
      <c r="B43" s="375" t="s">
        <v>459</v>
      </c>
      <c r="C43" s="376" t="s">
        <v>707</v>
      </c>
      <c r="D43" s="377" t="s">
        <v>143</v>
      </c>
      <c r="E43" s="378">
        <v>2.9000000000000001E-2</v>
      </c>
      <c r="F43" s="378">
        <v>276225.40000000002</v>
      </c>
      <c r="G43" s="379">
        <v>331470.48000000004</v>
      </c>
      <c r="H43" s="379">
        <f t="shared" si="0"/>
        <v>9612.6439200000023</v>
      </c>
    </row>
    <row r="44" spans="2:8" ht="33.75" x14ac:dyDescent="0.25">
      <c r="B44" s="375" t="s">
        <v>723</v>
      </c>
      <c r="C44" s="376" t="s">
        <v>711</v>
      </c>
      <c r="D44" s="377" t="s">
        <v>262</v>
      </c>
      <c r="E44" s="378">
        <v>1</v>
      </c>
      <c r="F44" s="378">
        <v>1667776</v>
      </c>
      <c r="G44" s="379">
        <v>2001331.2</v>
      </c>
      <c r="H44" s="379">
        <f t="shared" si="0"/>
        <v>2001331.2</v>
      </c>
    </row>
    <row r="45" spans="2:8" ht="45" x14ac:dyDescent="0.25">
      <c r="B45" s="375" t="s">
        <v>724</v>
      </c>
      <c r="C45" s="376" t="s">
        <v>712</v>
      </c>
      <c r="D45" s="377" t="s">
        <v>262</v>
      </c>
      <c r="E45" s="378">
        <v>1</v>
      </c>
      <c r="F45" s="378">
        <v>3596142</v>
      </c>
      <c r="G45" s="379">
        <v>4315370.3999999994</v>
      </c>
      <c r="H45" s="379">
        <f t="shared" si="0"/>
        <v>4315370.3999999994</v>
      </c>
    </row>
    <row r="46" spans="2:8" ht="33.75" x14ac:dyDescent="0.25">
      <c r="B46" s="375" t="s">
        <v>725</v>
      </c>
      <c r="C46" s="376" t="s">
        <v>713</v>
      </c>
      <c r="D46" s="377" t="s">
        <v>110</v>
      </c>
      <c r="E46" s="378">
        <v>2</v>
      </c>
      <c r="F46" s="378">
        <v>43863.55</v>
      </c>
      <c r="G46" s="379">
        <v>52636.26</v>
      </c>
      <c r="H46" s="379">
        <f t="shared" si="0"/>
        <v>105272.52</v>
      </c>
    </row>
    <row r="47" spans="2:8" ht="45" x14ac:dyDescent="0.25">
      <c r="B47" s="375" t="s">
        <v>726</v>
      </c>
      <c r="C47" s="376" t="s">
        <v>714</v>
      </c>
      <c r="D47" s="377" t="s">
        <v>110</v>
      </c>
      <c r="E47" s="378">
        <v>1</v>
      </c>
      <c r="F47" s="378">
        <v>156781.37</v>
      </c>
      <c r="G47" s="379">
        <v>188137.644</v>
      </c>
      <c r="H47" s="379">
        <f t="shared" si="0"/>
        <v>188137.644</v>
      </c>
    </row>
    <row r="48" spans="2:8" ht="33.75" x14ac:dyDescent="0.25">
      <c r="B48" s="375" t="s">
        <v>727</v>
      </c>
      <c r="C48" s="376" t="s">
        <v>715</v>
      </c>
      <c r="D48" s="377" t="s">
        <v>110</v>
      </c>
      <c r="E48" s="378">
        <v>1</v>
      </c>
      <c r="F48" s="378">
        <v>4178.12</v>
      </c>
      <c r="G48" s="379">
        <v>5013.7439999999997</v>
      </c>
      <c r="H48" s="379">
        <f t="shared" si="0"/>
        <v>5013.7439999999997</v>
      </c>
    </row>
    <row r="49" spans="2:8" ht="33.75" x14ac:dyDescent="0.25">
      <c r="B49" s="375" t="s">
        <v>728</v>
      </c>
      <c r="C49" s="376" t="s">
        <v>716</v>
      </c>
      <c r="D49" s="377" t="s">
        <v>143</v>
      </c>
      <c r="E49" s="378">
        <v>0.36</v>
      </c>
      <c r="F49" s="378">
        <v>372789.63</v>
      </c>
      <c r="G49" s="379">
        <v>447347.55599999998</v>
      </c>
      <c r="H49" s="379">
        <f t="shared" si="0"/>
        <v>161045.12015999999</v>
      </c>
    </row>
    <row r="50" spans="2:8" ht="33.75" x14ac:dyDescent="0.25">
      <c r="B50" s="375" t="s">
        <v>729</v>
      </c>
      <c r="C50" s="376" t="s">
        <v>707</v>
      </c>
      <c r="D50" s="377" t="s">
        <v>143</v>
      </c>
      <c r="E50" s="378">
        <v>2.9000000000000001E-2</v>
      </c>
      <c r="F50" s="378">
        <v>276225.40000000002</v>
      </c>
      <c r="G50" s="379">
        <v>331470.48000000004</v>
      </c>
      <c r="H50" s="379">
        <f t="shared" si="0"/>
        <v>9612.6439200000023</v>
      </c>
    </row>
    <row r="51" spans="2:8" ht="33.75" x14ac:dyDescent="0.25">
      <c r="B51" s="375" t="s">
        <v>730</v>
      </c>
      <c r="C51" s="376" t="s">
        <v>711</v>
      </c>
      <c r="D51" s="377" t="s">
        <v>262</v>
      </c>
      <c r="E51" s="378">
        <v>1</v>
      </c>
      <c r="F51" s="378">
        <v>1667776</v>
      </c>
      <c r="G51" s="379">
        <v>2001331.2</v>
      </c>
      <c r="H51" s="379">
        <f t="shared" si="0"/>
        <v>2001331.2</v>
      </c>
    </row>
    <row r="52" spans="2:8" ht="45" x14ac:dyDescent="0.25">
      <c r="B52" s="375" t="s">
        <v>731</v>
      </c>
      <c r="C52" s="376" t="s">
        <v>732</v>
      </c>
      <c r="D52" s="377" t="s">
        <v>262</v>
      </c>
      <c r="E52" s="378">
        <v>1</v>
      </c>
      <c r="F52" s="378">
        <v>3596142</v>
      </c>
      <c r="G52" s="379">
        <v>4315370.3999999994</v>
      </c>
      <c r="H52" s="379">
        <f t="shared" si="0"/>
        <v>4315370.3999999994</v>
      </c>
    </row>
    <row r="53" spans="2:8" ht="33.75" x14ac:dyDescent="0.25">
      <c r="B53" s="375" t="s">
        <v>733</v>
      </c>
      <c r="C53" s="376" t="s">
        <v>713</v>
      </c>
      <c r="D53" s="377" t="s">
        <v>110</v>
      </c>
      <c r="E53" s="378">
        <v>2</v>
      </c>
      <c r="F53" s="378">
        <v>43863.55</v>
      </c>
      <c r="G53" s="379">
        <v>52636.26</v>
      </c>
      <c r="H53" s="379">
        <f t="shared" si="0"/>
        <v>105272.52</v>
      </c>
    </row>
    <row r="54" spans="2:8" ht="45" x14ac:dyDescent="0.25">
      <c r="B54" s="375" t="s">
        <v>734</v>
      </c>
      <c r="C54" s="376" t="s">
        <v>714</v>
      </c>
      <c r="D54" s="377" t="s">
        <v>110</v>
      </c>
      <c r="E54" s="378">
        <v>1</v>
      </c>
      <c r="F54" s="378">
        <v>156781.37</v>
      </c>
      <c r="G54" s="379">
        <v>188137.644</v>
      </c>
      <c r="H54" s="379">
        <f t="shared" si="0"/>
        <v>188137.644</v>
      </c>
    </row>
    <row r="55" spans="2:8" ht="33.75" x14ac:dyDescent="0.25">
      <c r="B55" s="375" t="s">
        <v>735</v>
      </c>
      <c r="C55" s="376" t="s">
        <v>715</v>
      </c>
      <c r="D55" s="377" t="s">
        <v>110</v>
      </c>
      <c r="E55" s="378">
        <v>1</v>
      </c>
      <c r="F55" s="378">
        <v>4178.12</v>
      </c>
      <c r="G55" s="379">
        <v>5013.7439999999997</v>
      </c>
      <c r="H55" s="379">
        <f t="shared" si="0"/>
        <v>5013.7439999999997</v>
      </c>
    </row>
    <row r="56" spans="2:8" ht="33.75" x14ac:dyDescent="0.25">
      <c r="B56" s="375" t="s">
        <v>736</v>
      </c>
      <c r="C56" s="376" t="s">
        <v>716</v>
      </c>
      <c r="D56" s="377" t="s">
        <v>143</v>
      </c>
      <c r="E56" s="378">
        <v>0.36</v>
      </c>
      <c r="F56" s="378">
        <v>372789.63</v>
      </c>
      <c r="G56" s="379">
        <v>447347.55599999998</v>
      </c>
      <c r="H56" s="379">
        <f t="shared" si="0"/>
        <v>161045.12015999999</v>
      </c>
    </row>
    <row r="57" spans="2:8" ht="33.75" x14ac:dyDescent="0.25">
      <c r="B57" s="375" t="s">
        <v>737</v>
      </c>
      <c r="C57" s="376" t="s">
        <v>707</v>
      </c>
      <c r="D57" s="377" t="s">
        <v>143</v>
      </c>
      <c r="E57" s="378">
        <v>2.9000000000000001E-2</v>
      </c>
      <c r="F57" s="378">
        <v>276225.40000000002</v>
      </c>
      <c r="G57" s="379">
        <v>331470.48000000004</v>
      </c>
      <c r="H57" s="379">
        <f t="shared" si="0"/>
        <v>9612.6439200000023</v>
      </c>
    </row>
    <row r="58" spans="2:8" ht="33.75" x14ac:dyDescent="0.25">
      <c r="B58" s="375" t="s">
        <v>738</v>
      </c>
      <c r="C58" s="376" t="s">
        <v>711</v>
      </c>
      <c r="D58" s="377" t="s">
        <v>262</v>
      </c>
      <c r="E58" s="378">
        <v>1</v>
      </c>
      <c r="F58" s="378">
        <v>1667776</v>
      </c>
      <c r="G58" s="379">
        <v>2001331.2</v>
      </c>
      <c r="H58" s="379">
        <f t="shared" si="0"/>
        <v>2001331.2</v>
      </c>
    </row>
    <row r="59" spans="2:8" ht="45" x14ac:dyDescent="0.25">
      <c r="B59" s="375" t="s">
        <v>739</v>
      </c>
      <c r="C59" s="376" t="s">
        <v>712</v>
      </c>
      <c r="D59" s="377" t="s">
        <v>262</v>
      </c>
      <c r="E59" s="378">
        <v>1</v>
      </c>
      <c r="F59" s="378">
        <v>3596142</v>
      </c>
      <c r="G59" s="379">
        <v>4315370.3999999994</v>
      </c>
      <c r="H59" s="379">
        <f t="shared" si="0"/>
        <v>4315370.3999999994</v>
      </c>
    </row>
    <row r="60" spans="2:8" ht="33.75" x14ac:dyDescent="0.25">
      <c r="B60" s="375" t="s">
        <v>740</v>
      </c>
      <c r="C60" s="376" t="s">
        <v>713</v>
      </c>
      <c r="D60" s="377" t="s">
        <v>110</v>
      </c>
      <c r="E60" s="378">
        <v>2</v>
      </c>
      <c r="F60" s="378">
        <v>43863.55</v>
      </c>
      <c r="G60" s="379">
        <v>52636.26</v>
      </c>
      <c r="H60" s="379">
        <f t="shared" si="0"/>
        <v>105272.52</v>
      </c>
    </row>
    <row r="61" spans="2:8" ht="45" x14ac:dyDescent="0.25">
      <c r="B61" s="375" t="s">
        <v>741</v>
      </c>
      <c r="C61" s="376" t="s">
        <v>714</v>
      </c>
      <c r="D61" s="377" t="s">
        <v>110</v>
      </c>
      <c r="E61" s="378">
        <v>1</v>
      </c>
      <c r="F61" s="378">
        <v>156781.37</v>
      </c>
      <c r="G61" s="379">
        <v>188137.644</v>
      </c>
      <c r="H61" s="379">
        <f t="shared" si="0"/>
        <v>188137.644</v>
      </c>
    </row>
    <row r="62" spans="2:8" ht="33.75" x14ac:dyDescent="0.25">
      <c r="B62" s="375" t="s">
        <v>742</v>
      </c>
      <c r="C62" s="376" t="s">
        <v>715</v>
      </c>
      <c r="D62" s="377" t="s">
        <v>110</v>
      </c>
      <c r="E62" s="378">
        <v>1</v>
      </c>
      <c r="F62" s="378">
        <v>4178.12</v>
      </c>
      <c r="G62" s="379">
        <v>5013.7439999999997</v>
      </c>
      <c r="H62" s="379">
        <f t="shared" si="0"/>
        <v>5013.7439999999997</v>
      </c>
    </row>
    <row r="63" spans="2:8" ht="33.75" x14ac:dyDescent="0.25">
      <c r="B63" s="375" t="s">
        <v>743</v>
      </c>
      <c r="C63" s="376" t="s">
        <v>716</v>
      </c>
      <c r="D63" s="377" t="s">
        <v>143</v>
      </c>
      <c r="E63" s="378">
        <v>0.36</v>
      </c>
      <c r="F63" s="378">
        <v>372789.63</v>
      </c>
      <c r="G63" s="379">
        <v>447347.55599999998</v>
      </c>
      <c r="H63" s="379">
        <f t="shared" si="0"/>
        <v>161045.12015999999</v>
      </c>
    </row>
    <row r="64" spans="2:8" ht="33.75" x14ac:dyDescent="0.25">
      <c r="B64" s="375" t="s">
        <v>744</v>
      </c>
      <c r="C64" s="376" t="s">
        <v>707</v>
      </c>
      <c r="D64" s="377" t="s">
        <v>143</v>
      </c>
      <c r="E64" s="378">
        <v>2.9000000000000001E-2</v>
      </c>
      <c r="F64" s="378">
        <v>276225.40000000002</v>
      </c>
      <c r="G64" s="379">
        <v>331470.48000000004</v>
      </c>
      <c r="H64" s="379">
        <f t="shared" si="0"/>
        <v>9612.6439200000023</v>
      </c>
    </row>
    <row r="65" spans="8:8" x14ac:dyDescent="0.25">
      <c r="H65" s="38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8</vt:i4>
      </vt:variant>
    </vt:vector>
  </HeadingPairs>
  <TitlesOfParts>
    <vt:vector size="15" baseType="lpstr">
      <vt:lpstr>кс-3 №1</vt:lpstr>
      <vt:lpstr>р1</vt:lpstr>
      <vt:lpstr>кс-2 №1</vt:lpstr>
      <vt:lpstr>обр</vt:lpstr>
      <vt:lpstr>расчет аванса</vt:lpstr>
      <vt:lpstr>ресурсы</vt:lpstr>
      <vt:lpstr>упд</vt:lpstr>
      <vt:lpstr>'кс-2 №1'!Заголовки_для_печати</vt:lpstr>
      <vt:lpstr>обр!Заголовки_для_печати</vt:lpstr>
      <vt:lpstr>ресурсы!Заголовки_для_печати</vt:lpstr>
      <vt:lpstr>'кс-2 №1'!Область_печати</vt:lpstr>
      <vt:lpstr>'кс-3 №1'!Область_печати</vt:lpstr>
      <vt:lpstr>обр!Область_печати</vt:lpstr>
      <vt:lpstr>р1!Область_печати</vt:lpstr>
      <vt:lpstr>ресурсы!Область_печати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2025-12-18T19:11:06Z</dcterms:modified>
</cp:coreProperties>
</file>