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"/>
    </mc:Choice>
  </mc:AlternateContent>
  <xr:revisionPtr revIDLastSave="0" documentId="13_ncr:1_{E8E87B27-9DA7-4304-A496-919379A6C8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-3 №2" sheetId="3" r:id="rId1"/>
    <sheet name="р2" sheetId="2" r:id="rId2"/>
    <sheet name="кс-2 №2 январь" sheetId="4" r:id="rId3"/>
  </sheets>
  <externalReferences>
    <externalReference r:id="rId4"/>
    <externalReference r:id="rId5"/>
  </externalReferences>
  <definedNames>
    <definedName name="_xlnm._FilterDatabase" localSheetId="2" hidden="1">'кс-2 №2 январь'!$A$32:$EZ$181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№2 январь'!$32:$32</definedName>
    <definedName name="_xlnm.Print_Area" localSheetId="2">'кс-2 №2 январь'!$A:$O</definedName>
    <definedName name="_xlnm.Print_Area" localSheetId="0">'кс-3 №2'!$A$1:$H$64</definedName>
    <definedName name="_xlnm.Print_Area" localSheetId="1">р2!$A$1:$H$17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" i="3" l="1"/>
  <c r="J11" i="2"/>
  <c r="F11" i="2"/>
  <c r="E11" i="2"/>
  <c r="D11" i="2"/>
  <c r="O25" i="4" l="1"/>
  <c r="K36" i="3"/>
  <c r="F37" i="3" s="1"/>
  <c r="F38" i="3" s="1"/>
  <c r="G11" i="2"/>
  <c r="L33" i="3"/>
  <c r="H37" i="3" l="1"/>
  <c r="H38" i="3" s="1"/>
  <c r="G37" i="3"/>
  <c r="G38" i="3" s="1"/>
  <c r="H43" i="3"/>
  <c r="G43" i="3" s="1"/>
  <c r="F43" i="3" s="1"/>
  <c r="H40" i="3"/>
  <c r="G40" i="3" s="1"/>
  <c r="F40" i="3" s="1"/>
  <c r="H39" i="3"/>
  <c r="G39" i="3"/>
  <c r="F39" i="3" s="1"/>
  <c r="O35" i="3"/>
  <c r="K49" i="3"/>
  <c r="H28" i="3"/>
  <c r="F17" i="2"/>
  <c r="E17" i="2"/>
  <c r="D17" i="2"/>
  <c r="H44" i="3" l="1"/>
  <c r="H45" i="3" s="1"/>
  <c r="H46" i="3" s="1"/>
  <c r="H11" i="2"/>
  <c r="L36" i="3" s="1"/>
  <c r="P36" i="3" s="1"/>
  <c r="L49" i="3" l="1"/>
  <c r="L51" i="3" s="1"/>
  <c r="P35" i="3"/>
  <c r="H17" i="2"/>
  <c r="K11" i="2"/>
</calcChain>
</file>

<file path=xl/sharedStrings.xml><?xml version="1.0" encoding="utf-8"?>
<sst xmlns="http://schemas.openxmlformats.org/spreadsheetml/2006/main" count="788" uniqueCount="337">
  <si>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</si>
  <si>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</si>
  <si>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</si>
  <si>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</si>
  <si>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</si>
  <si>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</si>
  <si>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</si>
  <si>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</si>
  <si>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</si>
  <si>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</si>
  <si>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</si>
  <si>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</si>
  <si>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</si>
  <si>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</si>
  <si>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</si>
  <si>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</si>
  <si>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</si>
  <si>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</si>
  <si>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</si>
  <si>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</si>
  <si>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</si>
  <si>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</si>
  <si>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</si>
  <si>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</si>
  <si>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</si>
  <si>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</si>
  <si>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</si>
  <si>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</si>
  <si>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</si>
  <si>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</si>
  <si>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</si>
  <si>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</si>
  <si>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</si>
  <si>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</si>
  <si>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</si>
  <si>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</si>
  <si>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</si>
  <si>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</si>
  <si>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</si>
  <si>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</si>
  <si>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</si>
  <si>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</si>
  <si>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</si>
  <si>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</si>
  <si>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</si>
  <si>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</si>
  <si>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</si>
  <si>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</si>
  <si>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</si>
  <si>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</si>
  <si>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</si>
  <si>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</si>
  <si>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</si>
  <si>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</si>
  <si>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</si>
  <si>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</si>
  <si>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</si>
  <si>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</si>
  <si>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</si>
  <si>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</si>
  <si>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</si>
  <si>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0,5879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</si>
  <si>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</si>
  <si>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</si>
  <si>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</si>
  <si>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</si>
  <si>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</si>
  <si>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</si>
  <si>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</si>
  <si>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0,2803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</si>
  <si>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</si>
  <si>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</si>
  <si>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</si>
  <si>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</si>
  <si>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</si>
  <si>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</si>
  <si>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</si>
  <si>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</si>
  <si>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</si>
  <si>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</si>
  <si>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</si>
  <si>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</si>
  <si>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</si>
  <si>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</si>
  <si>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</si>
  <si>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35,3178</t>
  </si>
  <si>
    <t>646,32</t>
  </si>
  <si>
    <t>1,012</t>
  </si>
  <si>
    <t>23 100,52</t>
  </si>
  <si>
    <t>9,5</t>
  </si>
  <si>
    <t>219 454,94</t>
  </si>
  <si>
    <t>Объем=28,03*1,26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</si>
  <si>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</si>
  <si>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</si>
  <si>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</si>
  <si>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</si>
  <si>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</si>
  <si>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0,075</t>
  </si>
  <si>
    <t>8</t>
  </si>
  <si>
    <t>ФССЦ-25.1.02.01-0035</t>
  </si>
  <si>
    <t>Шпалы железобетонные Ш1, объем бетона 0,106 м3, расход стали 7,25 кг</t>
  </si>
  <si>
    <t>шт</t>
  </si>
  <si>
    <t>-138</t>
  </si>
  <si>
    <t>188,10</t>
  </si>
  <si>
    <t>-25 957,80</t>
  </si>
  <si>
    <t>-246 599,10</t>
  </si>
  <si>
    <t>9</t>
  </si>
  <si>
    <t>ФССЦ-25.1.05.02-0006</t>
  </si>
  <si>
    <t>Подкладка раздельного скрепления железнодорожного пути КБ-65</t>
  </si>
  <si>
    <t>-276</t>
  </si>
  <si>
    <t>43,61</t>
  </si>
  <si>
    <t>-12 036,36</t>
  </si>
  <si>
    <t>-114 345,42</t>
  </si>
  <si>
    <t>10</t>
  </si>
  <si>
    <t>Шпала железобетонная, Ш1 1-й сорт, в комплекте со скреплением КБ-65</t>
  </si>
  <si>
    <t>138</t>
  </si>
  <si>
    <t>1 379,82</t>
  </si>
  <si>
    <t>1,04236</t>
  </si>
  <si>
    <t>198 481,15</t>
  </si>
  <si>
    <t>1 885 570,93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</si>
  <si>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</si>
  <si>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</si>
  <si>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</si>
  <si>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</si>
  <si>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</si>
  <si>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</si>
  <si>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-0,0495</t>
  </si>
  <si>
    <t>10 424,00</t>
  </si>
  <si>
    <t>-515,99</t>
  </si>
  <si>
    <t>-4 901,91</t>
  </si>
  <si>
    <t>12</t>
  </si>
  <si>
    <t>Болт стыковой М27х160 в сборе</t>
  </si>
  <si>
    <t>тн</t>
  </si>
  <si>
    <t>0,112</t>
  </si>
  <si>
    <t>27 894,74</t>
  </si>
  <si>
    <t>3 256,55</t>
  </si>
  <si>
    <t>Цена=318000/9,5/1,2</t>
  </si>
  <si>
    <t>13</t>
  </si>
  <si>
    <t>ФССЦ-25.1.05.01-0002</t>
  </si>
  <si>
    <t>Накладка рельсовая двухголовая 2Р65</t>
  </si>
  <si>
    <t>145,30</t>
  </si>
  <si>
    <t>14</t>
  </si>
  <si>
    <t>Накладка 1Р-65 (106 шт.)</t>
  </si>
  <si>
    <t>0,48</t>
  </si>
  <si>
    <t>37 646,32</t>
  </si>
  <si>
    <t>18 835,69</t>
  </si>
  <si>
    <t>178 939,06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</si>
  <si>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</si>
  <si>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</si>
  <si>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</si>
  <si>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</si>
  <si>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</si>
  <si>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-150</t>
  </si>
  <si>
    <t>351,20</t>
  </si>
  <si>
    <t>-52 680,00</t>
  </si>
  <si>
    <t>-500 460,00</t>
  </si>
  <si>
    <t>16</t>
  </si>
  <si>
    <t>Рельсы РП65 ДТ350, L=12.5 м (75 шт.)</t>
  </si>
  <si>
    <t>9,732</t>
  </si>
  <si>
    <t>17 543,86</t>
  </si>
  <si>
    <t>177 969,26</t>
  </si>
  <si>
    <t>Цена=200000/9,5/1,2</t>
  </si>
  <si>
    <t>17</t>
  </si>
  <si>
    <t>Накладки переходные Р65/Р50 литые</t>
  </si>
  <si>
    <t>компл.</t>
  </si>
  <si>
    <t>1 655,79</t>
  </si>
  <si>
    <t>13 807,43</t>
  </si>
  <si>
    <t>131 170,59</t>
  </si>
  <si>
    <t>Цена=18876/9,5/1,2</t>
  </si>
  <si>
    <t>18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</si>
  <si>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</si>
  <si>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</si>
  <si>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</si>
  <si>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</si>
  <si>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0,0304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</si>
  <si>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</si>
  <si>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</si>
  <si>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</si>
  <si>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</si>
  <si>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</si>
  <si>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102,8825</t>
  </si>
  <si>
    <t>3,28</t>
  </si>
  <si>
    <t>337,45</t>
  </si>
  <si>
    <t>15,71</t>
  </si>
  <si>
    <t>5 301,34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</si>
  <si>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</si>
  <si>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</si>
  <si>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</si>
  <si>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</si>
  <si>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</si>
  <si>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>Итоги по разделу 1 Устройство путей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</si>
  <si>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</si>
  <si>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</si>
  <si>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</si>
  <si>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</si>
  <si>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</si>
  <si>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</si>
  <si>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</si>
  <si>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</si>
  <si>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</si>
  <si>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</si>
  <si>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</si>
  <si>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</si>
  <si>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</si>
  <si>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</si>
  <si>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</si>
  <si>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</si>
  <si>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</si>
  <si>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</si>
  <si>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</si>
  <si>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</si>
  <si>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</si>
  <si>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</si>
  <si>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    Итого</t>
  </si>
  <si>
    <t xml:space="preserve">     НДС 22%</t>
  </si>
  <si>
    <t xml:space="preserve">  ВСЕГО по акту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</si>
  <si>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</si>
  <si>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</si>
  <si>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</si>
  <si>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</si>
  <si>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</si>
  <si>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</si>
  <si>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</si>
  <si>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</si>
  <si>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</si>
  <si>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</si>
  <si>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</si>
  <si>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</si>
  <si>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</si>
  <si>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</si>
  <si>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</si>
  <si>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</si>
  <si>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</si>
  <si>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</si>
  <si>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</si>
  <si>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(В.С.Степанкевич)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</si>
  <si>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</si>
  <si>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</si>
  <si>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</si>
  <si>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</si>
  <si>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</si>
  <si>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</si>
  <si>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</si>
  <si>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</si>
  <si>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>итого без НДС 20%</t>
  </si>
  <si>
    <t>ЗУ - 1,92%</t>
  </si>
  <si>
    <t>№2</t>
  </si>
  <si>
    <t>Модернизация железнодорожного пути и стрелочных переводов  на территории АО "Коломенский завод".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</si>
  <si>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</si>
  <si>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</si>
  <si>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</si>
  <si>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</si>
  <si>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</si>
  <si>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</si>
  <si>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</si>
  <si>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</si>
  <si>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</si>
  <si>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</si>
  <si>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</si>
  <si>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</si>
  <si>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</si>
  <si>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</si>
  <si>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</si>
  <si>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</si>
  <si>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</si>
  <si>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</si>
  <si>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</si>
  <si>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</si>
  <si>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</si>
  <si>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</si>
  <si>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</si>
  <si>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</si>
  <si>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</si>
  <si>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</si>
  <si>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</si>
  <si>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</si>
  <si>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</si>
  <si>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</si>
  <si>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</si>
  <si>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</si>
  <si>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</si>
  <si>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</si>
  <si>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</si>
  <si>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</si>
  <si>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</si>
  <si>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</si>
  <si>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</si>
  <si>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</si>
  <si>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</si>
  <si>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</si>
  <si>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</si>
  <si>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</si>
  <si>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</si>
  <si>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</si>
  <si>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</si>
  <si>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</si>
  <si>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</si>
  <si>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</si>
  <si>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</si>
  <si>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</si>
  <si>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</si>
  <si>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</si>
  <si>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Всего,с учетом налогов:</t>
  </si>
  <si>
    <t>остаток по Договору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</si>
  <si>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</si>
  <si>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</si>
  <si>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</si>
  <si>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</si>
  <si>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</si>
  <si>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</si>
  <si>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</si>
  <si>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</si>
  <si>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без ПИРов</t>
  </si>
  <si>
    <t>Налог на добавленную стоимость 22%:</t>
  </si>
  <si>
    <t>январь 26г.</t>
  </si>
  <si>
    <t>кс-2№2</t>
  </si>
  <si>
    <t>НДС 22%</t>
  </si>
  <si>
    <t>всего без НДС 22%</t>
  </si>
  <si>
    <t>-24</t>
  </si>
  <si>
    <t>-3 487,20</t>
  </si>
  <si>
    <t>-33 128,40</t>
  </si>
  <si>
    <t>397,13</t>
  </si>
  <si>
    <t>6 441,45</t>
  </si>
  <si>
    <t>За январь 2026 г.</t>
  </si>
  <si>
    <t xml:space="preserve">     Производство работ в зимнее время - 2,4%*0,8=1,92% (№ 325/пр от 25.05.2021г.,прил.1 п.8) </t>
  </si>
  <si>
    <t>23.12.2025</t>
  </si>
  <si>
    <t xml:space="preserve"> без вычетов !!!!!!!</t>
  </si>
  <si>
    <t>СМР с материалами,  всего с НДС 22%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</si>
  <si>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</si>
  <si>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ЗУ</t>
  </si>
  <si>
    <t>УПД</t>
  </si>
  <si>
    <t>сумма за ед. без НДС</t>
  </si>
  <si>
    <t>30937,23</t>
  </si>
  <si>
    <t>1690707,97</t>
  </si>
  <si>
    <t>Реестр актов выполненных работ к КС-3 №2 от 25.01.2026 г. (Договор  № 5-КЗ-КИКГС от 08 сентября 2025г)</t>
  </si>
  <si>
    <t>УПД №3 от 22.12.2025г. ООО "Шеллрокк"</t>
  </si>
  <si>
    <t>УПД №4 от 22.12.2025г.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</si>
</sst>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0.00000"/>
    <numFmt numFmtId="166" formatCode="0.000000"/>
    <numFmt numFmtId="167" formatCode="0.000"/>
    <numFmt numFmtId="168" formatCode="_-* #,##0.00\ _₽_-;\-* #,##0.00\ _₽_-;_-* &quot;-&quot;??\ _₽_-;_-@_-"/>
    <numFmt numFmtId="169" formatCode="#,##0.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#,##0_р_."/>
  </numFmts>
  <fonts count="4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sz val="14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0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43" fontId="9" fillId="0" borderId="0" applyFont="0" applyFill="0" applyBorder="0" applyAlignment="0" applyProtection="0"/>
    <xf numFmtId="0" fontId="17" fillId="0" borderId="0"/>
    <xf numFmtId="170" fontId="17" fillId="0" borderId="0" applyFont="0" applyFill="0" applyBorder="0" applyAlignment="0" applyProtection="0"/>
    <xf numFmtId="0" fontId="18" fillId="0" borderId="0"/>
    <xf numFmtId="0" fontId="18" fillId="0" borderId="0"/>
    <xf numFmtId="9" fontId="10" fillId="0" borderId="0" applyFont="0" applyFill="0" applyBorder="0" applyAlignment="0" applyProtection="0"/>
    <xf numFmtId="0" fontId="23" fillId="0" borderId="0"/>
    <xf numFmtId="0" fontId="17" fillId="0" borderId="0"/>
    <xf numFmtId="0" fontId="26" fillId="0" borderId="0"/>
    <xf numFmtId="0" fontId="23" fillId="0" borderId="0"/>
  </cellStyleXfs>
  <cellXfs count="351">
    <xf numFmtId="0" fontId="0" fillId="0" borderId="0" xfId="0"/>
    <xf numFmtId="49" fontId="4" fillId="0" borderId="0" xfId="0" applyNumberFormat="1" applyFont="1"/>
    <xf numFmtId="49" fontId="4" fillId="2" borderId="0" xfId="0" applyNumberFormat="1" applyFont="1" applyFill="1"/>
    <xf numFmtId="4" fontId="4" fillId="0" borderId="0" xfId="0" applyNumberFormat="1" applyFont="1"/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/>
    <xf numFmtId="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6" fillId="0" borderId="0" xfId="0" applyFont="1" applyAlignment="1">
      <alignment wrapText="1"/>
    </xf>
    <xf numFmtId="49" fontId="4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 wrapText="1"/>
    </xf>
    <xf numFmtId="4" fontId="4" fillId="2" borderId="0" xfId="0" applyNumberFormat="1" applyFont="1" applyFill="1" applyAlignment="1">
      <alignment horizontal="center" wrapText="1"/>
    </xf>
    <xf numFmtId="4" fontId="4" fillId="0" borderId="0" xfId="0" applyNumberFormat="1" applyFont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14" fontId="4" fillId="2" borderId="9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9" fillId="0" borderId="0" xfId="0" applyFont="1"/>
    <xf numFmtId="4" fontId="9" fillId="0" borderId="0" xfId="0" applyNumberFormat="1" applyFont="1"/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vertical="top"/>
    </xf>
    <xf numFmtId="0" fontId="10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 wrapText="1"/>
    </xf>
    <xf numFmtId="49" fontId="4" fillId="0" borderId="0" xfId="1" applyNumberFormat="1" applyFont="1"/>
    <xf numFmtId="0" fontId="10" fillId="0" borderId="0" xfId="1"/>
    <xf numFmtId="49" fontId="4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12" fillId="0" borderId="0" xfId="2" applyFont="1"/>
    <xf numFmtId="0" fontId="9" fillId="0" borderId="0" xfId="3"/>
    <xf numFmtId="0" fontId="14" fillId="0" borderId="0" xfId="4" applyFont="1" applyAlignment="1">
      <alignment vertical="center"/>
    </xf>
    <xf numFmtId="0" fontId="15" fillId="0" borderId="0" xfId="4" applyFont="1" applyAlignment="1">
      <alignment vertical="top"/>
    </xf>
    <xf numFmtId="0" fontId="14" fillId="0" borderId="0" xfId="4" applyFont="1" applyAlignment="1">
      <alignment vertical="center" wrapText="1"/>
    </xf>
    <xf numFmtId="0" fontId="12" fillId="0" borderId="0" xfId="5" applyFont="1"/>
    <xf numFmtId="0" fontId="12" fillId="0" borderId="0" xfId="5" applyFont="1" applyAlignment="1">
      <alignment horizontal="center"/>
    </xf>
    <xf numFmtId="0" fontId="12" fillId="0" borderId="9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/>
    </xf>
    <xf numFmtId="49" fontId="15" fillId="0" borderId="9" xfId="2" applyNumberFormat="1" applyFont="1" applyBorder="1" applyAlignment="1">
      <alignment horizontal="center" vertical="center"/>
    </xf>
    <xf numFmtId="0" fontId="15" fillId="0" borderId="9" xfId="2" applyFont="1" applyBorder="1" applyAlignment="1">
      <alignment horizontal="left" vertical="center" wrapText="1"/>
    </xf>
    <xf numFmtId="43" fontId="15" fillId="0" borderId="9" xfId="6" applyFont="1" applyFill="1" applyBorder="1" applyAlignment="1">
      <alignment horizontal="center" vertical="center"/>
    </xf>
    <xf numFmtId="4" fontId="15" fillId="0" borderId="9" xfId="2" applyNumberFormat="1" applyFont="1" applyBorder="1" applyAlignment="1">
      <alignment horizontal="center" vertical="center"/>
    </xf>
    <xf numFmtId="4" fontId="14" fillId="0" borderId="9" xfId="2" applyNumberFormat="1" applyFont="1" applyBorder="1" applyAlignment="1">
      <alignment horizontal="center" vertical="center"/>
    </xf>
    <xf numFmtId="4" fontId="9" fillId="0" borderId="0" xfId="3" applyNumberFormat="1"/>
    <xf numFmtId="168" fontId="9" fillId="0" borderId="0" xfId="3" applyNumberFormat="1"/>
    <xf numFmtId="169" fontId="15" fillId="0" borderId="9" xfId="2" applyNumberFormat="1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49" fontId="15" fillId="0" borderId="12" xfId="2" applyNumberFormat="1" applyFont="1" applyBorder="1" applyAlignment="1">
      <alignment horizontal="center" vertical="center"/>
    </xf>
    <xf numFmtId="0" fontId="15" fillId="0" borderId="12" xfId="2" applyFont="1" applyBorder="1" applyAlignment="1">
      <alignment horizontal="left" vertical="center" wrapText="1"/>
    </xf>
    <xf numFmtId="43" fontId="15" fillId="0" borderId="12" xfId="6" applyFont="1" applyFill="1" applyBorder="1" applyAlignment="1">
      <alignment horizontal="center" vertical="center"/>
    </xf>
    <xf numFmtId="169" fontId="15" fillId="0" borderId="12" xfId="2" applyNumberFormat="1" applyFont="1" applyBorder="1" applyAlignment="1">
      <alignment horizontal="center" vertical="center"/>
    </xf>
    <xf numFmtId="4" fontId="14" fillId="0" borderId="12" xfId="2" applyNumberFormat="1" applyFont="1" applyBorder="1" applyAlignment="1">
      <alignment horizontal="center" vertical="center"/>
    </xf>
    <xf numFmtId="0" fontId="12" fillId="0" borderId="13" xfId="2" applyFont="1" applyBorder="1"/>
    <xf numFmtId="0" fontId="16" fillId="0" borderId="13" xfId="2" applyFont="1" applyBorder="1" applyAlignment="1">
      <alignment horizontal="center" vertical="center"/>
    </xf>
    <xf numFmtId="4" fontId="16" fillId="0" borderId="13" xfId="2" applyNumberFormat="1" applyFont="1" applyBorder="1" applyAlignment="1">
      <alignment horizontal="center" vertical="center"/>
    </xf>
    <xf numFmtId="0" fontId="18" fillId="0" borderId="0" xfId="7" applyFont="1"/>
    <xf numFmtId="0" fontId="19" fillId="0" borderId="0" xfId="7" applyFont="1"/>
    <xf numFmtId="0" fontId="19" fillId="0" borderId="0" xfId="7" applyFont="1" applyAlignment="1">
      <alignment horizontal="right"/>
    </xf>
    <xf numFmtId="170" fontId="18" fillId="0" borderId="0" xfId="8" applyFont="1"/>
    <xf numFmtId="0" fontId="8" fillId="0" borderId="0" xfId="7" applyFont="1" applyAlignment="1">
      <alignment horizontal="center"/>
    </xf>
    <xf numFmtId="0" fontId="18" fillId="0" borderId="9" xfId="7" applyFont="1" applyBorder="1" applyAlignment="1">
      <alignment horizontal="center"/>
    </xf>
    <xf numFmtId="0" fontId="4" fillId="0" borderId="0" xfId="7" applyFont="1" applyAlignment="1">
      <alignment horizontal="center"/>
    </xf>
    <xf numFmtId="49" fontId="18" fillId="0" borderId="9" xfId="7" applyNumberFormat="1" applyFont="1" applyBorder="1" applyAlignment="1">
      <alignment horizontal="center"/>
    </xf>
    <xf numFmtId="0" fontId="18" fillId="0" borderId="9" xfId="7" applyFont="1" applyBorder="1"/>
    <xf numFmtId="0" fontId="20" fillId="0" borderId="0" xfId="7" applyFont="1"/>
    <xf numFmtId="170" fontId="19" fillId="0" borderId="0" xfId="8" applyFont="1"/>
    <xf numFmtId="0" fontId="18" fillId="0" borderId="0" xfId="7" applyFont="1" applyAlignment="1">
      <alignment vertical="top"/>
    </xf>
    <xf numFmtId="49" fontId="18" fillId="2" borderId="9" xfId="7" applyNumberFormat="1" applyFont="1" applyFill="1" applyBorder="1" applyAlignment="1">
      <alignment horizontal="center"/>
    </xf>
    <xf numFmtId="0" fontId="4" fillId="0" borderId="0" xfId="9" applyFont="1" applyAlignment="1">
      <alignment horizontal="center"/>
    </xf>
    <xf numFmtId="0" fontId="18" fillId="0" borderId="9" xfId="9" applyBorder="1" applyAlignment="1">
      <alignment horizontal="center"/>
    </xf>
    <xf numFmtId="170" fontId="19" fillId="0" borderId="0" xfId="8" applyFont="1" applyBorder="1"/>
    <xf numFmtId="0" fontId="18" fillId="0" borderId="0" xfId="7" applyFont="1" applyAlignment="1">
      <alignment vertical="center" wrapText="1"/>
    </xf>
    <xf numFmtId="171" fontId="18" fillId="0" borderId="0" xfId="7" applyNumberFormat="1" applyFont="1"/>
    <xf numFmtId="0" fontId="20" fillId="0" borderId="0" xfId="7" applyFont="1" applyAlignment="1">
      <alignment vertical="center" wrapText="1"/>
    </xf>
    <xf numFmtId="0" fontId="4" fillId="0" borderId="9" xfId="7" applyFont="1" applyBorder="1" applyAlignment="1">
      <alignment horizontal="center"/>
    </xf>
    <xf numFmtId="0" fontId="4" fillId="0" borderId="0" xfId="7" applyFont="1" applyAlignment="1">
      <alignment horizontal="right"/>
    </xf>
    <xf numFmtId="49" fontId="17" fillId="0" borderId="14" xfId="7" applyNumberFormat="1" applyBorder="1" applyAlignment="1">
      <alignment horizontal="center"/>
    </xf>
    <xf numFmtId="0" fontId="21" fillId="0" borderId="0" xfId="10" applyFont="1"/>
    <xf numFmtId="172" fontId="21" fillId="0" borderId="0" xfId="8" applyNumberFormat="1" applyFont="1" applyBorder="1" applyAlignment="1">
      <alignment horizontal="center" wrapText="1"/>
    </xf>
    <xf numFmtId="14" fontId="17" fillId="0" borderId="14" xfId="7" applyNumberFormat="1" applyBorder="1" applyAlignment="1">
      <alignment horizontal="center"/>
    </xf>
    <xf numFmtId="10" fontId="21" fillId="0" borderId="0" xfId="10" applyNumberFormat="1" applyFont="1" applyAlignment="1">
      <alignment horizontal="center"/>
    </xf>
    <xf numFmtId="173" fontId="21" fillId="0" borderId="0" xfId="10" applyNumberFormat="1" applyFont="1" applyAlignment="1">
      <alignment horizontal="center"/>
    </xf>
    <xf numFmtId="0" fontId="21" fillId="0" borderId="0" xfId="7" applyFont="1"/>
    <xf numFmtId="173" fontId="21" fillId="0" borderId="0" xfId="7" applyNumberFormat="1" applyFont="1" applyAlignment="1">
      <alignment horizontal="center"/>
    </xf>
    <xf numFmtId="14" fontId="19" fillId="0" borderId="0" xfId="7" applyNumberFormat="1" applyFont="1" applyAlignment="1">
      <alignment horizontal="center"/>
    </xf>
    <xf numFmtId="0" fontId="19" fillId="0" borderId="15" xfId="7" applyFont="1" applyBorder="1" applyAlignment="1">
      <alignment horizontal="center"/>
    </xf>
    <xf numFmtId="0" fontId="19" fillId="0" borderId="17" xfId="7" applyFont="1" applyBorder="1" applyAlignment="1">
      <alignment horizontal="center"/>
    </xf>
    <xf numFmtId="0" fontId="19" fillId="0" borderId="0" xfId="7" applyFont="1" applyAlignment="1">
      <alignment horizontal="center"/>
    </xf>
    <xf numFmtId="0" fontId="19" fillId="0" borderId="16" xfId="7" applyFont="1" applyBorder="1" applyAlignment="1">
      <alignment horizontal="right"/>
    </xf>
    <xf numFmtId="0" fontId="18" fillId="0" borderId="7" xfId="7" applyFont="1" applyBorder="1"/>
    <xf numFmtId="0" fontId="19" fillId="0" borderId="14" xfId="7" applyFont="1" applyBorder="1" applyAlignment="1">
      <alignment horizontal="center"/>
    </xf>
    <xf numFmtId="0" fontId="18" fillId="0" borderId="18" xfId="7" applyFont="1" applyBorder="1" applyAlignment="1">
      <alignment horizontal="center"/>
    </xf>
    <xf numFmtId="14" fontId="18" fillId="2" borderId="14" xfId="7" applyNumberFormat="1" applyFont="1" applyFill="1" applyBorder="1" applyAlignment="1">
      <alignment horizontal="center"/>
    </xf>
    <xf numFmtId="14" fontId="18" fillId="0" borderId="20" xfId="7" applyNumberFormat="1" applyFont="1" applyBorder="1" applyAlignment="1">
      <alignment horizontal="center"/>
    </xf>
    <xf numFmtId="14" fontId="18" fillId="0" borderId="14" xfId="7" applyNumberFormat="1" applyFont="1" applyBorder="1" applyAlignment="1">
      <alignment horizontal="center"/>
    </xf>
    <xf numFmtId="171" fontId="19" fillId="0" borderId="0" xfId="7" applyNumberFormat="1" applyFont="1"/>
    <xf numFmtId="0" fontId="4" fillId="0" borderId="0" xfId="7" applyFont="1"/>
    <xf numFmtId="170" fontId="4" fillId="0" borderId="0" xfId="8" applyFont="1" applyBorder="1"/>
    <xf numFmtId="0" fontId="22" fillId="0" borderId="0" xfId="7" applyFont="1"/>
    <xf numFmtId="0" fontId="4" fillId="0" borderId="11" xfId="7" applyFont="1" applyBorder="1" applyAlignment="1">
      <alignment horizontal="center" vertical="center"/>
    </xf>
    <xf numFmtId="0" fontId="4" fillId="0" borderId="6" xfId="7" applyFont="1" applyBorder="1" applyAlignment="1">
      <alignment horizontal="center"/>
    </xf>
    <xf numFmtId="0" fontId="4" fillId="0" borderId="2" xfId="7" applyFont="1" applyBorder="1"/>
    <xf numFmtId="0" fontId="18" fillId="0" borderId="2" xfId="7" applyFont="1" applyBorder="1"/>
    <xf numFmtId="0" fontId="18" fillId="0" borderId="3" xfId="7" applyFont="1" applyBorder="1"/>
    <xf numFmtId="0" fontId="25" fillId="0" borderId="0" xfId="13" applyFont="1" applyAlignment="1">
      <alignment horizontal="center" vertical="center"/>
    </xf>
    <xf numFmtId="0" fontId="4" fillId="0" borderId="21" xfId="7" applyFont="1" applyBorder="1" applyAlignment="1">
      <alignment horizontal="center" vertical="center"/>
    </xf>
    <xf numFmtId="0" fontId="18" fillId="0" borderId="8" xfId="7" applyFont="1" applyBorder="1"/>
    <xf numFmtId="0" fontId="4" fillId="0" borderId="8" xfId="7" applyFont="1" applyBorder="1" applyAlignment="1">
      <alignment horizontal="center"/>
    </xf>
    <xf numFmtId="0" fontId="18" fillId="0" borderId="11" xfId="7" applyFont="1" applyBorder="1"/>
    <xf numFmtId="4" fontId="27" fillId="3" borderId="0" xfId="14" applyNumberFormat="1" applyFont="1" applyFill="1" applyAlignment="1">
      <alignment vertical="center"/>
    </xf>
    <xf numFmtId="0" fontId="28" fillId="0" borderId="0" xfId="14" applyFont="1" applyAlignment="1">
      <alignment vertical="center"/>
    </xf>
    <xf numFmtId="0" fontId="17" fillId="0" borderId="0" xfId="13"/>
    <xf numFmtId="4" fontId="25" fillId="0" borderId="0" xfId="13" applyNumberFormat="1" applyFont="1" applyAlignment="1">
      <alignment horizontal="center" vertical="center"/>
    </xf>
    <xf numFmtId="0" fontId="4" fillId="0" borderId="21" xfId="7" applyFont="1" applyBorder="1" applyAlignment="1">
      <alignment horizontal="center"/>
    </xf>
    <xf numFmtId="0" fontId="26" fillId="0" borderId="0" xfId="14"/>
    <xf numFmtId="0" fontId="28" fillId="0" borderId="0" xfId="14" applyFont="1" applyAlignment="1">
      <alignment horizontal="center" vertical="center"/>
    </xf>
    <xf numFmtId="3" fontId="29" fillId="0" borderId="0" xfId="15" applyNumberFormat="1" applyFont="1" applyAlignment="1">
      <alignment horizontal="center" vertical="center" wrapText="1"/>
    </xf>
    <xf numFmtId="0" fontId="18" fillId="0" borderId="13" xfId="7" applyFont="1" applyBorder="1"/>
    <xf numFmtId="0" fontId="18" fillId="0" borderId="23" xfId="7" applyFont="1" applyBorder="1"/>
    <xf numFmtId="0" fontId="4" fillId="0" borderId="23" xfId="7" applyFont="1" applyBorder="1" applyAlignment="1">
      <alignment horizontal="center"/>
    </xf>
    <xf numFmtId="0" fontId="4" fillId="0" borderId="13" xfId="7" applyFont="1" applyBorder="1"/>
    <xf numFmtId="49" fontId="30" fillId="0" borderId="9" xfId="14" applyNumberFormat="1" applyFont="1" applyBorder="1" applyAlignment="1">
      <alignment vertical="center"/>
    </xf>
    <xf numFmtId="0" fontId="30" fillId="0" borderId="9" xfId="14" applyFont="1" applyBorder="1" applyAlignment="1">
      <alignment horizontal="center" vertical="center"/>
    </xf>
    <xf numFmtId="0" fontId="31" fillId="0" borderId="9" xfId="13" applyFont="1" applyBorder="1" applyAlignment="1">
      <alignment horizontal="center" vertical="center"/>
    </xf>
    <xf numFmtId="0" fontId="18" fillId="0" borderId="24" xfId="7" applyFont="1" applyBorder="1" applyAlignment="1">
      <alignment horizontal="center"/>
    </xf>
    <xf numFmtId="49" fontId="18" fillId="0" borderId="14" xfId="7" applyNumberFormat="1" applyFont="1" applyBorder="1" applyAlignment="1">
      <alignment horizontal="center"/>
    </xf>
    <xf numFmtId="0" fontId="18" fillId="0" borderId="14" xfId="7" applyFont="1" applyBorder="1" applyAlignment="1">
      <alignment horizontal="center"/>
    </xf>
    <xf numFmtId="174" fontId="18" fillId="0" borderId="14" xfId="7" applyNumberFormat="1" applyFont="1" applyBorder="1" applyAlignment="1">
      <alignment horizontal="center"/>
    </xf>
    <xf numFmtId="170" fontId="32" fillId="0" borderId="9" xfId="8" applyFont="1" applyBorder="1" applyAlignment="1">
      <alignment vertical="center"/>
    </xf>
    <xf numFmtId="168" fontId="18" fillId="0" borderId="0" xfId="7" applyNumberFormat="1" applyFont="1"/>
    <xf numFmtId="49" fontId="18" fillId="0" borderId="13" xfId="7" applyNumberFormat="1" applyFont="1" applyBorder="1" applyAlignment="1">
      <alignment horizontal="center"/>
    </xf>
    <xf numFmtId="174" fontId="17" fillId="0" borderId="9" xfId="7" applyNumberFormat="1" applyBorder="1" applyAlignment="1">
      <alignment horizontal="center"/>
    </xf>
    <xf numFmtId="174" fontId="18" fillId="0" borderId="1" xfId="7" applyNumberFormat="1" applyFont="1" applyBorder="1" applyAlignment="1">
      <alignment horizontal="center"/>
    </xf>
    <xf numFmtId="174" fontId="18" fillId="4" borderId="9" xfId="7" applyNumberFormat="1" applyFont="1" applyFill="1" applyBorder="1" applyAlignment="1">
      <alignment horizontal="center"/>
    </xf>
    <xf numFmtId="49" fontId="30" fillId="0" borderId="9" xfId="14" applyNumberFormat="1" applyFont="1" applyBorder="1"/>
    <xf numFmtId="170" fontId="32" fillId="0" borderId="9" xfId="8" applyFont="1" applyBorder="1"/>
    <xf numFmtId="170" fontId="32" fillId="0" borderId="9" xfId="8" applyFont="1" applyBorder="1" applyAlignment="1">
      <alignment horizontal="center" vertical="center"/>
    </xf>
    <xf numFmtId="3" fontId="33" fillId="0" borderId="9" xfId="15" applyNumberFormat="1" applyFont="1" applyBorder="1" applyAlignment="1">
      <alignment horizontal="center" vertical="center" wrapText="1"/>
    </xf>
    <xf numFmtId="174" fontId="18" fillId="0" borderId="9" xfId="7" applyNumberFormat="1" applyFont="1" applyBorder="1" applyAlignment="1">
      <alignment horizontal="center"/>
    </xf>
    <xf numFmtId="49" fontId="8" fillId="0" borderId="0" xfId="7" applyNumberFormat="1" applyFont="1" applyAlignment="1">
      <alignment horizontal="center"/>
    </xf>
    <xf numFmtId="170" fontId="8" fillId="0" borderId="9" xfId="8" applyFont="1" applyBorder="1" applyAlignment="1">
      <alignment horizontal="center"/>
    </xf>
    <xf numFmtId="0" fontId="31" fillId="0" borderId="9" xfId="13" applyFont="1" applyBorder="1" applyAlignment="1">
      <alignment vertical="center"/>
    </xf>
    <xf numFmtId="170" fontId="35" fillId="0" borderId="0" xfId="8" applyFont="1" applyAlignment="1">
      <alignment wrapText="1"/>
    </xf>
    <xf numFmtId="0" fontId="18" fillId="2" borderId="0" xfId="7" applyFont="1" applyFill="1"/>
    <xf numFmtId="0" fontId="4" fillId="2" borderId="0" xfId="7" applyFont="1" applyFill="1"/>
    <xf numFmtId="9" fontId="36" fillId="0" borderId="0" xfId="8" applyNumberFormat="1" applyFont="1" applyAlignment="1">
      <alignment horizontal="center" vertical="center"/>
    </xf>
    <xf numFmtId="170" fontId="32" fillId="0" borderId="9" xfId="7" applyNumberFormat="1" applyFont="1" applyBorder="1" applyAlignment="1">
      <alignment horizontal="center" vertical="center"/>
    </xf>
    <xf numFmtId="0" fontId="4" fillId="2" borderId="0" xfId="7" applyFont="1" applyFill="1" applyAlignment="1">
      <alignment vertical="center"/>
    </xf>
    <xf numFmtId="49" fontId="30" fillId="0" borderId="11" xfId="14" applyNumberFormat="1" applyFont="1" applyBorder="1"/>
    <xf numFmtId="170" fontId="32" fillId="0" borderId="11" xfId="8" applyFont="1" applyBorder="1"/>
    <xf numFmtId="170" fontId="32" fillId="0" borderId="11" xfId="8" applyFont="1" applyBorder="1" applyAlignment="1">
      <alignment horizontal="center" vertical="center"/>
    </xf>
    <xf numFmtId="170" fontId="32" fillId="0" borderId="11" xfId="7" applyNumberFormat="1" applyFont="1" applyBorder="1" applyAlignment="1">
      <alignment horizontal="center" vertical="center"/>
    </xf>
    <xf numFmtId="0" fontId="38" fillId="0" borderId="0" xfId="7" applyFont="1"/>
    <xf numFmtId="0" fontId="30" fillId="0" borderId="13" xfId="14" applyFont="1" applyBorder="1"/>
    <xf numFmtId="4" fontId="30" fillId="0" borderId="13" xfId="14" applyNumberFormat="1" applyFont="1" applyBorder="1"/>
    <xf numFmtId="170" fontId="32" fillId="0" borderId="13" xfId="8" applyFont="1" applyBorder="1" applyAlignment="1">
      <alignment horizontal="center" vertical="center"/>
    </xf>
    <xf numFmtId="170" fontId="32" fillId="0" borderId="13" xfId="7" applyNumberFormat="1" applyFont="1" applyBorder="1" applyAlignment="1">
      <alignment horizontal="center" vertical="center"/>
    </xf>
    <xf numFmtId="175" fontId="18" fillId="0" borderId="0" xfId="7" applyNumberFormat="1" applyFont="1"/>
    <xf numFmtId="170" fontId="39" fillId="0" borderId="0" xfId="8" applyFont="1"/>
    <xf numFmtId="170" fontId="18" fillId="0" borderId="0" xfId="7" applyNumberFormat="1" applyFont="1"/>
    <xf numFmtId="4" fontId="27" fillId="3" borderId="0" xfId="14" applyNumberFormat="1" applyFont="1" applyFill="1"/>
    <xf numFmtId="0" fontId="8" fillId="0" borderId="0" xfId="7" applyFont="1" applyAlignment="1">
      <alignment horizontal="left" vertical="center"/>
    </xf>
    <xf numFmtId="0" fontId="8" fillId="0" borderId="0" xfId="7" applyFont="1" applyAlignment="1">
      <alignment horizontal="left" vertical="top"/>
    </xf>
    <xf numFmtId="0" fontId="8" fillId="0" borderId="0" xfId="7" applyFont="1"/>
    <xf numFmtId="0" fontId="39" fillId="0" borderId="0" xfId="7" applyFont="1"/>
    <xf numFmtId="170" fontId="37" fillId="0" borderId="0" xfId="8" applyFont="1"/>
    <xf numFmtId="170" fontId="8" fillId="0" borderId="0" xfId="8" applyFont="1"/>
    <xf numFmtId="0" fontId="8" fillId="0" borderId="0" xfId="7" applyFont="1" applyAlignment="1">
      <alignment vertical="center"/>
    </xf>
    <xf numFmtId="0" fontId="40" fillId="0" borderId="0" xfId="7" applyFont="1"/>
    <xf numFmtId="0" fontId="41" fillId="0" borderId="0" xfId="7" applyFont="1"/>
    <xf numFmtId="0" fontId="40" fillId="0" borderId="0" xfId="7" applyFont="1" applyAlignment="1">
      <alignment vertical="center"/>
    </xf>
    <xf numFmtId="170" fontId="40" fillId="0" borderId="0" xfId="8" applyFont="1"/>
    <xf numFmtId="0" fontId="8" fillId="0" borderId="0" xfId="9" applyFont="1"/>
    <xf numFmtId="0" fontId="40" fillId="0" borderId="0" xfId="7" applyFont="1" applyAlignment="1">
      <alignment horizontal="right"/>
    </xf>
    <xf numFmtId="0" fontId="40" fillId="0" borderId="0" xfId="7" applyFont="1" applyAlignment="1">
      <alignment horizontal="left"/>
    </xf>
    <xf numFmtId="49" fontId="30" fillId="0" borderId="13" xfId="14" applyNumberFormat="1" applyFont="1" applyBorder="1" applyAlignment="1">
      <alignment vertical="center"/>
    </xf>
    <xf numFmtId="4" fontId="30" fillId="0" borderId="13" xfId="14" applyNumberFormat="1" applyFont="1" applyBorder="1" applyAlignment="1">
      <alignment vertical="center"/>
    </xf>
    <xf numFmtId="174" fontId="30" fillId="0" borderId="13" xfId="14" applyNumberFormat="1" applyFont="1" applyBorder="1" applyAlignment="1">
      <alignment vertical="center"/>
    </xf>
    <xf numFmtId="0" fontId="30" fillId="0" borderId="13" xfId="14" applyFont="1" applyBorder="1" applyAlignment="1">
      <alignment horizontal="center" vertical="center"/>
    </xf>
    <xf numFmtId="0" fontId="31" fillId="0" borderId="13" xfId="13" applyFont="1" applyBorder="1" applyAlignment="1">
      <alignment horizontal="center" vertical="center"/>
    </xf>
    <xf numFmtId="49" fontId="30" fillId="0" borderId="12" xfId="14" applyNumberFormat="1" applyFont="1" applyBorder="1" applyAlignment="1">
      <alignment vertical="center"/>
    </xf>
    <xf numFmtId="174" fontId="30" fillId="0" borderId="12" xfId="14" applyNumberFormat="1" applyFont="1" applyBorder="1" applyAlignment="1">
      <alignment vertical="center"/>
    </xf>
    <xf numFmtId="0" fontId="30" fillId="0" borderId="12" xfId="14" applyFont="1" applyBorder="1" applyAlignment="1">
      <alignment horizontal="center" vertical="center"/>
    </xf>
    <xf numFmtId="0" fontId="31" fillId="0" borderId="12" xfId="13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49" fontId="2" fillId="0" borderId="5" xfId="0" applyNumberFormat="1" applyFont="1" applyBorder="1"/>
    <xf numFmtId="49" fontId="2" fillId="0" borderId="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vertical="center" wrapText="1"/>
    </xf>
    <xf numFmtId="49" fontId="2" fillId="0" borderId="4" xfId="0" applyNumberFormat="1" applyFont="1" applyBorder="1"/>
    <xf numFmtId="0" fontId="3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4" fontId="42" fillId="0" borderId="8" xfId="0" applyNumberFormat="1" applyFont="1" applyBorder="1" applyAlignment="1">
      <alignment horizontal="right" vertical="top"/>
    </xf>
    <xf numFmtId="49" fontId="42" fillId="0" borderId="5" xfId="0" applyNumberFormat="1" applyFont="1" applyBorder="1"/>
    <xf numFmtId="0" fontId="43" fillId="0" borderId="0" xfId="0" applyFont="1"/>
    <xf numFmtId="4" fontId="43" fillId="3" borderId="0" xfId="0" applyNumberFormat="1" applyFont="1" applyFill="1" applyAlignment="1">
      <alignment horizontal="center" vertical="center"/>
    </xf>
    <xf numFmtId="4" fontId="0" fillId="3" borderId="0" xfId="0" applyNumberFormat="1" applyFill="1"/>
    <xf numFmtId="49" fontId="0" fillId="0" borderId="0" xfId="0" applyNumberFormat="1"/>
    <xf numFmtId="0" fontId="8" fillId="0" borderId="0" xfId="7" applyFont="1" applyAlignment="1">
      <alignment horizontal="center"/>
    </xf>
    <xf numFmtId="0" fontId="8" fillId="0" borderId="0" xfId="7" applyFont="1" applyAlignment="1">
      <alignment horizontal="left" vertical="top" wrapText="1"/>
    </xf>
    <xf numFmtId="0" fontId="8" fillId="0" borderId="10" xfId="7" applyFont="1" applyBorder="1" applyAlignment="1">
      <alignment horizontal="left"/>
    </xf>
    <xf numFmtId="0" fontId="40" fillId="0" borderId="0" xfId="7" applyFont="1" applyAlignment="1">
      <alignment horizontal="center"/>
    </xf>
    <xf numFmtId="0" fontId="40" fillId="0" borderId="5" xfId="7" applyFont="1" applyBorder="1" applyAlignment="1">
      <alignment horizontal="center"/>
    </xf>
    <xf numFmtId="0" fontId="8" fillId="0" borderId="0" xfId="9" applyFont="1" applyAlignment="1">
      <alignment horizontal="left" wrapText="1"/>
    </xf>
    <xf numFmtId="0" fontId="8" fillId="0" borderId="0" xfId="9" applyFont="1" applyAlignment="1">
      <alignment horizontal="left"/>
    </xf>
    <xf numFmtId="0" fontId="8" fillId="0" borderId="10" xfId="9" applyFont="1" applyBorder="1" applyAlignment="1">
      <alignment horizontal="left"/>
    </xf>
    <xf numFmtId="0" fontId="34" fillId="0" borderId="0" xfId="7" applyFont="1"/>
    <xf numFmtId="0" fontId="34" fillId="0" borderId="8" xfId="7" applyFont="1" applyBorder="1"/>
    <xf numFmtId="0" fontId="18" fillId="0" borderId="25" xfId="7" applyFont="1" applyBorder="1" applyAlignment="1">
      <alignment horizontal="center"/>
    </xf>
    <xf numFmtId="0" fontId="18" fillId="0" borderId="26" xfId="7" applyFont="1" applyBorder="1" applyAlignment="1">
      <alignment horizontal="center"/>
    </xf>
    <xf numFmtId="0" fontId="18" fillId="0" borderId="27" xfId="7" applyFont="1" applyBorder="1" applyAlignment="1">
      <alignment horizontal="center"/>
    </xf>
    <xf numFmtId="2" fontId="22" fillId="0" borderId="18" xfId="7" applyNumberFormat="1" applyFont="1" applyBorder="1" applyAlignment="1">
      <alignment wrapText="1"/>
    </xf>
    <xf numFmtId="2" fontId="22" fillId="0" borderId="20" xfId="7" applyNumberFormat="1" applyFont="1" applyBorder="1" applyAlignment="1">
      <alignment wrapText="1"/>
    </xf>
    <xf numFmtId="2" fontId="22" fillId="0" borderId="19" xfId="7" applyNumberFormat="1" applyFont="1" applyBorder="1" applyAlignment="1">
      <alignment wrapText="1"/>
    </xf>
    <xf numFmtId="0" fontId="22" fillId="0" borderId="1" xfId="7" applyFont="1" applyBorder="1"/>
    <xf numFmtId="0" fontId="22" fillId="0" borderId="2" xfId="7" applyFont="1" applyBorder="1"/>
    <xf numFmtId="0" fontId="22" fillId="0" borderId="3" xfId="7" applyFont="1" applyBorder="1"/>
    <xf numFmtId="0" fontId="25" fillId="0" borderId="0" xfId="13" applyFont="1" applyAlignment="1">
      <alignment horizontal="center" vertical="center"/>
    </xf>
    <xf numFmtId="0" fontId="4" fillId="0" borderId="4" xfId="7" applyFont="1" applyBorder="1" applyAlignment="1">
      <alignment horizontal="center"/>
    </xf>
    <xf numFmtId="0" fontId="4" fillId="0" borderId="5" xfId="7" applyFont="1" applyBorder="1" applyAlignment="1">
      <alignment horizontal="center"/>
    </xf>
    <xf numFmtId="0" fontId="4" fillId="0" borderId="6" xfId="7" applyFont="1" applyBorder="1" applyAlignment="1">
      <alignment horizontal="center"/>
    </xf>
    <xf numFmtId="4" fontId="24" fillId="0" borderId="0" xfId="12" applyNumberFormat="1" applyFont="1" applyAlignment="1">
      <alignment horizontal="center" vertical="top" wrapText="1"/>
    </xf>
    <xf numFmtId="0" fontId="4" fillId="0" borderId="7" xfId="7" applyFont="1" applyBorder="1" applyAlignment="1">
      <alignment horizontal="center"/>
    </xf>
    <xf numFmtId="0" fontId="4" fillId="0" borderId="0" xfId="7" applyFont="1" applyAlignment="1">
      <alignment horizontal="center"/>
    </xf>
    <xf numFmtId="0" fontId="4" fillId="0" borderId="8" xfId="7" applyFont="1" applyBorder="1" applyAlignment="1">
      <alignment horizontal="center"/>
    </xf>
    <xf numFmtId="0" fontId="26" fillId="0" borderId="0" xfId="14" applyAlignment="1">
      <alignment horizontal="center" vertical="center" wrapText="1"/>
    </xf>
    <xf numFmtId="0" fontId="18" fillId="0" borderId="22" xfId="7" applyFont="1" applyBorder="1" applyAlignment="1">
      <alignment horizontal="center"/>
    </xf>
    <xf numFmtId="0" fontId="18" fillId="0" borderId="10" xfId="7" applyFont="1" applyBorder="1" applyAlignment="1">
      <alignment horizontal="center"/>
    </xf>
    <xf numFmtId="0" fontId="18" fillId="0" borderId="23" xfId="7" applyFont="1" applyBorder="1" applyAlignment="1">
      <alignment horizontal="center"/>
    </xf>
    <xf numFmtId="0" fontId="19" fillId="0" borderId="18" xfId="7" applyFont="1" applyBorder="1" applyAlignment="1">
      <alignment horizontal="center"/>
    </xf>
    <xf numFmtId="0" fontId="19" fillId="0" borderId="19" xfId="7" applyFont="1" applyBorder="1" applyAlignment="1">
      <alignment horizontal="center"/>
    </xf>
    <xf numFmtId="0" fontId="18" fillId="0" borderId="10" xfId="7" applyFont="1" applyBorder="1" applyAlignment="1">
      <alignment horizontal="left" wrapText="1"/>
    </xf>
    <xf numFmtId="0" fontId="18" fillId="0" borderId="10" xfId="7" applyFont="1" applyBorder="1" applyAlignment="1">
      <alignment vertical="top" wrapText="1"/>
    </xf>
    <xf numFmtId="0" fontId="18" fillId="0" borderId="10" xfId="9" applyBorder="1" applyAlignment="1">
      <alignment vertical="top" wrapText="1"/>
    </xf>
    <xf numFmtId="0" fontId="18" fillId="0" borderId="10" xfId="7" applyFont="1" applyBorder="1" applyAlignment="1">
      <alignment horizontal="left" vertical="center" wrapText="1"/>
    </xf>
    <xf numFmtId="0" fontId="14" fillId="0" borderId="0" xfId="4" applyFont="1" applyAlignment="1">
      <alignment horizontal="center" vertical="center"/>
    </xf>
    <xf numFmtId="0" fontId="12" fillId="0" borderId="10" xfId="4" applyFont="1" applyBorder="1" applyAlignment="1">
      <alignment horizontal="left" wrapText="1"/>
    </xf>
    <xf numFmtId="0" fontId="15" fillId="0" borderId="5" xfId="4" applyFont="1" applyBorder="1" applyAlignment="1">
      <alignment horizontal="center" vertical="top"/>
    </xf>
    <xf numFmtId="0" fontId="12" fillId="0" borderId="10" xfId="4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wrapText="1"/>
    </xf>
    <xf numFmtId="49" fontId="4" fillId="0" borderId="10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center" vertical="top"/>
    </xf>
    <xf numFmtId="49" fontId="44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" fontId="0" fillId="0" borderId="7" xfId="0" applyNumberFormat="1" applyBorder="1" applyAlignment="1">
      <alignment horizontal="center" vertical="center" wrapText="1"/>
    </xf>
  </cellXfs>
  <cellStyles count="16">
    <cellStyle name="Обычный" xfId="0" builtinId="0"/>
    <cellStyle name="Обычный 10 2" xfId="7" xr:uid="{B82338D5-6E77-43F5-898D-6F4C2A2DD3D5}"/>
    <cellStyle name="Обычный 11" xfId="9" xr:uid="{A0A6071B-282F-4E43-BEA2-6730B8E129BE}"/>
    <cellStyle name="Обычный 2" xfId="1" xr:uid="{9EBD3A55-DA4E-4FDE-ABA7-D4791A330D57}"/>
    <cellStyle name="Обычный 2 2" xfId="4" xr:uid="{957F53EC-7FE4-461C-BB20-9479094B492B}"/>
    <cellStyle name="Обычный 2 2 2 2 3 2" xfId="13" xr:uid="{F055CCBE-B6A1-489D-BF4F-5390EDAC2E3F}"/>
    <cellStyle name="Обычный 2 4" xfId="3" xr:uid="{FC284D0A-D5A0-44D8-A62A-E9C415857C55}"/>
    <cellStyle name="Обычный 2 5" xfId="10" xr:uid="{076A1D93-D429-4A07-80AB-E0D27BF144F1}"/>
    <cellStyle name="Обычный 3 2" xfId="5" xr:uid="{4E8102CB-3981-483D-9926-19C56925A57D}"/>
    <cellStyle name="Обычный 3 3" xfId="2" xr:uid="{741D9D1F-3C24-4162-BF47-11D0D8F07A08}"/>
    <cellStyle name="Обычный 9" xfId="14" xr:uid="{0A3852CC-4889-4421-B712-5BC26C9B9B98}"/>
    <cellStyle name="Обычный_КС-3_Крюково.06.09" xfId="12" xr:uid="{6038BFF8-D479-4991-90DC-F116AC79520C}"/>
    <cellStyle name="Обычный_КС-3_Крюково.xls1" xfId="15" xr:uid="{DD7C5EFE-DA18-42F9-A1F6-9EB376D003F3}"/>
    <cellStyle name="Процентный 2" xfId="11" xr:uid="{9FBA2636-DFBE-4D4A-8AA5-9D1C0C339690}"/>
    <cellStyle name="Финансовый 2 2" xfId="6" xr:uid="{6E4F39DB-4F30-4D54-8A3D-DA7C64669ED2}"/>
    <cellStyle name="Финансовый 2 3" xfId="8" xr:uid="{D982C3E0-9893-469D-9BB4-DC5AA16B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&#1082;&#1089;_2,3_&#1052;&#1086;&#1076;&#1077;&#1088;&#1085;&#1080;&#1079;&#1072;&#1094;&#1080;&#1103;_&#1080;_&#1079;&#1072;&#1084;&#1077;&#1085;&#1072;_&#1078;&#1076;_&#1087;&#1091;&#1090;&#1080;_&#1085;&#1072;_22_12_&#1089;%20&#1072;&#1074;&#1072;&#1085;&#1089;&#1086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р1"/>
      <sheetName val="кс-2 №1 корр"/>
      <sheetName val="кс-2№1 корр"/>
    </sheetNames>
    <sheetDataSet>
      <sheetData sheetId="0"/>
      <sheetData sheetId="1">
        <row r="11">
          <cell r="H11">
            <v>36117839.759999998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CFC6-1C89-44AC-9646-1CF9BA012D8D}">
  <dimension ref="A1:Q64"/>
  <sheetViews>
    <sheetView tabSelected="1" view="pageBreakPreview" topLeftCell="A18" zoomScaleNormal="100" zoomScaleSheetLayoutView="100" workbookViewId="0">
      <selection activeCell="F29" sqref="F29"/>
    </sheetView>
  </sheetViews>
  <sheetFormatPr defaultColWidth="9" defaultRowHeight="12.75" x14ac:dyDescent="0.2"/>
  <cols>
    <col min="1" max="1" width="6.28515625" style="71" customWidth="1"/>
    <col min="2" max="2" width="10.42578125" style="71" customWidth="1"/>
    <col min="3" max="3" width="22.5703125" style="71" customWidth="1"/>
    <col min="4" max="4" width="18.85546875" style="71" customWidth="1"/>
    <col min="5" max="5" width="12.85546875" style="71" customWidth="1"/>
    <col min="6" max="6" width="15.42578125" style="71" customWidth="1"/>
    <col min="7" max="7" width="15.5703125" style="71" customWidth="1"/>
    <col min="8" max="8" width="17.7109375" style="71" customWidth="1"/>
    <col min="9" max="9" width="35.42578125" style="71" customWidth="1"/>
    <col min="10" max="10" width="10.7109375" style="74" customWidth="1"/>
    <col min="11" max="11" width="15.5703125" style="74" customWidth="1"/>
    <col min="12" max="12" width="15.85546875" style="74" customWidth="1"/>
    <col min="13" max="13" width="8.140625" style="74" customWidth="1"/>
    <col min="14" max="14" width="14.7109375" style="71" customWidth="1"/>
    <col min="15" max="15" width="14" style="71" bestFit="1" customWidth="1"/>
    <col min="16" max="16" width="14.28515625" style="71" customWidth="1"/>
    <col min="17" max="16384" width="9" style="71"/>
  </cols>
  <sheetData>
    <row r="1" spans="1:14" x14ac:dyDescent="0.2">
      <c r="G1" s="72"/>
      <c r="H1" s="73" t="s">
        <v>249</v>
      </c>
    </row>
    <row r="2" spans="1:14" x14ac:dyDescent="0.2">
      <c r="G2" s="72"/>
      <c r="H2" s="73" t="s">
        <v>250</v>
      </c>
    </row>
    <row r="3" spans="1:14" x14ac:dyDescent="0.2">
      <c r="G3" s="72"/>
      <c r="H3" s="73" t="s">
        <v>251</v>
      </c>
    </row>
    <row r="4" spans="1:14" ht="9.75" customHeight="1" x14ac:dyDescent="0.2"/>
    <row r="5" spans="1:14" ht="16.350000000000001" customHeight="1" x14ac:dyDescent="0.2">
      <c r="G5" s="75"/>
      <c r="H5" s="76" t="s">
        <v>0</v>
      </c>
    </row>
    <row r="6" spans="1:14" x14ac:dyDescent="0.2">
      <c r="G6" s="77" t="s">
        <v>1</v>
      </c>
      <c r="H6" s="78" t="s">
        <v>252</v>
      </c>
    </row>
    <row r="7" spans="1:14" ht="25.9" customHeight="1" x14ac:dyDescent="0.2">
      <c r="A7" s="71" t="s">
        <v>3</v>
      </c>
      <c r="C7" s="305"/>
      <c r="D7" s="305"/>
      <c r="E7" s="305"/>
      <c r="F7" s="305"/>
      <c r="G7" s="77"/>
      <c r="H7" s="79"/>
    </row>
    <row r="8" spans="1:14" s="72" customFormat="1" ht="18.399999999999999" customHeight="1" x14ac:dyDescent="0.2">
      <c r="A8" s="71"/>
      <c r="B8" s="71"/>
      <c r="C8" s="71"/>
      <c r="D8" s="80"/>
      <c r="E8" s="80"/>
      <c r="F8" s="71"/>
      <c r="G8" s="77"/>
      <c r="H8" s="79"/>
      <c r="J8" s="81"/>
      <c r="K8" s="81"/>
      <c r="L8" s="81"/>
      <c r="M8" s="81"/>
    </row>
    <row r="9" spans="1:14" s="72" customFormat="1" ht="25.5" customHeight="1" x14ac:dyDescent="0.2">
      <c r="A9" s="82" t="s">
        <v>219</v>
      </c>
      <c r="B9" s="82"/>
      <c r="C9" s="306" t="s">
        <v>253</v>
      </c>
      <c r="D9" s="306"/>
      <c r="E9" s="306"/>
      <c r="F9" s="306"/>
      <c r="G9" s="77" t="s">
        <v>4</v>
      </c>
      <c r="H9" s="83" t="s">
        <v>221</v>
      </c>
      <c r="J9" s="81"/>
      <c r="K9" s="81"/>
      <c r="L9" s="81"/>
      <c r="M9" s="81"/>
    </row>
    <row r="10" spans="1:14" s="72" customFormat="1" x14ac:dyDescent="0.2">
      <c r="A10" s="82"/>
      <c r="B10" s="82"/>
      <c r="C10" s="71"/>
      <c r="D10" s="80"/>
      <c r="E10" s="71"/>
      <c r="H10" s="76"/>
      <c r="J10" s="81"/>
      <c r="K10" s="81"/>
      <c r="L10" s="81"/>
      <c r="M10" s="81"/>
    </row>
    <row r="11" spans="1:14" s="72" customFormat="1" ht="31.5" customHeight="1" x14ac:dyDescent="0.2">
      <c r="A11" s="82" t="s">
        <v>254</v>
      </c>
      <c r="B11" s="82"/>
      <c r="C11" s="307" t="s">
        <v>255</v>
      </c>
      <c r="D11" s="307"/>
      <c r="E11" s="307"/>
      <c r="F11" s="307"/>
      <c r="G11" s="84" t="s">
        <v>4</v>
      </c>
      <c r="H11" s="85">
        <v>16673706</v>
      </c>
      <c r="J11" s="81"/>
      <c r="K11" s="81"/>
      <c r="L11" s="81"/>
      <c r="M11" s="81"/>
    </row>
    <row r="12" spans="1:14" s="72" customFormat="1" x14ac:dyDescent="0.2">
      <c r="A12" s="82"/>
      <c r="B12" s="82"/>
      <c r="C12" s="71"/>
      <c r="D12" s="80"/>
      <c r="G12" s="77"/>
      <c r="H12" s="76"/>
      <c r="J12" s="81"/>
      <c r="K12" s="81"/>
      <c r="L12" s="81"/>
      <c r="M12" s="81"/>
    </row>
    <row r="13" spans="1:14" s="72" customFormat="1" ht="42" hidden="1" customHeight="1" x14ac:dyDescent="0.2">
      <c r="A13" s="82" t="s">
        <v>256</v>
      </c>
      <c r="B13" s="82"/>
      <c r="C13" s="305" t="s">
        <v>257</v>
      </c>
      <c r="D13" s="305"/>
      <c r="E13" s="305"/>
      <c r="F13" s="305"/>
      <c r="G13" s="71"/>
      <c r="H13" s="79"/>
      <c r="J13" s="81"/>
      <c r="K13" s="81"/>
      <c r="L13" s="86"/>
      <c r="M13" s="81"/>
    </row>
    <row r="14" spans="1:14" ht="40.5" customHeight="1" x14ac:dyDescent="0.2">
      <c r="A14" s="82" t="s">
        <v>258</v>
      </c>
      <c r="B14" s="82"/>
      <c r="C14" s="308" t="s">
        <v>226</v>
      </c>
      <c r="D14" s="308"/>
      <c r="E14" s="308"/>
      <c r="F14" s="308"/>
      <c r="G14" s="87"/>
      <c r="H14" s="79"/>
      <c r="I14" s="88"/>
    </row>
    <row r="15" spans="1:14" ht="78" customHeight="1" x14ac:dyDescent="0.2">
      <c r="D15" s="71" t="s">
        <v>259</v>
      </c>
      <c r="E15" s="89"/>
      <c r="F15" s="89"/>
      <c r="G15" s="90" t="s">
        <v>260</v>
      </c>
      <c r="H15" s="90"/>
      <c r="I15" s="72"/>
      <c r="J15" s="72"/>
      <c r="K15" s="72"/>
      <c r="L15" s="72"/>
      <c r="M15" s="72"/>
      <c r="N15" s="72"/>
    </row>
    <row r="16" spans="1:14" s="72" customFormat="1" ht="15.6" customHeight="1" thickBot="1" x14ac:dyDescent="0.25">
      <c r="D16" s="89"/>
      <c r="E16" s="89"/>
      <c r="F16" s="91" t="s">
        <v>261</v>
      </c>
      <c r="G16" s="77" t="s">
        <v>262</v>
      </c>
      <c r="H16" s="79"/>
    </row>
    <row r="17" spans="1:16" s="72" customFormat="1" ht="15" customHeight="1" thickBot="1" x14ac:dyDescent="0.25">
      <c r="D17" s="87"/>
      <c r="E17" s="87"/>
      <c r="F17" s="77" t="s">
        <v>263</v>
      </c>
      <c r="G17" s="90" t="s">
        <v>13</v>
      </c>
      <c r="H17" s="92" t="s">
        <v>229</v>
      </c>
    </row>
    <row r="18" spans="1:16" s="72" customFormat="1" ht="15" customHeight="1" thickBot="1" x14ac:dyDescent="0.25">
      <c r="C18" s="93"/>
      <c r="D18" s="94"/>
      <c r="G18" s="90" t="s">
        <v>14</v>
      </c>
      <c r="H18" s="95">
        <v>45908</v>
      </c>
    </row>
    <row r="19" spans="1:16" s="72" customFormat="1" ht="15" customHeight="1" thickBot="1" x14ac:dyDescent="0.25">
      <c r="D19" s="87"/>
      <c r="E19" s="87"/>
      <c r="F19" s="91" t="s">
        <v>231</v>
      </c>
      <c r="G19" s="90" t="s">
        <v>13</v>
      </c>
      <c r="H19" s="92" t="s">
        <v>39</v>
      </c>
      <c r="I19" s="72" t="s">
        <v>329</v>
      </c>
    </row>
    <row r="20" spans="1:16" s="72" customFormat="1" ht="15" customHeight="1" thickBot="1" x14ac:dyDescent="0.25">
      <c r="C20" s="93"/>
      <c r="D20" s="94"/>
      <c r="G20" s="90" t="s">
        <v>14</v>
      </c>
      <c r="H20" s="95">
        <v>45979</v>
      </c>
    </row>
    <row r="21" spans="1:16" s="72" customFormat="1" ht="15" customHeight="1" thickBot="1" x14ac:dyDescent="0.25">
      <c r="D21" s="87"/>
      <c r="E21" s="87"/>
      <c r="F21" s="91" t="s">
        <v>231</v>
      </c>
      <c r="G21" s="90" t="s">
        <v>13</v>
      </c>
      <c r="H21" s="92" t="s">
        <v>66</v>
      </c>
      <c r="I21" s="72" t="s">
        <v>316</v>
      </c>
    </row>
    <row r="22" spans="1:16" s="72" customFormat="1" ht="15" customHeight="1" thickBot="1" x14ac:dyDescent="0.25">
      <c r="C22" s="93"/>
      <c r="D22" s="94"/>
      <c r="G22" s="90" t="s">
        <v>14</v>
      </c>
      <c r="H22" s="95">
        <v>46014</v>
      </c>
    </row>
    <row r="23" spans="1:16" s="72" customFormat="1" ht="15" customHeight="1" x14ac:dyDescent="0.2">
      <c r="C23" s="93"/>
      <c r="D23" s="96"/>
      <c r="F23" s="91"/>
      <c r="G23" s="77" t="s">
        <v>15</v>
      </c>
      <c r="H23" s="79"/>
    </row>
    <row r="24" spans="1:16" s="72" customFormat="1" ht="15" customHeight="1" x14ac:dyDescent="0.2">
      <c r="C24" s="93"/>
      <c r="D24" s="97"/>
      <c r="F24" s="73"/>
      <c r="G24" s="71" t="s">
        <v>259</v>
      </c>
      <c r="H24" s="71"/>
    </row>
    <row r="25" spans="1:16" s="72" customFormat="1" ht="5.45" customHeight="1" thickBot="1" x14ac:dyDescent="0.25">
      <c r="C25" s="98"/>
      <c r="D25" s="99"/>
      <c r="F25" s="73"/>
      <c r="G25" s="71"/>
      <c r="H25" s="71"/>
    </row>
    <row r="26" spans="1:16" s="72" customFormat="1" ht="12.2" customHeight="1" thickBot="1" x14ac:dyDescent="0.25">
      <c r="D26" s="100"/>
      <c r="E26" s="101" t="s">
        <v>264</v>
      </c>
      <c r="F26" s="102" t="s">
        <v>265</v>
      </c>
      <c r="G26" s="303" t="s">
        <v>18</v>
      </c>
      <c r="H26" s="304"/>
      <c r="J26" s="81"/>
      <c r="K26" s="81"/>
      <c r="L26" s="81"/>
      <c r="M26" s="81"/>
    </row>
    <row r="27" spans="1:16" s="72" customFormat="1" ht="12.2" customHeight="1" thickBot="1" x14ac:dyDescent="0.25">
      <c r="D27" s="103"/>
      <c r="E27" s="104"/>
      <c r="F27" s="105"/>
      <c r="G27" s="106" t="s">
        <v>19</v>
      </c>
      <c r="H27" s="106" t="s">
        <v>20</v>
      </c>
      <c r="J27" s="81"/>
      <c r="K27" s="81"/>
      <c r="L27" s="81"/>
      <c r="M27" s="81"/>
    </row>
    <row r="28" spans="1:16" s="72" customFormat="1" ht="18" customHeight="1" thickBot="1" x14ac:dyDescent="0.25">
      <c r="D28" s="71"/>
      <c r="E28" s="107">
        <v>2</v>
      </c>
      <c r="F28" s="108">
        <v>46047</v>
      </c>
      <c r="G28" s="109">
        <v>46010</v>
      </c>
      <c r="H28" s="110">
        <f>F28</f>
        <v>46047</v>
      </c>
      <c r="I28" s="111"/>
      <c r="J28" s="81"/>
      <c r="K28" s="81"/>
      <c r="L28" s="81"/>
      <c r="M28" s="81"/>
    </row>
    <row r="29" spans="1:16" s="112" customFormat="1" ht="11.25" x14ac:dyDescent="0.2">
      <c r="J29" s="113"/>
      <c r="K29" s="113"/>
      <c r="L29" s="113"/>
      <c r="M29" s="113"/>
    </row>
    <row r="30" spans="1:16" x14ac:dyDescent="0.2">
      <c r="E30" s="75" t="s">
        <v>266</v>
      </c>
    </row>
    <row r="31" spans="1:16" x14ac:dyDescent="0.2">
      <c r="D31" s="114"/>
      <c r="E31" s="75" t="s">
        <v>267</v>
      </c>
      <c r="F31" s="114"/>
      <c r="G31" s="114"/>
    </row>
    <row r="32" spans="1:16" ht="20.25" customHeight="1" x14ac:dyDescent="0.2">
      <c r="A32" s="115" t="s">
        <v>24</v>
      </c>
      <c r="B32" s="292" t="s">
        <v>268</v>
      </c>
      <c r="C32" s="293"/>
      <c r="D32" s="294"/>
      <c r="E32" s="116" t="s">
        <v>269</v>
      </c>
      <c r="F32" s="117" t="s">
        <v>270</v>
      </c>
      <c r="G32" s="118"/>
      <c r="H32" s="119"/>
      <c r="J32" s="295" t="s">
        <v>271</v>
      </c>
      <c r="K32" s="295"/>
      <c r="L32" s="295"/>
      <c r="M32" s="295"/>
      <c r="N32" s="295"/>
      <c r="O32" s="120"/>
      <c r="P32" s="120"/>
    </row>
    <row r="33" spans="1:17" ht="24.75" customHeight="1" x14ac:dyDescent="0.2">
      <c r="A33" s="121" t="s">
        <v>272</v>
      </c>
      <c r="B33" s="296" t="s">
        <v>273</v>
      </c>
      <c r="C33" s="297"/>
      <c r="D33" s="298"/>
      <c r="E33" s="122"/>
      <c r="F33" s="123" t="s">
        <v>274</v>
      </c>
      <c r="G33" s="124"/>
      <c r="H33" s="123" t="s">
        <v>275</v>
      </c>
      <c r="J33" s="299" t="s">
        <v>276</v>
      </c>
      <c r="K33" s="299"/>
      <c r="L33" s="125">
        <f>36117839.76+60086437.66</f>
        <v>96204277.419999987</v>
      </c>
      <c r="M33" s="126" t="s">
        <v>312</v>
      </c>
      <c r="N33" s="127"/>
      <c r="O33" s="128"/>
      <c r="P33" s="128"/>
    </row>
    <row r="34" spans="1:17" ht="17.25" customHeight="1" x14ac:dyDescent="0.25">
      <c r="A34" s="121" t="s">
        <v>277</v>
      </c>
      <c r="B34" s="296"/>
      <c r="C34" s="297"/>
      <c r="D34" s="298"/>
      <c r="E34" s="122"/>
      <c r="F34" s="123" t="s">
        <v>278</v>
      </c>
      <c r="G34" s="129" t="s">
        <v>279</v>
      </c>
      <c r="H34" s="123" t="s">
        <v>280</v>
      </c>
      <c r="J34" s="130"/>
      <c r="K34" s="131" t="s">
        <v>281</v>
      </c>
      <c r="L34" s="131" t="s">
        <v>282</v>
      </c>
      <c r="M34" s="132" t="s">
        <v>283</v>
      </c>
      <c r="N34" s="132" t="s">
        <v>284</v>
      </c>
      <c r="O34" s="120" t="s">
        <v>285</v>
      </c>
      <c r="P34" s="120"/>
    </row>
    <row r="35" spans="1:17" ht="13.5" thickBot="1" x14ac:dyDescent="0.25">
      <c r="A35" s="133"/>
      <c r="B35" s="300"/>
      <c r="C35" s="301"/>
      <c r="D35" s="302"/>
      <c r="E35" s="134"/>
      <c r="F35" s="135" t="s">
        <v>286</v>
      </c>
      <c r="G35" s="136"/>
      <c r="H35" s="135" t="s">
        <v>287</v>
      </c>
      <c r="J35" s="196" t="s">
        <v>288</v>
      </c>
      <c r="K35" s="197">
        <v>30098199.800000001</v>
      </c>
      <c r="L35" s="197">
        <v>36117839.759999998</v>
      </c>
      <c r="M35" s="198">
        <v>1</v>
      </c>
      <c r="N35" s="199">
        <v>1</v>
      </c>
      <c r="O35" s="128">
        <f>[2]р1!H11</f>
        <v>36117839.759999998</v>
      </c>
      <c r="P35" s="128">
        <f>L35-O35</f>
        <v>0</v>
      </c>
    </row>
    <row r="36" spans="1:17" ht="14.25" thickTop="1" thickBot="1" x14ac:dyDescent="0.25">
      <c r="A36" s="140">
        <v>1</v>
      </c>
      <c r="B36" s="282">
        <v>2</v>
      </c>
      <c r="C36" s="283"/>
      <c r="D36" s="284"/>
      <c r="E36" s="140">
        <v>3</v>
      </c>
      <c r="F36" s="140">
        <v>4</v>
      </c>
      <c r="G36" s="140">
        <v>5</v>
      </c>
      <c r="H36" s="140">
        <v>6</v>
      </c>
      <c r="J36" s="191" t="s">
        <v>314</v>
      </c>
      <c r="K36" s="192">
        <f>р2!F11</f>
        <v>4709089.0199999996</v>
      </c>
      <c r="L36" s="193">
        <f>р2!H11</f>
        <v>5745088.6043999996</v>
      </c>
      <c r="M36" s="194">
        <v>2</v>
      </c>
      <c r="N36" s="195">
        <v>2</v>
      </c>
      <c r="O36" s="128">
        <f>'кс-2 №2 январь'!O181</f>
        <v>5745088.5999999996</v>
      </c>
      <c r="P36" s="128">
        <f>L36-O36</f>
        <v>4.3999999761581421E-3</v>
      </c>
    </row>
    <row r="37" spans="1:17" ht="27" customHeight="1" thickBot="1" x14ac:dyDescent="0.25">
      <c r="A37" s="141"/>
      <c r="B37" s="285" t="s">
        <v>289</v>
      </c>
      <c r="C37" s="286"/>
      <c r="D37" s="287"/>
      <c r="E37" s="142" t="s">
        <v>290</v>
      </c>
      <c r="F37" s="143">
        <f>K35+K36</f>
        <v>34807288.82</v>
      </c>
      <c r="G37" s="143">
        <f>K36</f>
        <v>4709089.0199999996</v>
      </c>
      <c r="H37" s="143">
        <f>K36</f>
        <v>4709089.0199999996</v>
      </c>
      <c r="I37" s="74"/>
      <c r="J37" s="137"/>
      <c r="K37" s="144"/>
      <c r="L37" s="144"/>
      <c r="M37" s="138"/>
      <c r="N37" s="139"/>
      <c r="O37" s="128"/>
      <c r="P37" s="128"/>
      <c r="Q37" s="145"/>
    </row>
    <row r="38" spans="1:17" ht="28.5" customHeight="1" x14ac:dyDescent="0.2">
      <c r="A38" s="146" t="s">
        <v>22</v>
      </c>
      <c r="B38" s="288" t="s">
        <v>291</v>
      </c>
      <c r="C38" s="289"/>
      <c r="D38" s="290"/>
      <c r="E38" s="133"/>
      <c r="F38" s="147">
        <f>F37</f>
        <v>34807288.82</v>
      </c>
      <c r="G38" s="148">
        <f>G37</f>
        <v>4709089.0199999996</v>
      </c>
      <c r="H38" s="149">
        <f>H37</f>
        <v>4709089.0199999996</v>
      </c>
      <c r="I38" s="74"/>
      <c r="J38" s="150"/>
      <c r="K38" s="151"/>
      <c r="L38" s="151"/>
      <c r="M38" s="152"/>
      <c r="N38" s="153"/>
      <c r="O38" s="120"/>
      <c r="P38" s="120"/>
    </row>
    <row r="39" spans="1:17" hidden="1" x14ac:dyDescent="0.2">
      <c r="A39" s="146" t="s">
        <v>39</v>
      </c>
      <c r="B39" s="288" t="s">
        <v>291</v>
      </c>
      <c r="C39" s="289"/>
      <c r="D39" s="290"/>
      <c r="E39" s="133"/>
      <c r="F39" s="147">
        <f>G39</f>
        <v>0</v>
      </c>
      <c r="G39" s="148">
        <f>H39</f>
        <v>0</v>
      </c>
      <c r="H39" s="154">
        <f>SUM(I39:Q39)</f>
        <v>0</v>
      </c>
      <c r="I39" s="74"/>
      <c r="J39" s="150" t="s">
        <v>292</v>
      </c>
      <c r="K39" s="151"/>
      <c r="L39" s="151"/>
      <c r="M39" s="152"/>
      <c r="N39" s="139"/>
      <c r="O39" s="120"/>
      <c r="P39" s="120"/>
    </row>
    <row r="40" spans="1:17" hidden="1" x14ac:dyDescent="0.2">
      <c r="A40" s="146" t="s">
        <v>45</v>
      </c>
      <c r="B40" s="288" t="s">
        <v>293</v>
      </c>
      <c r="C40" s="289"/>
      <c r="D40" s="290"/>
      <c r="E40" s="133"/>
      <c r="F40" s="147">
        <f>G40</f>
        <v>0</v>
      </c>
      <c r="G40" s="148">
        <f>H40</f>
        <v>0</v>
      </c>
      <c r="H40" s="154">
        <f>SUM(I40:Q40)</f>
        <v>0</v>
      </c>
      <c r="I40" s="74"/>
      <c r="J40" s="150" t="s">
        <v>294</v>
      </c>
      <c r="K40" s="151"/>
      <c r="L40" s="151"/>
      <c r="M40" s="152"/>
      <c r="N40" s="139"/>
      <c r="O40" s="291"/>
      <c r="P40" s="291"/>
    </row>
    <row r="41" spans="1:17" hidden="1" x14ac:dyDescent="0.2">
      <c r="A41" s="146" t="s">
        <v>66</v>
      </c>
      <c r="B41" s="288" t="s">
        <v>295</v>
      </c>
      <c r="C41" s="289"/>
      <c r="D41" s="290"/>
      <c r="E41" s="133"/>
      <c r="F41" s="147"/>
      <c r="G41" s="148"/>
      <c r="H41" s="154"/>
      <c r="I41" s="74"/>
      <c r="J41" s="150" t="s">
        <v>296</v>
      </c>
      <c r="K41" s="151"/>
      <c r="L41" s="151"/>
      <c r="M41" s="152"/>
      <c r="N41" s="138"/>
      <c r="O41" s="128"/>
      <c r="P41" s="128"/>
    </row>
    <row r="42" spans="1:17" hidden="1" x14ac:dyDescent="0.2">
      <c r="A42" s="146" t="s">
        <v>66</v>
      </c>
      <c r="B42" s="288" t="s">
        <v>297</v>
      </c>
      <c r="C42" s="289"/>
      <c r="D42" s="290"/>
      <c r="E42" s="133"/>
      <c r="F42" s="147"/>
      <c r="G42" s="148"/>
      <c r="H42" s="154"/>
      <c r="I42" s="74"/>
      <c r="J42" s="150" t="s">
        <v>298</v>
      </c>
      <c r="K42" s="151"/>
      <c r="L42" s="151"/>
      <c r="M42" s="152"/>
      <c r="N42" s="138"/>
      <c r="O42" s="120"/>
      <c r="P42" s="120"/>
    </row>
    <row r="43" spans="1:17" hidden="1" x14ac:dyDescent="0.2">
      <c r="A43" s="146" t="s">
        <v>74</v>
      </c>
      <c r="B43" s="288" t="s">
        <v>299</v>
      </c>
      <c r="C43" s="289"/>
      <c r="D43" s="290"/>
      <c r="E43" s="133"/>
      <c r="F43" s="147">
        <f>G43</f>
        <v>0</v>
      </c>
      <c r="G43" s="148">
        <f>H43</f>
        <v>0</v>
      </c>
      <c r="H43" s="154">
        <f>SUM(I43:Q43)</f>
        <v>0</v>
      </c>
      <c r="I43" s="74"/>
      <c r="J43" s="150" t="s">
        <v>300</v>
      </c>
      <c r="K43" s="151"/>
      <c r="L43" s="151"/>
      <c r="M43" s="152"/>
      <c r="N43" s="139"/>
      <c r="O43" s="120"/>
      <c r="P43" s="120"/>
    </row>
    <row r="44" spans="1:17" ht="14.25" customHeight="1" x14ac:dyDescent="0.2">
      <c r="A44" s="155"/>
      <c r="E44" s="280" t="s">
        <v>301</v>
      </c>
      <c r="F44" s="280"/>
      <c r="G44" s="280"/>
      <c r="H44" s="156">
        <f>H37</f>
        <v>4709089.0199999996</v>
      </c>
      <c r="I44" s="74"/>
      <c r="J44" s="150"/>
      <c r="K44" s="151"/>
      <c r="L44" s="151"/>
      <c r="M44" s="152"/>
      <c r="N44" s="157"/>
      <c r="O44" s="120"/>
      <c r="P44" s="120"/>
    </row>
    <row r="45" spans="1:17" ht="21" customHeight="1" x14ac:dyDescent="0.25">
      <c r="A45" s="155"/>
      <c r="E45" s="280" t="s">
        <v>313</v>
      </c>
      <c r="F45" s="280"/>
      <c r="G45" s="280"/>
      <c r="H45" s="156">
        <f>ROUND(H44*0.22,2)</f>
        <v>1035999.58</v>
      </c>
      <c r="I45" s="158"/>
      <c r="J45" s="150"/>
      <c r="K45" s="151"/>
      <c r="L45" s="151"/>
      <c r="M45" s="152"/>
      <c r="N45" s="157"/>
      <c r="O45" s="128"/>
      <c r="P45" s="120"/>
    </row>
    <row r="46" spans="1:17" ht="34.5" customHeight="1" x14ac:dyDescent="0.25">
      <c r="A46" s="155"/>
      <c r="E46" s="280" t="s">
        <v>302</v>
      </c>
      <c r="F46" s="280"/>
      <c r="G46" s="281"/>
      <c r="H46" s="156">
        <f>H44+H45</f>
        <v>5745088.5999999996</v>
      </c>
      <c r="I46" s="158" t="s">
        <v>326</v>
      </c>
      <c r="J46" s="150"/>
      <c r="K46" s="151"/>
      <c r="L46" s="151"/>
      <c r="M46" s="152"/>
      <c r="N46" s="139"/>
      <c r="O46" s="120"/>
      <c r="P46" s="120"/>
    </row>
    <row r="47" spans="1:17" ht="16.5" customHeight="1" x14ac:dyDescent="0.2">
      <c r="E47" s="159"/>
      <c r="F47" s="160"/>
      <c r="G47" s="160"/>
      <c r="H47" s="112"/>
      <c r="I47" s="161"/>
      <c r="J47" s="150"/>
      <c r="K47" s="151"/>
      <c r="L47" s="151"/>
      <c r="M47" s="152"/>
      <c r="N47" s="162"/>
    </row>
    <row r="48" spans="1:17" ht="16.5" customHeight="1" x14ac:dyDescent="0.2">
      <c r="D48" s="112"/>
      <c r="E48" s="112"/>
      <c r="F48" s="112"/>
      <c r="G48" s="112"/>
      <c r="H48" s="112"/>
      <c r="I48" s="163"/>
      <c r="J48" s="164"/>
      <c r="K48" s="165"/>
      <c r="L48" s="165"/>
      <c r="M48" s="166"/>
      <c r="N48" s="167"/>
    </row>
    <row r="49" spans="1:15" x14ac:dyDescent="0.2">
      <c r="D49" s="112"/>
      <c r="E49" s="112"/>
      <c r="F49" s="112"/>
      <c r="G49" s="112"/>
      <c r="H49" s="112"/>
      <c r="I49" s="163"/>
      <c r="J49" s="169"/>
      <c r="K49" s="170">
        <f>SUM(K35:K48)</f>
        <v>34807288.82</v>
      </c>
      <c r="L49" s="170">
        <f>SUM(L35:L48)</f>
        <v>41862928.364399999</v>
      </c>
      <c r="M49" s="171"/>
      <c r="N49" s="172"/>
      <c r="O49" s="128"/>
    </row>
    <row r="50" spans="1:15" x14ac:dyDescent="0.2">
      <c r="D50" s="112"/>
      <c r="E50" s="112"/>
      <c r="F50" s="112"/>
      <c r="G50" s="112"/>
      <c r="H50" s="112"/>
      <c r="I50" s="168"/>
      <c r="J50" s="174"/>
      <c r="N50" s="175"/>
    </row>
    <row r="51" spans="1:15" ht="15.75" x14ac:dyDescent="0.25">
      <c r="F51" s="112"/>
      <c r="G51" s="112"/>
      <c r="H51" s="173"/>
      <c r="I51" s="168"/>
      <c r="J51" s="174" t="s">
        <v>303</v>
      </c>
      <c r="K51" s="174"/>
      <c r="L51" s="176">
        <f>L33-L49</f>
        <v>54341349.055599988</v>
      </c>
      <c r="N51" s="175"/>
    </row>
    <row r="52" spans="1:15" s="179" customFormat="1" ht="55.5" customHeight="1" x14ac:dyDescent="0.2">
      <c r="A52" s="177" t="s">
        <v>219</v>
      </c>
      <c r="B52" s="178"/>
      <c r="C52" s="273" t="s">
        <v>328</v>
      </c>
      <c r="D52" s="273"/>
      <c r="E52" s="273"/>
      <c r="F52" s="274"/>
      <c r="G52" s="274"/>
      <c r="H52" s="179" t="s">
        <v>304</v>
      </c>
      <c r="I52" s="180"/>
      <c r="J52" s="181"/>
      <c r="K52" s="182"/>
      <c r="L52" s="74"/>
      <c r="M52" s="182"/>
      <c r="N52" s="175"/>
    </row>
    <row r="53" spans="1:15" s="179" customFormat="1" ht="15.75" customHeight="1" x14ac:dyDescent="0.2">
      <c r="A53" s="183"/>
      <c r="C53" s="275" t="s">
        <v>305</v>
      </c>
      <c r="D53" s="275"/>
      <c r="E53" s="275"/>
      <c r="F53" s="276" t="s">
        <v>306</v>
      </c>
      <c r="G53" s="276"/>
      <c r="H53" s="184" t="s">
        <v>307</v>
      </c>
      <c r="I53" s="185"/>
      <c r="J53" s="181"/>
      <c r="K53" s="182"/>
      <c r="L53" s="74"/>
      <c r="M53" s="182"/>
      <c r="N53" s="175"/>
    </row>
    <row r="54" spans="1:15" s="184" customFormat="1" ht="15.75" customHeight="1" x14ac:dyDescent="0.2">
      <c r="A54" s="186"/>
      <c r="D54" s="272"/>
      <c r="E54" s="272"/>
      <c r="F54" s="179"/>
      <c r="G54" s="179"/>
      <c r="H54" s="179"/>
      <c r="I54" s="180"/>
      <c r="J54" s="181"/>
      <c r="K54" s="187"/>
      <c r="L54" s="74"/>
      <c r="M54" s="182"/>
      <c r="N54" s="175"/>
    </row>
    <row r="55" spans="1:15" s="179" customFormat="1" ht="12.75" hidden="1" customHeight="1" x14ac:dyDescent="0.2">
      <c r="A55" s="183"/>
      <c r="J55" s="182"/>
      <c r="K55" s="182"/>
      <c r="L55" s="74"/>
      <c r="M55" s="182"/>
      <c r="N55" s="175"/>
    </row>
    <row r="56" spans="1:15" s="179" customFormat="1" ht="12.75" hidden="1" customHeight="1" x14ac:dyDescent="0.2">
      <c r="A56" s="183"/>
      <c r="J56" s="182"/>
      <c r="K56" s="182"/>
      <c r="L56" s="74"/>
      <c r="M56" s="182"/>
      <c r="N56" s="175"/>
    </row>
    <row r="57" spans="1:15" s="179" customFormat="1" x14ac:dyDescent="0.2">
      <c r="A57" s="183"/>
      <c r="B57" s="112" t="s">
        <v>308</v>
      </c>
      <c r="J57" s="182"/>
      <c r="K57" s="182"/>
      <c r="L57" s="74"/>
      <c r="M57" s="182"/>
      <c r="N57" s="175"/>
    </row>
    <row r="58" spans="1:15" s="179" customFormat="1" x14ac:dyDescent="0.2">
      <c r="A58" s="183"/>
      <c r="J58" s="182"/>
      <c r="K58" s="182"/>
      <c r="L58" s="74"/>
      <c r="M58" s="182"/>
    </row>
    <row r="59" spans="1:15" s="179" customFormat="1" x14ac:dyDescent="0.2">
      <c r="A59" s="183"/>
      <c r="J59" s="182"/>
      <c r="K59" s="182"/>
      <c r="L59" s="74"/>
      <c r="M59" s="182"/>
    </row>
    <row r="60" spans="1:15" s="179" customFormat="1" x14ac:dyDescent="0.2">
      <c r="A60" s="183"/>
      <c r="C60" s="277"/>
      <c r="D60" s="278"/>
      <c r="E60" s="278"/>
      <c r="F60" s="278"/>
      <c r="G60" s="278"/>
      <c r="H60" s="188"/>
      <c r="J60" s="182"/>
      <c r="K60" s="182"/>
      <c r="L60" s="182"/>
      <c r="M60" s="182"/>
    </row>
    <row r="61" spans="1:15" s="179" customFormat="1" ht="30.6" customHeight="1" x14ac:dyDescent="0.2">
      <c r="A61" s="177" t="s">
        <v>254</v>
      </c>
      <c r="B61" s="75"/>
      <c r="C61" s="277" t="s">
        <v>309</v>
      </c>
      <c r="D61" s="278"/>
      <c r="E61" s="278"/>
      <c r="F61" s="279"/>
      <c r="G61" s="279"/>
      <c r="H61" s="188" t="s">
        <v>310</v>
      </c>
      <c r="J61" s="182"/>
      <c r="K61" s="182"/>
      <c r="L61" s="182"/>
      <c r="M61" s="182"/>
    </row>
    <row r="62" spans="1:15" s="179" customFormat="1" x14ac:dyDescent="0.2">
      <c r="D62" s="189" t="s">
        <v>305</v>
      </c>
      <c r="E62" s="184"/>
      <c r="F62" s="276" t="s">
        <v>306</v>
      </c>
      <c r="G62" s="276"/>
      <c r="H62" s="190" t="s">
        <v>307</v>
      </c>
      <c r="J62" s="182"/>
      <c r="K62" s="182"/>
      <c r="L62" s="182"/>
      <c r="M62" s="182"/>
    </row>
    <row r="63" spans="1:15" s="179" customFormat="1" x14ac:dyDescent="0.2">
      <c r="D63" s="272" t="s">
        <v>311</v>
      </c>
      <c r="E63" s="272"/>
      <c r="J63" s="182"/>
      <c r="K63" s="182"/>
      <c r="L63" s="182"/>
      <c r="M63" s="182"/>
    </row>
    <row r="64" spans="1:15" s="179" customFormat="1" x14ac:dyDescent="0.2">
      <c r="B64" s="112" t="s">
        <v>308</v>
      </c>
      <c r="J64" s="182"/>
      <c r="K64" s="182"/>
      <c r="L64" s="182"/>
      <c r="M64" s="182"/>
    </row>
  </sheetData>
  <mergeCells count="35">
    <mergeCell ref="G26:H26"/>
    <mergeCell ref="C7:F7"/>
    <mergeCell ref="C9:F9"/>
    <mergeCell ref="C11:F11"/>
    <mergeCell ref="C13:F13"/>
    <mergeCell ref="C14:F14"/>
    <mergeCell ref="O40:P40"/>
    <mergeCell ref="B32:D32"/>
    <mergeCell ref="J32:N32"/>
    <mergeCell ref="B33:D33"/>
    <mergeCell ref="J33:K33"/>
    <mergeCell ref="B34:D34"/>
    <mergeCell ref="B35:D35"/>
    <mergeCell ref="E46:G46"/>
    <mergeCell ref="B36:D36"/>
    <mergeCell ref="B37:D37"/>
    <mergeCell ref="B38:D38"/>
    <mergeCell ref="B39:D39"/>
    <mergeCell ref="B40:D40"/>
    <mergeCell ref="B41:D41"/>
    <mergeCell ref="B42:D42"/>
    <mergeCell ref="B43:D43"/>
    <mergeCell ref="E44:G44"/>
    <mergeCell ref="E45:G45"/>
    <mergeCell ref="D63:E63"/>
    <mergeCell ref="C52:E52"/>
    <mergeCell ref="F52:G52"/>
    <mergeCell ref="C53:E53"/>
    <mergeCell ref="F53:G53"/>
    <mergeCell ref="D54:E54"/>
    <mergeCell ref="C60:E60"/>
    <mergeCell ref="F60:G60"/>
    <mergeCell ref="C61:E61"/>
    <mergeCell ref="F61:G61"/>
    <mergeCell ref="F62:G62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746-491C-4527-9EAA-9D77EB8CD093}">
  <dimension ref="A1:K21"/>
  <sheetViews>
    <sheetView view="pageBreakPreview" zoomScaleNormal="100" zoomScaleSheetLayoutView="100" workbookViewId="0">
      <selection activeCell="A8" sqref="A8:H8"/>
    </sheetView>
  </sheetViews>
  <sheetFormatPr defaultColWidth="9.140625" defaultRowHeight="15" x14ac:dyDescent="0.25"/>
  <cols>
    <col min="1" max="1" width="17" style="45" customWidth="1"/>
    <col min="2" max="2" width="20.85546875" style="45" customWidth="1"/>
    <col min="3" max="3" width="52.42578125" style="45" customWidth="1"/>
    <col min="4" max="4" width="19.28515625" style="45" customWidth="1"/>
    <col min="5" max="5" width="25.28515625" style="45" customWidth="1"/>
    <col min="6" max="6" width="18.85546875" style="45" customWidth="1"/>
    <col min="7" max="7" width="13.140625" style="45" customWidth="1"/>
    <col min="8" max="8" width="26.5703125" style="45" bestFit="1" customWidth="1"/>
    <col min="9" max="9" width="9.140625" style="45"/>
    <col min="10" max="10" width="12.42578125" style="45" bestFit="1" customWidth="1"/>
    <col min="11" max="11" width="17.7109375" style="45" customWidth="1"/>
    <col min="12" max="16384" width="9.140625" style="45"/>
  </cols>
  <sheetData>
    <row r="1" spans="1:11" x14ac:dyDescent="0.25">
      <c r="A1" s="44"/>
      <c r="B1" s="44"/>
      <c r="C1" s="44"/>
      <c r="D1" s="44"/>
      <c r="E1" s="44"/>
      <c r="F1" s="44"/>
      <c r="G1" s="44"/>
      <c r="H1" s="44"/>
    </row>
    <row r="2" spans="1:11" x14ac:dyDescent="0.25">
      <c r="A2" s="46" t="s">
        <v>236</v>
      </c>
      <c r="B2" s="310" t="s">
        <v>220</v>
      </c>
      <c r="C2" s="310"/>
      <c r="D2" s="310"/>
      <c r="E2" s="310"/>
      <c r="F2" s="310"/>
      <c r="G2" s="310"/>
      <c r="H2" s="310"/>
    </row>
    <row r="3" spans="1:11" x14ac:dyDescent="0.25">
      <c r="A3" s="47"/>
      <c r="B3" s="311" t="s">
        <v>237</v>
      </c>
      <c r="C3" s="311"/>
      <c r="D3" s="311"/>
      <c r="E3" s="311"/>
      <c r="F3" s="311"/>
      <c r="G3" s="311"/>
      <c r="H3" s="311"/>
    </row>
    <row r="4" spans="1:11" x14ac:dyDescent="0.25">
      <c r="A4" s="48" t="s">
        <v>238</v>
      </c>
      <c r="B4" s="312" t="s">
        <v>224</v>
      </c>
      <c r="C4" s="312"/>
      <c r="D4" s="312"/>
      <c r="E4" s="312"/>
      <c r="F4" s="312"/>
      <c r="G4" s="312"/>
      <c r="H4" s="312"/>
    </row>
    <row r="5" spans="1:11" x14ac:dyDescent="0.25">
      <c r="A5" s="49"/>
      <c r="B5" s="311" t="s">
        <v>237</v>
      </c>
      <c r="C5" s="311"/>
      <c r="D5" s="311"/>
      <c r="E5" s="311"/>
      <c r="F5" s="311"/>
      <c r="G5" s="311"/>
      <c r="H5" s="311"/>
    </row>
    <row r="6" spans="1:11" ht="34.5" customHeight="1" x14ac:dyDescent="0.25">
      <c r="A6" s="48" t="s">
        <v>239</v>
      </c>
      <c r="B6" s="312" t="s">
        <v>226</v>
      </c>
      <c r="C6" s="312"/>
      <c r="D6" s="312"/>
      <c r="E6" s="312"/>
      <c r="F6" s="312"/>
      <c r="G6" s="312"/>
      <c r="H6" s="312"/>
    </row>
    <row r="7" spans="1:11" x14ac:dyDescent="0.25">
      <c r="A7" s="49"/>
      <c r="B7" s="311" t="s">
        <v>240</v>
      </c>
      <c r="C7" s="311"/>
      <c r="D7" s="311"/>
      <c r="E7" s="311"/>
      <c r="F7" s="311"/>
      <c r="G7" s="311"/>
      <c r="H7" s="311"/>
    </row>
    <row r="8" spans="1:11" x14ac:dyDescent="0.25">
      <c r="A8" s="309" t="s">
        <v>334</v>
      </c>
      <c r="B8" s="309"/>
      <c r="C8" s="309"/>
      <c r="D8" s="309"/>
      <c r="E8" s="309"/>
      <c r="F8" s="309"/>
      <c r="G8" s="309"/>
      <c r="H8" s="309"/>
    </row>
    <row r="9" spans="1:11" x14ac:dyDescent="0.25">
      <c r="A9" s="50"/>
      <c r="B9" s="50"/>
      <c r="C9" s="50"/>
      <c r="D9" s="50"/>
      <c r="E9" s="50"/>
      <c r="F9" s="50"/>
      <c r="G9" s="49"/>
      <c r="H9" s="50"/>
    </row>
    <row r="10" spans="1:11" ht="52.5" customHeight="1" x14ac:dyDescent="0.25">
      <c r="A10" s="51" t="s">
        <v>241</v>
      </c>
      <c r="B10" s="51" t="s">
        <v>242</v>
      </c>
      <c r="C10" s="51" t="s">
        <v>243</v>
      </c>
      <c r="D10" s="51" t="s">
        <v>244</v>
      </c>
      <c r="E10" s="52" t="s">
        <v>245</v>
      </c>
      <c r="F10" s="52" t="s">
        <v>317</v>
      </c>
      <c r="G10" s="51" t="s">
        <v>316</v>
      </c>
      <c r="H10" s="52" t="s">
        <v>327</v>
      </c>
    </row>
    <row r="11" spans="1:11" ht="54" customHeight="1" x14ac:dyDescent="0.25">
      <c r="A11" s="53">
        <v>1</v>
      </c>
      <c r="B11" s="54" t="s">
        <v>246</v>
      </c>
      <c r="C11" s="55" t="s">
        <v>247</v>
      </c>
      <c r="D11" s="56">
        <f>'кс-2 №2 январь'!O165</f>
        <v>4620377.7699999996</v>
      </c>
      <c r="E11" s="56">
        <f>'кс-2 №2 январь'!O178</f>
        <v>88711.25</v>
      </c>
      <c r="F11" s="56">
        <f>'кс-2 №2 январь'!O179</f>
        <v>4709089.0199999996</v>
      </c>
      <c r="G11" s="57">
        <f>F11*0.22</f>
        <v>1035999.5843999999</v>
      </c>
      <c r="H11" s="58">
        <f>F11+G11</f>
        <v>5745088.6043999996</v>
      </c>
      <c r="I11" s="45" t="s">
        <v>315</v>
      </c>
      <c r="J11" s="59">
        <f>'кс-2 №2 январь'!O181</f>
        <v>5745088.5999999996</v>
      </c>
      <c r="K11" s="60">
        <f>H11-J11</f>
        <v>4.3999999761581421E-3</v>
      </c>
    </row>
    <row r="12" spans="1:11" hidden="1" x14ac:dyDescent="0.25">
      <c r="A12" s="53"/>
      <c r="B12" s="54"/>
      <c r="C12" s="55"/>
      <c r="D12" s="56"/>
      <c r="E12" s="56"/>
      <c r="F12" s="56"/>
      <c r="G12" s="61"/>
      <c r="H12" s="58"/>
      <c r="J12" s="59"/>
      <c r="K12" s="60"/>
    </row>
    <row r="13" spans="1:11" ht="22.5" hidden="1" customHeight="1" x14ac:dyDescent="0.25">
      <c r="A13" s="53"/>
      <c r="B13" s="54"/>
      <c r="C13" s="55"/>
      <c r="D13" s="56"/>
      <c r="E13" s="56"/>
      <c r="F13" s="56"/>
      <c r="G13" s="61"/>
      <c r="H13" s="58"/>
      <c r="J13" s="59"/>
      <c r="K13" s="60"/>
    </row>
    <row r="14" spans="1:11" ht="24" hidden="1" customHeight="1" x14ac:dyDescent="0.25">
      <c r="A14" s="53"/>
      <c r="B14" s="54"/>
      <c r="C14" s="55"/>
      <c r="D14" s="56"/>
      <c r="E14" s="56"/>
      <c r="F14" s="56"/>
      <c r="G14" s="61"/>
      <c r="H14" s="58"/>
      <c r="J14" s="59"/>
      <c r="K14" s="60"/>
    </row>
    <row r="15" spans="1:11" ht="22.5" hidden="1" customHeight="1" x14ac:dyDescent="0.25">
      <c r="A15" s="53"/>
      <c r="B15" s="54"/>
      <c r="C15" s="55"/>
      <c r="D15" s="56"/>
      <c r="E15" s="56"/>
      <c r="F15" s="56"/>
      <c r="G15" s="61"/>
      <c r="H15" s="58"/>
      <c r="J15" s="59"/>
      <c r="K15" s="60"/>
    </row>
    <row r="16" spans="1:11" ht="15.75" hidden="1" thickBot="1" x14ac:dyDescent="0.3">
      <c r="A16" s="62"/>
      <c r="B16" s="63"/>
      <c r="C16" s="64"/>
      <c r="D16" s="65"/>
      <c r="E16" s="65"/>
      <c r="F16" s="65"/>
      <c r="G16" s="66"/>
      <c r="H16" s="67"/>
    </row>
    <row r="17" spans="1:10" x14ac:dyDescent="0.25">
      <c r="A17" s="68"/>
      <c r="B17" s="69" t="s">
        <v>248</v>
      </c>
      <c r="C17" s="68"/>
      <c r="D17" s="70">
        <f>SUM(D11:D16)</f>
        <v>4620377.7699999996</v>
      </c>
      <c r="E17" s="70">
        <f>SUM(E11:E16)</f>
        <v>88711.25</v>
      </c>
      <c r="F17" s="70">
        <f>SUM(F11:F16)</f>
        <v>4709089.0199999996</v>
      </c>
      <c r="G17" s="70"/>
      <c r="H17" s="70">
        <f>SUM(H11:H16)</f>
        <v>5745088.6043999996</v>
      </c>
      <c r="J17" s="59"/>
    </row>
    <row r="20" spans="1:10" x14ac:dyDescent="0.25">
      <c r="G20" s="59"/>
    </row>
    <row r="21" spans="1:10" x14ac:dyDescent="0.25">
      <c r="G21" s="59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275A-BB26-4E8F-9CAD-432ED8565FD5}">
  <sheetPr>
    <pageSetUpPr fitToPage="1"/>
  </sheetPr>
  <dimension ref="A1:EZ191"/>
  <sheetViews>
    <sheetView topLeftCell="A131" zoomScaleNormal="100" workbookViewId="0">
      <selection activeCell="H144" sqref="H144"/>
    </sheetView>
  </sheetViews>
  <sheetFormatPr defaultColWidth="9.140625" defaultRowHeight="11.25" customHeight="1" x14ac:dyDescent="0.2"/>
  <cols>
    <col min="1" max="2" width="6.7109375" style="261" customWidth="1"/>
    <col min="3" max="3" width="15.28515625" style="261" customWidth="1"/>
    <col min="4" max="4" width="10.42578125" style="261" customWidth="1"/>
    <col min="5" max="5" width="13.28515625" style="261" customWidth="1"/>
    <col min="6" max="6" width="22.140625" style="261" customWidth="1"/>
    <col min="7" max="7" width="9.28515625" style="261" customWidth="1"/>
    <col min="8" max="8" width="12.7109375" style="261" customWidth="1"/>
    <col min="9" max="10" width="12.85546875" style="261" customWidth="1"/>
    <col min="11" max="11" width="11" style="261" customWidth="1"/>
    <col min="12" max="13" width="12.85546875" style="261" customWidth="1"/>
    <col min="14" max="14" width="11" style="261" customWidth="1"/>
    <col min="15" max="15" width="16.7109375" style="261" customWidth="1"/>
    <col min="16" max="16" width="11.7109375" style="261" hidden="1" customWidth="1"/>
    <col min="17" max="18" width="9.140625" style="261"/>
    <col min="19" max="27" width="102.5703125" style="201" hidden="1" customWidth="1"/>
    <col min="28" max="30" width="40.5703125" style="202" hidden="1" customWidth="1"/>
    <col min="31" max="38" width="91" style="201" hidden="1" customWidth="1"/>
    <col min="39" max="41" width="40.5703125" style="202" hidden="1" customWidth="1"/>
    <col min="42" max="49" width="91" style="201" hidden="1" customWidth="1"/>
    <col min="50" max="52" width="40.5703125" style="202" hidden="1" customWidth="1"/>
    <col min="53" max="61" width="102.5703125" style="201" hidden="1" customWidth="1"/>
    <col min="62" max="64" width="40.5703125" style="202" hidden="1" customWidth="1"/>
    <col min="65" max="73" width="102.5703125" style="201" hidden="1" customWidth="1"/>
    <col min="74" max="82" width="40.5703125" style="202" hidden="1" customWidth="1"/>
    <col min="83" max="97" width="169.42578125" style="262" hidden="1" customWidth="1"/>
    <col min="98" max="112" width="169.42578125" style="263" hidden="1" customWidth="1"/>
    <col min="113" max="113" width="169.42578125" style="264" hidden="1" customWidth="1"/>
    <col min="114" max="120" width="32.28515625" style="201" hidden="1" customWidth="1"/>
    <col min="121" max="123" width="144.42578125" style="201" hidden="1" customWidth="1"/>
    <col min="124" max="124" width="169.42578125" style="264" hidden="1" customWidth="1"/>
    <col min="125" max="132" width="103.85546875" style="201" hidden="1" customWidth="1"/>
    <col min="133" max="138" width="65.85546875" style="265" hidden="1" customWidth="1"/>
    <col min="139" max="144" width="73.42578125" style="226" hidden="1" customWidth="1"/>
    <col min="145" max="150" width="65.85546875" style="265" hidden="1" customWidth="1"/>
    <col min="151" max="156" width="73.42578125" style="226" hidden="1" customWidth="1"/>
    <col min="157" max="16384" width="9.140625" style="261"/>
  </cols>
  <sheetData>
    <row r="1" spans="1:30" s="6" customFormat="1" ht="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4"/>
      <c r="R1" s="5"/>
    </row>
    <row r="2" spans="1:30" s="6" customFormat="1" ht="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313" t="s">
        <v>0</v>
      </c>
      <c r="N2" s="314"/>
      <c r="O2" s="315"/>
      <c r="P2" s="7"/>
      <c r="Q2" s="4"/>
      <c r="R2" s="5"/>
    </row>
    <row r="3" spans="1:30" s="6" customFormat="1" ht="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8" t="s">
        <v>1</v>
      </c>
      <c r="M3" s="313" t="s">
        <v>2</v>
      </c>
      <c r="N3" s="314"/>
      <c r="O3" s="315"/>
      <c r="P3" s="7"/>
      <c r="Q3" s="4"/>
      <c r="R3" s="5"/>
    </row>
    <row r="4" spans="1:30" s="6" customFormat="1" ht="15" x14ac:dyDescent="0.25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8"/>
      <c r="M4" s="316"/>
      <c r="N4" s="317"/>
      <c r="O4" s="318"/>
      <c r="P4" s="7"/>
      <c r="Q4" s="4"/>
      <c r="R4" s="5"/>
    </row>
    <row r="5" spans="1:30" s="6" customFormat="1" ht="12.6" customHeight="1" x14ac:dyDescent="0.25">
      <c r="A5" s="9" t="s">
        <v>3</v>
      </c>
      <c r="B5" s="1"/>
      <c r="C5" s="319"/>
      <c r="D5" s="319"/>
      <c r="E5" s="319"/>
      <c r="F5" s="319"/>
      <c r="G5" s="319"/>
      <c r="H5" s="319"/>
      <c r="I5" s="319"/>
      <c r="J5" s="319"/>
      <c r="K5" s="319"/>
      <c r="L5" s="8" t="s">
        <v>4</v>
      </c>
      <c r="M5" s="320"/>
      <c r="N5" s="321"/>
      <c r="O5" s="322"/>
      <c r="P5" s="7"/>
      <c r="Q5" s="4"/>
      <c r="R5" s="5"/>
      <c r="U5" s="10" t="s">
        <v>5</v>
      </c>
      <c r="V5" s="10" t="s">
        <v>5</v>
      </c>
    </row>
    <row r="6" spans="1:30" s="6" customFormat="1" ht="15" x14ac:dyDescent="0.25">
      <c r="A6" s="1"/>
      <c r="B6" s="1"/>
      <c r="C6" s="11"/>
      <c r="D6" s="11"/>
      <c r="E6" s="11"/>
      <c r="F6" s="12" t="s">
        <v>6</v>
      </c>
      <c r="G6" s="11"/>
      <c r="H6" s="13"/>
      <c r="I6" s="11"/>
      <c r="J6" s="11"/>
      <c r="K6" s="11"/>
      <c r="L6" s="8"/>
      <c r="M6" s="316"/>
      <c r="N6" s="317"/>
      <c r="O6" s="318"/>
      <c r="P6" s="7"/>
      <c r="Q6" s="4"/>
      <c r="R6" s="5"/>
    </row>
    <row r="7" spans="1:30" s="6" customFormat="1" ht="16.5" customHeight="1" x14ac:dyDescent="0.25">
      <c r="A7" s="14" t="s">
        <v>219</v>
      </c>
      <c r="B7" s="1"/>
      <c r="C7" s="332" t="s">
        <v>220</v>
      </c>
      <c r="D7" s="332"/>
      <c r="E7" s="332"/>
      <c r="F7" s="332"/>
      <c r="G7" s="332"/>
      <c r="H7" s="332"/>
      <c r="I7" s="332"/>
      <c r="J7" s="332"/>
      <c r="K7" s="332"/>
      <c r="L7" s="8" t="s">
        <v>4</v>
      </c>
      <c r="M7" s="320" t="s">
        <v>221</v>
      </c>
      <c r="N7" s="321"/>
      <c r="O7" s="322"/>
      <c r="P7" s="7"/>
      <c r="Q7" s="4"/>
      <c r="R7" s="5"/>
      <c r="W7" s="10" t="s">
        <v>222</v>
      </c>
      <c r="X7" s="10" t="s">
        <v>5</v>
      </c>
    </row>
    <row r="8" spans="1:30" s="6" customFormat="1" ht="15" x14ac:dyDescent="0.25">
      <c r="A8" s="14"/>
      <c r="B8" s="1"/>
      <c r="C8" s="14"/>
      <c r="D8" s="14"/>
      <c r="E8" s="14"/>
      <c r="F8" s="15" t="s">
        <v>6</v>
      </c>
      <c r="G8" s="14"/>
      <c r="H8" s="16"/>
      <c r="I8" s="14"/>
      <c r="J8" s="14"/>
      <c r="K8" s="14"/>
      <c r="L8" s="8"/>
      <c r="M8" s="316"/>
      <c r="N8" s="317"/>
      <c r="O8" s="318"/>
      <c r="P8" s="7"/>
      <c r="Q8" s="4"/>
      <c r="R8" s="5"/>
    </row>
    <row r="9" spans="1:30" s="6" customFormat="1" ht="20.25" customHeight="1" x14ac:dyDescent="0.25">
      <c r="A9" s="14" t="s">
        <v>223</v>
      </c>
      <c r="B9" s="1"/>
      <c r="C9" s="332" t="s">
        <v>224</v>
      </c>
      <c r="D9" s="332"/>
      <c r="E9" s="332"/>
      <c r="F9" s="332"/>
      <c r="G9" s="332"/>
      <c r="H9" s="332"/>
      <c r="I9" s="332"/>
      <c r="J9" s="332"/>
      <c r="K9" s="332"/>
      <c r="L9" s="8" t="s">
        <v>4</v>
      </c>
      <c r="M9" s="320" t="s">
        <v>225</v>
      </c>
      <c r="N9" s="321"/>
      <c r="O9" s="322"/>
      <c r="P9" s="7"/>
      <c r="Q9" s="4"/>
      <c r="R9" s="5"/>
      <c r="Y9" s="10" t="s">
        <v>5</v>
      </c>
      <c r="Z9" s="10" t="s">
        <v>5</v>
      </c>
    </row>
    <row r="10" spans="1:30" s="6" customFormat="1" ht="13.5" customHeight="1" x14ac:dyDescent="0.25">
      <c r="A10" s="14"/>
      <c r="B10" s="1"/>
      <c r="C10" s="14"/>
      <c r="D10" s="14"/>
      <c r="E10" s="14"/>
      <c r="F10" s="15" t="s">
        <v>6</v>
      </c>
      <c r="G10" s="14"/>
      <c r="H10" s="16"/>
      <c r="I10" s="14"/>
      <c r="J10" s="14"/>
      <c r="K10" s="14"/>
      <c r="L10" s="1"/>
      <c r="M10" s="316"/>
      <c r="N10" s="317"/>
      <c r="O10" s="318"/>
      <c r="P10" s="7"/>
      <c r="Q10" s="4"/>
      <c r="R10" s="5"/>
    </row>
    <row r="11" spans="1:30" s="6" customFormat="1" ht="29.25" customHeight="1" x14ac:dyDescent="0.25">
      <c r="A11" s="14" t="s">
        <v>7</v>
      </c>
      <c r="B11" s="1"/>
      <c r="C11" s="338" t="s">
        <v>226</v>
      </c>
      <c r="D11" s="338"/>
      <c r="E11" s="338"/>
      <c r="F11" s="338"/>
      <c r="G11" s="338"/>
      <c r="H11" s="338"/>
      <c r="I11" s="338"/>
      <c r="J11" s="338"/>
      <c r="K11" s="338"/>
      <c r="L11" s="1"/>
      <c r="M11" s="320"/>
      <c r="N11" s="321"/>
      <c r="O11" s="322"/>
      <c r="P11" s="7"/>
      <c r="Q11" s="4"/>
      <c r="R11" s="5"/>
      <c r="AA11" s="10" t="s">
        <v>227</v>
      </c>
    </row>
    <row r="12" spans="1:30" s="6" customFormat="1" ht="15" x14ac:dyDescent="0.25">
      <c r="A12" s="14"/>
      <c r="B12" s="1"/>
      <c r="C12" s="17"/>
      <c r="D12" s="17"/>
      <c r="E12" s="17"/>
      <c r="F12" s="18" t="s">
        <v>8</v>
      </c>
      <c r="G12" s="17"/>
      <c r="H12" s="19"/>
      <c r="I12" s="17"/>
      <c r="J12" s="17"/>
      <c r="K12" s="17"/>
      <c r="L12" s="1"/>
      <c r="M12" s="316"/>
      <c r="N12" s="317"/>
      <c r="O12" s="318"/>
      <c r="P12" s="7"/>
      <c r="Q12" s="4"/>
      <c r="R12" s="5"/>
    </row>
    <row r="13" spans="1:30" s="6" customFormat="1" ht="31.5" customHeight="1" x14ac:dyDescent="0.25">
      <c r="A13" s="14" t="s">
        <v>9</v>
      </c>
      <c r="B13" s="1"/>
      <c r="C13" s="338" t="s">
        <v>226</v>
      </c>
      <c r="D13" s="338"/>
      <c r="E13" s="338"/>
      <c r="F13" s="338"/>
      <c r="G13" s="338"/>
      <c r="H13" s="338"/>
      <c r="I13" s="338"/>
      <c r="J13" s="338"/>
      <c r="K13" s="338"/>
      <c r="L13" s="1"/>
      <c r="M13" s="320"/>
      <c r="N13" s="321"/>
      <c r="O13" s="322"/>
      <c r="P13" s="7"/>
      <c r="Q13" s="4"/>
      <c r="R13" s="5"/>
      <c r="AB13" s="10" t="s">
        <v>228</v>
      </c>
    </row>
    <row r="14" spans="1:30" s="6" customFormat="1" ht="15" x14ac:dyDescent="0.25">
      <c r="A14" s="1"/>
      <c r="B14" s="1"/>
      <c r="C14" s="11"/>
      <c r="D14" s="11"/>
      <c r="E14" s="11"/>
      <c r="F14" s="12" t="s">
        <v>10</v>
      </c>
      <c r="G14" s="11"/>
      <c r="H14" s="13"/>
      <c r="I14" s="11"/>
      <c r="J14" s="11"/>
      <c r="K14" s="11"/>
      <c r="L14" s="8" t="s">
        <v>11</v>
      </c>
      <c r="M14" s="313"/>
      <c r="N14" s="314"/>
      <c r="O14" s="315"/>
      <c r="P14" s="7"/>
      <c r="Q14" s="4"/>
      <c r="R14" s="5"/>
    </row>
    <row r="15" spans="1:30" s="6" customFormat="1" ht="15" customHeight="1" x14ac:dyDescent="0.25">
      <c r="A15" s="1"/>
      <c r="B15" s="1"/>
      <c r="C15" s="1"/>
      <c r="D15" s="1"/>
      <c r="E15" s="1"/>
      <c r="F15" s="1"/>
      <c r="G15" s="1"/>
      <c r="H15" s="2"/>
      <c r="I15" s="1"/>
      <c r="J15" s="1"/>
      <c r="K15" s="8" t="s">
        <v>12</v>
      </c>
      <c r="L15" s="20" t="s">
        <v>13</v>
      </c>
      <c r="M15" s="335" t="s">
        <v>229</v>
      </c>
      <c r="N15" s="336"/>
      <c r="O15" s="337"/>
      <c r="P15" s="21"/>
      <c r="Q15" s="4"/>
      <c r="R15" s="5"/>
      <c r="AC15" s="10" t="s">
        <v>5</v>
      </c>
    </row>
    <row r="16" spans="1:30" s="6" customFormat="1" ht="15" x14ac:dyDescent="0.25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  <c r="L16" s="20" t="s">
        <v>14</v>
      </c>
      <c r="M16" s="335" t="s">
        <v>230</v>
      </c>
      <c r="N16" s="336"/>
      <c r="O16" s="337"/>
      <c r="P16" s="21"/>
      <c r="Q16" s="4"/>
      <c r="R16" s="5"/>
      <c r="AD16" s="10" t="s">
        <v>5</v>
      </c>
    </row>
    <row r="17" spans="1:30" s="6" customFormat="1" ht="15" customHeight="1" x14ac:dyDescent="0.25">
      <c r="A17" s="1"/>
      <c r="B17" s="1"/>
      <c r="C17" s="1"/>
      <c r="D17" s="1"/>
      <c r="E17" s="1"/>
      <c r="F17" s="1"/>
      <c r="G17" s="1"/>
      <c r="H17" s="2"/>
      <c r="I17" s="1"/>
      <c r="J17" s="1"/>
      <c r="K17" s="8" t="s">
        <v>231</v>
      </c>
      <c r="L17" s="20" t="s">
        <v>13</v>
      </c>
      <c r="M17" s="329" t="s">
        <v>39</v>
      </c>
      <c r="N17" s="330"/>
      <c r="O17" s="331"/>
      <c r="P17" s="22"/>
      <c r="Q17" s="4"/>
      <c r="R17" s="5"/>
      <c r="AC17" s="10" t="s">
        <v>5</v>
      </c>
    </row>
    <row r="18" spans="1:30" s="6" customFormat="1" ht="15" x14ac:dyDescent="0.25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  <c r="L18" s="20" t="s">
        <v>14</v>
      </c>
      <c r="M18" s="329" t="s">
        <v>232</v>
      </c>
      <c r="N18" s="330"/>
      <c r="O18" s="331"/>
      <c r="P18" s="22"/>
      <c r="Q18" s="4"/>
      <c r="R18" s="5"/>
      <c r="AD18" s="10" t="s">
        <v>5</v>
      </c>
    </row>
    <row r="19" spans="1:30" s="6" customFormat="1" ht="15" customHeight="1" x14ac:dyDescent="0.25">
      <c r="A19" s="1"/>
      <c r="B19" s="1"/>
      <c r="C19" s="1"/>
      <c r="D19" s="1"/>
      <c r="E19" s="1"/>
      <c r="F19" s="1"/>
      <c r="G19" s="1"/>
      <c r="H19" s="2"/>
      <c r="I19" s="1"/>
      <c r="J19" s="1"/>
      <c r="K19" s="8" t="s">
        <v>231</v>
      </c>
      <c r="L19" s="20" t="s">
        <v>13</v>
      </c>
      <c r="M19" s="329" t="s">
        <v>66</v>
      </c>
      <c r="N19" s="330"/>
      <c r="O19" s="331"/>
      <c r="P19" s="22"/>
      <c r="Q19" s="4"/>
      <c r="R19" s="5"/>
      <c r="AC19" s="10" t="s">
        <v>5</v>
      </c>
    </row>
    <row r="20" spans="1:30" s="6" customFormat="1" ht="15" x14ac:dyDescent="0.25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  <c r="L20" s="20" t="s">
        <v>14</v>
      </c>
      <c r="M20" s="329" t="s">
        <v>325</v>
      </c>
      <c r="N20" s="330"/>
      <c r="O20" s="331"/>
      <c r="P20" s="22"/>
      <c r="Q20" s="4"/>
      <c r="R20" s="5"/>
      <c r="AD20" s="10" t="s">
        <v>5</v>
      </c>
    </row>
    <row r="21" spans="1:30" s="6" customFormat="1" ht="15" x14ac:dyDescent="0.25">
      <c r="A21" s="1"/>
      <c r="B21" s="1"/>
      <c r="C21" s="1"/>
      <c r="D21" s="1"/>
      <c r="E21" s="1"/>
      <c r="F21" s="1"/>
      <c r="G21" s="1"/>
      <c r="H21" s="2"/>
      <c r="I21" s="1"/>
      <c r="J21" s="1"/>
      <c r="K21" s="1"/>
      <c r="L21" s="8" t="s">
        <v>15</v>
      </c>
      <c r="M21" s="313"/>
      <c r="N21" s="314"/>
      <c r="O21" s="315"/>
      <c r="P21" s="7"/>
      <c r="Q21" s="4"/>
      <c r="R21" s="5"/>
    </row>
    <row r="22" spans="1:30" s="6" customFormat="1" ht="15" x14ac:dyDescent="0.25">
      <c r="A22" s="1"/>
      <c r="B22" s="1"/>
      <c r="C22" s="1"/>
      <c r="D22" s="1"/>
      <c r="E22" s="1"/>
      <c r="F22" s="1"/>
      <c r="G22" s="1"/>
      <c r="H22" s="2"/>
      <c r="I22" s="1"/>
      <c r="J22" s="1"/>
      <c r="K22" s="8"/>
      <c r="L22" s="43"/>
      <c r="M22" s="43"/>
      <c r="N22" s="43"/>
      <c r="O22" s="1"/>
      <c r="P22" s="3"/>
      <c r="Q22" s="4"/>
      <c r="R22" s="5"/>
    </row>
    <row r="23" spans="1:30" s="6" customFormat="1" ht="16.5" customHeight="1" x14ac:dyDescent="0.25">
      <c r="A23" s="1"/>
      <c r="B23" s="1"/>
      <c r="C23" s="1"/>
      <c r="D23" s="1"/>
      <c r="E23" s="1"/>
      <c r="F23" s="1"/>
      <c r="G23" s="1"/>
      <c r="H23" s="2"/>
      <c r="I23" s="1"/>
      <c r="J23" s="1"/>
      <c r="K23" s="8"/>
      <c r="L23" s="333" t="s">
        <v>16</v>
      </c>
      <c r="M23" s="333" t="s">
        <v>17</v>
      </c>
      <c r="N23" s="334" t="s">
        <v>18</v>
      </c>
      <c r="O23" s="334"/>
      <c r="P23" s="23"/>
      <c r="Q23" s="4"/>
      <c r="R23" s="5"/>
    </row>
    <row r="24" spans="1:30" s="6" customFormat="1" ht="15" x14ac:dyDescent="0.25">
      <c r="A24" s="1"/>
      <c r="B24" s="1"/>
      <c r="C24" s="1"/>
      <c r="D24" s="1"/>
      <c r="E24" s="1"/>
      <c r="F24" s="1"/>
      <c r="G24" s="1"/>
      <c r="H24" s="2"/>
      <c r="I24" s="1"/>
      <c r="J24" s="1"/>
      <c r="K24" s="8"/>
      <c r="L24" s="333"/>
      <c r="M24" s="333"/>
      <c r="N24" s="42" t="s">
        <v>19</v>
      </c>
      <c r="O24" s="42" t="s">
        <v>20</v>
      </c>
      <c r="P24" s="23"/>
      <c r="Q24" s="4"/>
      <c r="R24" s="5"/>
    </row>
    <row r="25" spans="1:30" s="6" customFormat="1" ht="15" x14ac:dyDescent="0.25">
      <c r="A25" s="1"/>
      <c r="B25" s="1"/>
      <c r="C25" s="1"/>
      <c r="D25" s="1"/>
      <c r="E25" s="1"/>
      <c r="F25" s="1"/>
      <c r="G25" s="1"/>
      <c r="H25" s="24" t="s">
        <v>21</v>
      </c>
      <c r="I25" s="1"/>
      <c r="J25" s="1"/>
      <c r="K25" s="8"/>
      <c r="L25" s="20" t="s">
        <v>39</v>
      </c>
      <c r="M25" s="25">
        <v>46047</v>
      </c>
      <c r="N25" s="26">
        <v>46010</v>
      </c>
      <c r="O25" s="26">
        <f>M25</f>
        <v>46047</v>
      </c>
      <c r="P25" s="27"/>
      <c r="Q25" s="4"/>
      <c r="R25" s="5"/>
    </row>
    <row r="26" spans="1:30" s="6" customFormat="1" ht="15" x14ac:dyDescent="0.25">
      <c r="A26" s="1"/>
      <c r="B26" s="1"/>
      <c r="C26" s="1"/>
      <c r="D26" s="1"/>
      <c r="E26" s="1"/>
      <c r="F26" s="1"/>
      <c r="G26" s="1"/>
      <c r="H26" s="24" t="s">
        <v>23</v>
      </c>
      <c r="I26" s="1"/>
      <c r="J26" s="1"/>
      <c r="K26" s="8"/>
      <c r="L26" s="43"/>
      <c r="M26" s="43"/>
      <c r="N26" s="43"/>
      <c r="O26" s="1"/>
      <c r="P26" s="3"/>
      <c r="Q26" s="4"/>
      <c r="R26" s="5"/>
    </row>
    <row r="27" spans="1:30" s="6" customFormat="1" ht="15" x14ac:dyDescent="0.25">
      <c r="A27" s="1"/>
      <c r="B27" s="1"/>
      <c r="C27" s="1"/>
      <c r="D27" s="1"/>
      <c r="E27" s="1"/>
      <c r="F27" s="1"/>
      <c r="G27" s="1"/>
      <c r="H27" s="24" t="s">
        <v>323</v>
      </c>
      <c r="I27" s="1"/>
      <c r="J27" s="1"/>
      <c r="K27" s="8"/>
      <c r="L27" s="43"/>
      <c r="M27" s="43"/>
      <c r="N27" s="43"/>
      <c r="O27" s="1"/>
      <c r="P27" s="3"/>
      <c r="Q27" s="4"/>
      <c r="R27" s="5"/>
    </row>
    <row r="28" spans="1:30" s="6" customFormat="1" ht="15" x14ac:dyDescent="0.25">
      <c r="A28" s="1"/>
      <c r="B28" s="1"/>
      <c r="C28" s="1"/>
      <c r="D28" s="1"/>
      <c r="E28" s="1"/>
      <c r="F28" s="1"/>
      <c r="G28" s="1"/>
      <c r="H28" s="24"/>
      <c r="I28" s="1"/>
      <c r="J28" s="1"/>
      <c r="K28" s="8"/>
      <c r="L28" s="43"/>
      <c r="M28" s="43"/>
      <c r="N28" s="43"/>
      <c r="O28" s="1"/>
      <c r="P28" s="3"/>
      <c r="Q28" s="4"/>
      <c r="R28" s="5"/>
    </row>
    <row r="29" spans="1:30" customFormat="1" ht="36" customHeight="1" x14ac:dyDescent="0.25">
      <c r="A29" s="323" t="s">
        <v>24</v>
      </c>
      <c r="B29" s="323"/>
      <c r="C29" s="328" t="s">
        <v>25</v>
      </c>
      <c r="D29" s="328" t="s">
        <v>26</v>
      </c>
      <c r="E29" s="328"/>
      <c r="F29" s="328"/>
      <c r="G29" s="328" t="s">
        <v>27</v>
      </c>
      <c r="H29" s="328" t="s">
        <v>28</v>
      </c>
      <c r="I29" s="328"/>
      <c r="J29" s="328"/>
      <c r="K29" s="328" t="s">
        <v>29</v>
      </c>
      <c r="L29" s="328"/>
      <c r="M29" s="328"/>
      <c r="N29" s="328" t="s">
        <v>30</v>
      </c>
      <c r="O29" s="328" t="s">
        <v>31</v>
      </c>
      <c r="P29" s="269" t="s">
        <v>330</v>
      </c>
    </row>
    <row r="30" spans="1:30" customFormat="1" ht="20.25" customHeight="1" x14ac:dyDescent="0.25">
      <c r="A30" s="323"/>
      <c r="B30" s="323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50" t="s">
        <v>331</v>
      </c>
    </row>
    <row r="31" spans="1:30" customFormat="1" ht="49.5" customHeight="1" x14ac:dyDescent="0.25">
      <c r="A31" s="205" t="s">
        <v>32</v>
      </c>
      <c r="B31" s="205" t="s">
        <v>33</v>
      </c>
      <c r="C31" s="328"/>
      <c r="D31" s="328"/>
      <c r="E31" s="328"/>
      <c r="F31" s="328"/>
      <c r="G31" s="328"/>
      <c r="H31" s="206" t="s">
        <v>34</v>
      </c>
      <c r="I31" s="206" t="s">
        <v>35</v>
      </c>
      <c r="J31" s="206" t="s">
        <v>36</v>
      </c>
      <c r="K31" s="206" t="s">
        <v>34</v>
      </c>
      <c r="L31" s="206" t="s">
        <v>35</v>
      </c>
      <c r="M31" s="206" t="s">
        <v>37</v>
      </c>
      <c r="N31" s="328"/>
      <c r="O31" s="328"/>
      <c r="P31" s="350"/>
    </row>
    <row r="32" spans="1:30" customFormat="1" ht="15" x14ac:dyDescent="0.25">
      <c r="A32" s="204">
        <v>1</v>
      </c>
      <c r="B32" s="204">
        <v>2</v>
      </c>
      <c r="C32" s="204">
        <v>3</v>
      </c>
      <c r="D32" s="323">
        <v>4</v>
      </c>
      <c r="E32" s="323"/>
      <c r="F32" s="323"/>
      <c r="G32" s="204">
        <v>5</v>
      </c>
      <c r="H32" s="204">
        <v>6</v>
      </c>
      <c r="I32" s="204">
        <v>7</v>
      </c>
      <c r="J32" s="204">
        <v>8</v>
      </c>
      <c r="K32" s="204">
        <v>9</v>
      </c>
      <c r="L32" s="204">
        <v>10</v>
      </c>
      <c r="M32" s="204">
        <v>11</v>
      </c>
      <c r="N32" s="204">
        <v>12</v>
      </c>
      <c r="O32" s="204">
        <v>13</v>
      </c>
      <c r="P32" s="261"/>
    </row>
    <row r="33" spans="1:120" customFormat="1" ht="15" x14ac:dyDescent="0.25">
      <c r="A33" s="324" t="s">
        <v>38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6"/>
      <c r="DI33" s="207" t="s">
        <v>38</v>
      </c>
    </row>
    <row r="34" spans="1:120" customFormat="1" ht="33.75" x14ac:dyDescent="0.25">
      <c r="A34" s="208" t="s">
        <v>22</v>
      </c>
      <c r="B34" s="209" t="s">
        <v>39</v>
      </c>
      <c r="C34" s="210" t="s">
        <v>40</v>
      </c>
      <c r="D34" s="327" t="s">
        <v>41</v>
      </c>
      <c r="E34" s="327"/>
      <c r="F34" s="327"/>
      <c r="G34" s="209" t="s">
        <v>42</v>
      </c>
      <c r="H34" s="209">
        <v>7.4999999999999997E-2</v>
      </c>
      <c r="I34" s="209" t="s">
        <v>22</v>
      </c>
      <c r="J34" s="209" t="s">
        <v>97</v>
      </c>
      <c r="K34" s="211"/>
      <c r="L34" s="209"/>
      <c r="M34" s="211"/>
      <c r="N34" s="209"/>
      <c r="O34" s="212"/>
      <c r="DI34" s="207"/>
      <c r="DJ34" s="213" t="s">
        <v>41</v>
      </c>
      <c r="DK34" s="213" t="s">
        <v>5</v>
      </c>
      <c r="DL34" s="213" t="s">
        <v>5</v>
      </c>
    </row>
    <row r="35" spans="1:120" customFormat="1" ht="15" x14ac:dyDescent="0.25">
      <c r="A35" s="214"/>
      <c r="B35" s="215"/>
      <c r="C35" s="216" t="s">
        <v>22</v>
      </c>
      <c r="D35" s="339" t="s">
        <v>43</v>
      </c>
      <c r="E35" s="339"/>
      <c r="F35" s="339"/>
      <c r="G35" s="217"/>
      <c r="H35" s="218"/>
      <c r="I35" s="218"/>
      <c r="J35" s="218"/>
      <c r="K35" s="219">
        <v>519.16</v>
      </c>
      <c r="L35" s="218"/>
      <c r="M35" s="219">
        <v>38.94</v>
      </c>
      <c r="N35" s="220">
        <v>52.21</v>
      </c>
      <c r="O35" s="221">
        <v>2033.06</v>
      </c>
      <c r="DI35" s="207"/>
      <c r="DJ35" s="213"/>
      <c r="DK35" s="213"/>
      <c r="DL35" s="213"/>
      <c r="DM35" s="201" t="s">
        <v>43</v>
      </c>
    </row>
    <row r="36" spans="1:120" customFormat="1" ht="15" x14ac:dyDescent="0.25">
      <c r="A36" s="214"/>
      <c r="B36" s="215"/>
      <c r="C36" s="216" t="s">
        <v>39</v>
      </c>
      <c r="D36" s="339" t="s">
        <v>44</v>
      </c>
      <c r="E36" s="339"/>
      <c r="F36" s="339"/>
      <c r="G36" s="217"/>
      <c r="H36" s="218"/>
      <c r="I36" s="218"/>
      <c r="J36" s="218"/>
      <c r="K36" s="222">
        <v>10090.67</v>
      </c>
      <c r="L36" s="218"/>
      <c r="M36" s="219">
        <v>756.8</v>
      </c>
      <c r="N36" s="220">
        <v>15.71</v>
      </c>
      <c r="O36" s="221">
        <v>11889.33</v>
      </c>
      <c r="DI36" s="207"/>
      <c r="DJ36" s="213"/>
      <c r="DK36" s="213"/>
      <c r="DL36" s="213"/>
      <c r="DM36" s="201" t="s">
        <v>44</v>
      </c>
    </row>
    <row r="37" spans="1:120" customFormat="1" ht="15" x14ac:dyDescent="0.25">
      <c r="A37" s="214"/>
      <c r="B37" s="215"/>
      <c r="C37" s="216" t="s">
        <v>45</v>
      </c>
      <c r="D37" s="339" t="s">
        <v>46</v>
      </c>
      <c r="E37" s="339"/>
      <c r="F37" s="339"/>
      <c r="G37" s="217"/>
      <c r="H37" s="218"/>
      <c r="I37" s="218"/>
      <c r="J37" s="218"/>
      <c r="K37" s="219">
        <v>422.22</v>
      </c>
      <c r="L37" s="218"/>
      <c r="M37" s="219">
        <v>31.67</v>
      </c>
      <c r="N37" s="220">
        <v>52.21</v>
      </c>
      <c r="O37" s="221">
        <v>1653.49</v>
      </c>
      <c r="DI37" s="207"/>
      <c r="DJ37" s="213"/>
      <c r="DK37" s="213"/>
      <c r="DL37" s="213"/>
      <c r="DM37" s="201" t="s">
        <v>46</v>
      </c>
    </row>
    <row r="38" spans="1:120" customFormat="1" ht="15" x14ac:dyDescent="0.25">
      <c r="A38" s="223"/>
      <c r="B38" s="215"/>
      <c r="C38" s="216"/>
      <c r="D38" s="339" t="s">
        <v>47</v>
      </c>
      <c r="E38" s="339"/>
      <c r="F38" s="339"/>
      <c r="G38" s="217" t="s">
        <v>48</v>
      </c>
      <c r="H38" s="224">
        <v>59.4</v>
      </c>
      <c r="I38" s="218"/>
      <c r="J38" s="225">
        <v>4.4550000000000001</v>
      </c>
      <c r="K38" s="226"/>
      <c r="L38" s="218"/>
      <c r="M38" s="226"/>
      <c r="N38" s="218"/>
      <c r="O38" s="227"/>
      <c r="DI38" s="207"/>
      <c r="DJ38" s="213"/>
      <c r="DK38" s="213"/>
      <c r="DL38" s="213"/>
      <c r="DN38" s="201" t="s">
        <v>47</v>
      </c>
    </row>
    <row r="39" spans="1:120" customFormat="1" ht="15" x14ac:dyDescent="0.25">
      <c r="A39" s="223"/>
      <c r="B39" s="215"/>
      <c r="C39" s="216"/>
      <c r="D39" s="339" t="s">
        <v>49</v>
      </c>
      <c r="E39" s="339"/>
      <c r="F39" s="339"/>
      <c r="G39" s="217" t="s">
        <v>48</v>
      </c>
      <c r="H39" s="220">
        <v>29.76</v>
      </c>
      <c r="I39" s="218"/>
      <c r="J39" s="225">
        <v>2.2320000000000002</v>
      </c>
      <c r="K39" s="226"/>
      <c r="L39" s="218"/>
      <c r="M39" s="226"/>
      <c r="N39" s="218"/>
      <c r="O39" s="227"/>
      <c r="DI39" s="207"/>
      <c r="DJ39" s="213"/>
      <c r="DK39" s="213"/>
      <c r="DL39" s="213"/>
      <c r="DN39" s="201" t="s">
        <v>49</v>
      </c>
    </row>
    <row r="40" spans="1:120" customFormat="1" ht="15" x14ac:dyDescent="0.25">
      <c r="A40" s="228"/>
      <c r="B40" s="217"/>
      <c r="C40" s="216"/>
      <c r="D40" s="341" t="s">
        <v>50</v>
      </c>
      <c r="E40" s="341"/>
      <c r="F40" s="341"/>
      <c r="G40" s="229"/>
      <c r="H40" s="230"/>
      <c r="I40" s="230"/>
      <c r="J40" s="230"/>
      <c r="K40" s="231">
        <v>10609.83</v>
      </c>
      <c r="L40" s="230"/>
      <c r="M40" s="232">
        <v>795.74</v>
      </c>
      <c r="N40" s="230"/>
      <c r="O40" s="233">
        <v>13922.39</v>
      </c>
      <c r="DI40" s="207"/>
      <c r="DJ40" s="213"/>
      <c r="DK40" s="213"/>
      <c r="DL40" s="213"/>
      <c r="DO40" s="201" t="s">
        <v>50</v>
      </c>
    </row>
    <row r="41" spans="1:120" customFormat="1" ht="15" x14ac:dyDescent="0.25">
      <c r="A41" s="223"/>
      <c r="B41" s="215"/>
      <c r="C41" s="216"/>
      <c r="D41" s="339" t="s">
        <v>51</v>
      </c>
      <c r="E41" s="339"/>
      <c r="F41" s="339"/>
      <c r="G41" s="217"/>
      <c r="H41" s="218"/>
      <c r="I41" s="218"/>
      <c r="J41" s="218"/>
      <c r="K41" s="226"/>
      <c r="L41" s="218"/>
      <c r="M41" s="219">
        <v>70.61</v>
      </c>
      <c r="N41" s="218"/>
      <c r="O41" s="221">
        <v>3686.55</v>
      </c>
      <c r="DI41" s="207"/>
      <c r="DJ41" s="213"/>
      <c r="DK41" s="213"/>
      <c r="DL41" s="213"/>
      <c r="DN41" s="201" t="s">
        <v>51</v>
      </c>
    </row>
    <row r="42" spans="1:120" customFormat="1" ht="33.75" x14ac:dyDescent="0.25">
      <c r="A42" s="223"/>
      <c r="B42" s="215"/>
      <c r="C42" s="216" t="s">
        <v>52</v>
      </c>
      <c r="D42" s="339" t="s">
        <v>53</v>
      </c>
      <c r="E42" s="339"/>
      <c r="F42" s="339"/>
      <c r="G42" s="217" t="s">
        <v>54</v>
      </c>
      <c r="H42" s="234">
        <v>109</v>
      </c>
      <c r="I42" s="218"/>
      <c r="J42" s="234">
        <v>109</v>
      </c>
      <c r="K42" s="226"/>
      <c r="L42" s="218"/>
      <c r="M42" s="219">
        <v>76.959999999999994</v>
      </c>
      <c r="N42" s="218"/>
      <c r="O42" s="221">
        <v>4018.34</v>
      </c>
      <c r="DI42" s="207"/>
      <c r="DJ42" s="213"/>
      <c r="DK42" s="213"/>
      <c r="DL42" s="213"/>
      <c r="DN42" s="201" t="s">
        <v>53</v>
      </c>
    </row>
    <row r="43" spans="1:120" customFormat="1" ht="56.25" x14ac:dyDescent="0.25">
      <c r="A43" s="223"/>
      <c r="B43" s="215"/>
      <c r="C43" s="216" t="s">
        <v>55</v>
      </c>
      <c r="D43" s="339" t="s">
        <v>56</v>
      </c>
      <c r="E43" s="339"/>
      <c r="F43" s="339"/>
      <c r="G43" s="217" t="s">
        <v>54</v>
      </c>
      <c r="H43" s="234">
        <v>65</v>
      </c>
      <c r="I43" s="220">
        <v>0.85</v>
      </c>
      <c r="J43" s="220">
        <v>55.25</v>
      </c>
      <c r="K43" s="226"/>
      <c r="L43" s="218"/>
      <c r="M43" s="219">
        <v>39.01</v>
      </c>
      <c r="N43" s="218"/>
      <c r="O43" s="221">
        <v>2036.82</v>
      </c>
      <c r="DI43" s="207"/>
      <c r="DJ43" s="213"/>
      <c r="DK43" s="213"/>
      <c r="DL43" s="213"/>
      <c r="DN43" s="201" t="s">
        <v>56</v>
      </c>
    </row>
    <row r="44" spans="1:120" customFormat="1" ht="15" x14ac:dyDescent="0.25">
      <c r="A44" s="214"/>
      <c r="B44" s="235"/>
      <c r="C44" s="236"/>
      <c r="D44" s="340" t="s">
        <v>57</v>
      </c>
      <c r="E44" s="340"/>
      <c r="F44" s="340"/>
      <c r="G44" s="209"/>
      <c r="H44" s="237"/>
      <c r="I44" s="237"/>
      <c r="J44" s="237"/>
      <c r="K44" s="238"/>
      <c r="L44" s="237"/>
      <c r="M44" s="239">
        <v>911.71</v>
      </c>
      <c r="N44" s="230"/>
      <c r="O44" s="240">
        <v>19977.55</v>
      </c>
      <c r="DI44" s="207"/>
      <c r="DJ44" s="213"/>
      <c r="DK44" s="213"/>
      <c r="DL44" s="213"/>
      <c r="DP44" s="213" t="s">
        <v>57</v>
      </c>
    </row>
    <row r="45" spans="1:120" customFormat="1" ht="45" x14ac:dyDescent="0.25">
      <c r="A45" s="208" t="s">
        <v>39</v>
      </c>
      <c r="B45" s="209" t="s">
        <v>45</v>
      </c>
      <c r="C45" s="210" t="s">
        <v>58</v>
      </c>
      <c r="D45" s="327" t="s">
        <v>59</v>
      </c>
      <c r="E45" s="327"/>
      <c r="F45" s="327"/>
      <c r="G45" s="209" t="s">
        <v>60</v>
      </c>
      <c r="H45" s="209" t="s">
        <v>61</v>
      </c>
      <c r="I45" s="209" t="s">
        <v>22</v>
      </c>
      <c r="J45" s="209" t="s">
        <v>61</v>
      </c>
      <c r="K45" s="211"/>
      <c r="L45" s="209"/>
      <c r="M45" s="211"/>
      <c r="N45" s="209"/>
      <c r="O45" s="212"/>
      <c r="DI45" s="207"/>
      <c r="DJ45" s="213" t="s">
        <v>59</v>
      </c>
      <c r="DK45" s="213" t="s">
        <v>5</v>
      </c>
      <c r="DL45" s="213" t="s">
        <v>5</v>
      </c>
      <c r="DP45" s="213"/>
    </row>
    <row r="46" spans="1:120" customFormat="1" ht="15" x14ac:dyDescent="0.25">
      <c r="A46" s="214"/>
      <c r="B46" s="215"/>
      <c r="C46" s="216" t="s">
        <v>22</v>
      </c>
      <c r="D46" s="339" t="s">
        <v>43</v>
      </c>
      <c r="E46" s="339"/>
      <c r="F46" s="339"/>
      <c r="G46" s="217"/>
      <c r="H46" s="218"/>
      <c r="I46" s="218"/>
      <c r="J46" s="218"/>
      <c r="K46" s="219">
        <v>92.08</v>
      </c>
      <c r="L46" s="218"/>
      <c r="M46" s="219">
        <v>54.13</v>
      </c>
      <c r="N46" s="220">
        <v>52.21</v>
      </c>
      <c r="O46" s="221">
        <v>2826.13</v>
      </c>
      <c r="DI46" s="207"/>
      <c r="DJ46" s="213"/>
      <c r="DK46" s="213"/>
      <c r="DL46" s="213"/>
      <c r="DM46" s="201" t="s">
        <v>43</v>
      </c>
      <c r="DP46" s="213"/>
    </row>
    <row r="47" spans="1:120" customFormat="1" ht="15" x14ac:dyDescent="0.25">
      <c r="A47" s="214"/>
      <c r="B47" s="215"/>
      <c r="C47" s="216" t="s">
        <v>39</v>
      </c>
      <c r="D47" s="339" t="s">
        <v>44</v>
      </c>
      <c r="E47" s="339"/>
      <c r="F47" s="339"/>
      <c r="G47" s="217"/>
      <c r="H47" s="218"/>
      <c r="I47" s="218"/>
      <c r="J47" s="218"/>
      <c r="K47" s="219">
        <v>287.60000000000002</v>
      </c>
      <c r="L47" s="218"/>
      <c r="M47" s="219">
        <v>169.08</v>
      </c>
      <c r="N47" s="220">
        <v>15.71</v>
      </c>
      <c r="O47" s="221">
        <v>2656.25</v>
      </c>
      <c r="DI47" s="207"/>
      <c r="DJ47" s="213"/>
      <c r="DK47" s="213"/>
      <c r="DL47" s="213"/>
      <c r="DM47" s="201" t="s">
        <v>44</v>
      </c>
      <c r="DP47" s="213"/>
    </row>
    <row r="48" spans="1:120" customFormat="1" ht="15" x14ac:dyDescent="0.25">
      <c r="A48" s="214"/>
      <c r="B48" s="215"/>
      <c r="C48" s="216" t="s">
        <v>45</v>
      </c>
      <c r="D48" s="339" t="s">
        <v>46</v>
      </c>
      <c r="E48" s="339"/>
      <c r="F48" s="339"/>
      <c r="G48" s="217"/>
      <c r="H48" s="218"/>
      <c r="I48" s="218"/>
      <c r="J48" s="218"/>
      <c r="K48" s="219">
        <v>37.57</v>
      </c>
      <c r="L48" s="218"/>
      <c r="M48" s="219">
        <v>22.09</v>
      </c>
      <c r="N48" s="220">
        <v>52.21</v>
      </c>
      <c r="O48" s="221">
        <v>1153.32</v>
      </c>
      <c r="DI48" s="207"/>
      <c r="DJ48" s="213"/>
      <c r="DK48" s="213"/>
      <c r="DL48" s="213"/>
      <c r="DM48" s="201" t="s">
        <v>46</v>
      </c>
      <c r="DP48" s="213"/>
    </row>
    <row r="49" spans="1:120" customFormat="1" ht="15" x14ac:dyDescent="0.25">
      <c r="A49" s="223"/>
      <c r="B49" s="215"/>
      <c r="C49" s="216"/>
      <c r="D49" s="339" t="s">
        <v>47</v>
      </c>
      <c r="E49" s="339"/>
      <c r="F49" s="339"/>
      <c r="G49" s="217" t="s">
        <v>48</v>
      </c>
      <c r="H49" s="224">
        <v>11.7</v>
      </c>
      <c r="I49" s="218"/>
      <c r="J49" s="241">
        <v>6.8784299999999998</v>
      </c>
      <c r="K49" s="226"/>
      <c r="L49" s="218"/>
      <c r="M49" s="226"/>
      <c r="N49" s="218"/>
      <c r="O49" s="227"/>
      <c r="DI49" s="207"/>
      <c r="DJ49" s="213"/>
      <c r="DK49" s="213"/>
      <c r="DL49" s="213"/>
      <c r="DN49" s="201" t="s">
        <v>47</v>
      </c>
      <c r="DP49" s="213"/>
    </row>
    <row r="50" spans="1:120" customFormat="1" ht="15" x14ac:dyDescent="0.25">
      <c r="A50" s="223"/>
      <c r="B50" s="215"/>
      <c r="C50" s="216"/>
      <c r="D50" s="339" t="s">
        <v>49</v>
      </c>
      <c r="E50" s="339"/>
      <c r="F50" s="339"/>
      <c r="G50" s="217" t="s">
        <v>48</v>
      </c>
      <c r="H50" s="220">
        <v>2.96</v>
      </c>
      <c r="I50" s="218"/>
      <c r="J50" s="242">
        <v>1.740184</v>
      </c>
      <c r="K50" s="226"/>
      <c r="L50" s="218"/>
      <c r="M50" s="226"/>
      <c r="N50" s="218"/>
      <c r="O50" s="227"/>
      <c r="DI50" s="207"/>
      <c r="DJ50" s="213"/>
      <c r="DK50" s="213"/>
      <c r="DL50" s="213"/>
      <c r="DN50" s="201" t="s">
        <v>49</v>
      </c>
      <c r="DP50" s="213"/>
    </row>
    <row r="51" spans="1:120" customFormat="1" ht="15" x14ac:dyDescent="0.25">
      <c r="A51" s="228"/>
      <c r="B51" s="217"/>
      <c r="C51" s="216"/>
      <c r="D51" s="341" t="s">
        <v>50</v>
      </c>
      <c r="E51" s="341"/>
      <c r="F51" s="341"/>
      <c r="G51" s="229"/>
      <c r="H51" s="230"/>
      <c r="I51" s="230"/>
      <c r="J51" s="230"/>
      <c r="K51" s="232">
        <v>379.68</v>
      </c>
      <c r="L51" s="230"/>
      <c r="M51" s="232">
        <v>223.21</v>
      </c>
      <c r="N51" s="230"/>
      <c r="O51" s="233">
        <v>5482.38</v>
      </c>
      <c r="DI51" s="207"/>
      <c r="DJ51" s="213"/>
      <c r="DK51" s="213"/>
      <c r="DL51" s="213"/>
      <c r="DO51" s="201" t="s">
        <v>50</v>
      </c>
      <c r="DP51" s="213"/>
    </row>
    <row r="52" spans="1:120" customFormat="1" ht="15" x14ac:dyDescent="0.25">
      <c r="A52" s="223"/>
      <c r="B52" s="215"/>
      <c r="C52" s="216"/>
      <c r="D52" s="339" t="s">
        <v>51</v>
      </c>
      <c r="E52" s="339"/>
      <c r="F52" s="339"/>
      <c r="G52" s="217"/>
      <c r="H52" s="218"/>
      <c r="I52" s="218"/>
      <c r="J52" s="218"/>
      <c r="K52" s="226"/>
      <c r="L52" s="218"/>
      <c r="M52" s="219">
        <v>76.22</v>
      </c>
      <c r="N52" s="218"/>
      <c r="O52" s="221">
        <v>3979.45</v>
      </c>
      <c r="DI52" s="207"/>
      <c r="DJ52" s="213"/>
      <c r="DK52" s="213"/>
      <c r="DL52" s="213"/>
      <c r="DN52" s="201" t="s">
        <v>51</v>
      </c>
      <c r="DP52" s="213"/>
    </row>
    <row r="53" spans="1:120" customFormat="1" ht="22.5" x14ac:dyDescent="0.25">
      <c r="A53" s="223"/>
      <c r="B53" s="215"/>
      <c r="C53" s="216" t="s">
        <v>62</v>
      </c>
      <c r="D53" s="339" t="s">
        <v>63</v>
      </c>
      <c r="E53" s="339"/>
      <c r="F53" s="339"/>
      <c r="G53" s="217" t="s">
        <v>54</v>
      </c>
      <c r="H53" s="234">
        <v>102</v>
      </c>
      <c r="I53" s="218"/>
      <c r="J53" s="234">
        <v>102</v>
      </c>
      <c r="K53" s="226"/>
      <c r="L53" s="218"/>
      <c r="M53" s="219">
        <v>77.739999999999995</v>
      </c>
      <c r="N53" s="218"/>
      <c r="O53" s="221">
        <v>4059.04</v>
      </c>
      <c r="DI53" s="207"/>
      <c r="DJ53" s="213"/>
      <c r="DK53" s="213"/>
      <c r="DL53" s="213"/>
      <c r="DN53" s="201" t="s">
        <v>63</v>
      </c>
      <c r="DP53" s="213"/>
    </row>
    <row r="54" spans="1:120" customFormat="1" ht="22.5" x14ac:dyDescent="0.25">
      <c r="A54" s="223"/>
      <c r="B54" s="215"/>
      <c r="C54" s="216" t="s">
        <v>64</v>
      </c>
      <c r="D54" s="339" t="s">
        <v>65</v>
      </c>
      <c r="E54" s="339"/>
      <c r="F54" s="339"/>
      <c r="G54" s="217" t="s">
        <v>54</v>
      </c>
      <c r="H54" s="234">
        <v>54</v>
      </c>
      <c r="I54" s="218"/>
      <c r="J54" s="234">
        <v>54</v>
      </c>
      <c r="K54" s="226"/>
      <c r="L54" s="218"/>
      <c r="M54" s="219">
        <v>41.16</v>
      </c>
      <c r="N54" s="218"/>
      <c r="O54" s="221">
        <v>2148.9</v>
      </c>
      <c r="DI54" s="207"/>
      <c r="DJ54" s="213"/>
      <c r="DK54" s="213"/>
      <c r="DL54" s="213"/>
      <c r="DN54" s="201" t="s">
        <v>65</v>
      </c>
      <c r="DP54" s="213"/>
    </row>
    <row r="55" spans="1:120" customFormat="1" ht="15" x14ac:dyDescent="0.25">
      <c r="A55" s="214"/>
      <c r="B55" s="235"/>
      <c r="C55" s="236"/>
      <c r="D55" s="340" t="s">
        <v>57</v>
      </c>
      <c r="E55" s="340"/>
      <c r="F55" s="340"/>
      <c r="G55" s="209"/>
      <c r="H55" s="237"/>
      <c r="I55" s="237"/>
      <c r="J55" s="237"/>
      <c r="K55" s="238"/>
      <c r="L55" s="237"/>
      <c r="M55" s="239">
        <v>342.11</v>
      </c>
      <c r="N55" s="230"/>
      <c r="O55" s="240">
        <v>11690.32</v>
      </c>
      <c r="DI55" s="207"/>
      <c r="DJ55" s="213"/>
      <c r="DK55" s="213"/>
      <c r="DL55" s="213"/>
      <c r="DP55" s="213" t="s">
        <v>57</v>
      </c>
    </row>
    <row r="56" spans="1:120" customFormat="1" ht="22.5" x14ac:dyDescent="0.25">
      <c r="A56" s="208" t="s">
        <v>45</v>
      </c>
      <c r="B56" s="209" t="s">
        <v>66</v>
      </c>
      <c r="C56" s="210" t="s">
        <v>67</v>
      </c>
      <c r="D56" s="327" t="s">
        <v>68</v>
      </c>
      <c r="E56" s="327"/>
      <c r="F56" s="327"/>
      <c r="G56" s="209" t="s">
        <v>60</v>
      </c>
      <c r="H56" s="209">
        <v>0.28029999999999999</v>
      </c>
      <c r="I56" s="209" t="s">
        <v>22</v>
      </c>
      <c r="J56" s="209" t="s">
        <v>69</v>
      </c>
      <c r="K56" s="211"/>
      <c r="L56" s="209"/>
      <c r="M56" s="211"/>
      <c r="N56" s="209"/>
      <c r="O56" s="212"/>
      <c r="DI56" s="207"/>
      <c r="DJ56" s="213" t="s">
        <v>68</v>
      </c>
      <c r="DK56" s="213" t="s">
        <v>5</v>
      </c>
      <c r="DL56" s="213" t="s">
        <v>5</v>
      </c>
      <c r="DP56" s="213"/>
    </row>
    <row r="57" spans="1:120" customFormat="1" ht="15" x14ac:dyDescent="0.25">
      <c r="A57" s="214"/>
      <c r="B57" s="215"/>
      <c r="C57" s="216" t="s">
        <v>22</v>
      </c>
      <c r="D57" s="339" t="s">
        <v>43</v>
      </c>
      <c r="E57" s="339"/>
      <c r="F57" s="339"/>
      <c r="G57" s="217"/>
      <c r="H57" s="218"/>
      <c r="I57" s="218"/>
      <c r="J57" s="218"/>
      <c r="K57" s="219">
        <v>106.88</v>
      </c>
      <c r="L57" s="218"/>
      <c r="M57" s="219">
        <v>29.96</v>
      </c>
      <c r="N57" s="220">
        <v>52.21</v>
      </c>
      <c r="O57" s="221">
        <v>1564.21</v>
      </c>
      <c r="DI57" s="207"/>
      <c r="DJ57" s="213"/>
      <c r="DK57" s="213"/>
      <c r="DL57" s="213"/>
      <c r="DM57" s="201" t="s">
        <v>43</v>
      </c>
      <c r="DP57" s="213"/>
    </row>
    <row r="58" spans="1:120" customFormat="1" ht="15" x14ac:dyDescent="0.25">
      <c r="A58" s="214"/>
      <c r="B58" s="215"/>
      <c r="C58" s="216" t="s">
        <v>39</v>
      </c>
      <c r="D58" s="339" t="s">
        <v>44</v>
      </c>
      <c r="E58" s="339"/>
      <c r="F58" s="339"/>
      <c r="G58" s="217"/>
      <c r="H58" s="218"/>
      <c r="I58" s="218"/>
      <c r="J58" s="218"/>
      <c r="K58" s="219">
        <v>241.58</v>
      </c>
      <c r="L58" s="218"/>
      <c r="M58" s="219">
        <v>67.709999999999994</v>
      </c>
      <c r="N58" s="220">
        <v>15.71</v>
      </c>
      <c r="O58" s="221">
        <v>1063.72</v>
      </c>
      <c r="DI58" s="207"/>
      <c r="DJ58" s="213"/>
      <c r="DK58" s="213"/>
      <c r="DL58" s="213"/>
      <c r="DM58" s="201" t="s">
        <v>44</v>
      </c>
      <c r="DP58" s="213"/>
    </row>
    <row r="59" spans="1:120" customFormat="1" ht="15" x14ac:dyDescent="0.25">
      <c r="A59" s="214"/>
      <c r="B59" s="215"/>
      <c r="C59" s="216" t="s">
        <v>45</v>
      </c>
      <c r="D59" s="339" t="s">
        <v>46</v>
      </c>
      <c r="E59" s="339"/>
      <c r="F59" s="339"/>
      <c r="G59" s="217"/>
      <c r="H59" s="218"/>
      <c r="I59" s="218"/>
      <c r="J59" s="218"/>
      <c r="K59" s="219">
        <v>26.36</v>
      </c>
      <c r="L59" s="218"/>
      <c r="M59" s="219">
        <v>7.39</v>
      </c>
      <c r="N59" s="220">
        <v>52.21</v>
      </c>
      <c r="O59" s="243">
        <v>385.83</v>
      </c>
      <c r="DI59" s="207"/>
      <c r="DJ59" s="213"/>
      <c r="DK59" s="213"/>
      <c r="DL59" s="213"/>
      <c r="DM59" s="201" t="s">
        <v>46</v>
      </c>
      <c r="DP59" s="213"/>
    </row>
    <row r="60" spans="1:120" customFormat="1" ht="15" x14ac:dyDescent="0.25">
      <c r="A60" s="223"/>
      <c r="B60" s="215"/>
      <c r="C60" s="216"/>
      <c r="D60" s="339" t="s">
        <v>47</v>
      </c>
      <c r="E60" s="339"/>
      <c r="F60" s="339"/>
      <c r="G60" s="217" t="s">
        <v>48</v>
      </c>
      <c r="H60" s="220">
        <v>12.53</v>
      </c>
      <c r="I60" s="218"/>
      <c r="J60" s="242">
        <v>3.512159</v>
      </c>
      <c r="K60" s="226"/>
      <c r="L60" s="218"/>
      <c r="M60" s="226"/>
      <c r="N60" s="218"/>
      <c r="O60" s="227"/>
      <c r="DI60" s="207"/>
      <c r="DJ60" s="213"/>
      <c r="DK60" s="213"/>
      <c r="DL60" s="213"/>
      <c r="DN60" s="201" t="s">
        <v>47</v>
      </c>
      <c r="DP60" s="213"/>
    </row>
    <row r="61" spans="1:120" customFormat="1" ht="15" x14ac:dyDescent="0.25">
      <c r="A61" s="223"/>
      <c r="B61" s="215"/>
      <c r="C61" s="216"/>
      <c r="D61" s="339" t="s">
        <v>49</v>
      </c>
      <c r="E61" s="339"/>
      <c r="F61" s="339"/>
      <c r="G61" s="217" t="s">
        <v>48</v>
      </c>
      <c r="H61" s="220">
        <v>2.62</v>
      </c>
      <c r="I61" s="218"/>
      <c r="J61" s="242">
        <v>0.73438599999999998</v>
      </c>
      <c r="K61" s="226"/>
      <c r="L61" s="218"/>
      <c r="M61" s="226"/>
      <c r="N61" s="218"/>
      <c r="O61" s="227"/>
      <c r="DI61" s="207"/>
      <c r="DJ61" s="213"/>
      <c r="DK61" s="213"/>
      <c r="DL61" s="213"/>
      <c r="DN61" s="201" t="s">
        <v>49</v>
      </c>
      <c r="DP61" s="213"/>
    </row>
    <row r="62" spans="1:120" customFormat="1" ht="15" x14ac:dyDescent="0.25">
      <c r="A62" s="228"/>
      <c r="B62" s="217"/>
      <c r="C62" s="216"/>
      <c r="D62" s="341" t="s">
        <v>50</v>
      </c>
      <c r="E62" s="341"/>
      <c r="F62" s="341"/>
      <c r="G62" s="229"/>
      <c r="H62" s="230"/>
      <c r="I62" s="230"/>
      <c r="J62" s="230"/>
      <c r="K62" s="232">
        <v>348.46</v>
      </c>
      <c r="L62" s="230"/>
      <c r="M62" s="232">
        <v>97.67</v>
      </c>
      <c r="N62" s="230"/>
      <c r="O62" s="233">
        <v>2627.93</v>
      </c>
      <c r="DI62" s="207"/>
      <c r="DJ62" s="213"/>
      <c r="DK62" s="213"/>
      <c r="DL62" s="213"/>
      <c r="DO62" s="201" t="s">
        <v>50</v>
      </c>
      <c r="DP62" s="213"/>
    </row>
    <row r="63" spans="1:120" customFormat="1" ht="15" x14ac:dyDescent="0.25">
      <c r="A63" s="223"/>
      <c r="B63" s="215"/>
      <c r="C63" s="216"/>
      <c r="D63" s="339" t="s">
        <v>51</v>
      </c>
      <c r="E63" s="339"/>
      <c r="F63" s="339"/>
      <c r="G63" s="217"/>
      <c r="H63" s="218"/>
      <c r="I63" s="218"/>
      <c r="J63" s="218"/>
      <c r="K63" s="226"/>
      <c r="L63" s="218"/>
      <c r="M63" s="219">
        <v>37.35</v>
      </c>
      <c r="N63" s="218"/>
      <c r="O63" s="221">
        <v>1950.04</v>
      </c>
      <c r="DI63" s="207"/>
      <c r="DJ63" s="213"/>
      <c r="DK63" s="213"/>
      <c r="DL63" s="213"/>
      <c r="DN63" s="201" t="s">
        <v>51</v>
      </c>
      <c r="DP63" s="213"/>
    </row>
    <row r="64" spans="1:120" customFormat="1" ht="33.75" x14ac:dyDescent="0.25">
      <c r="A64" s="223"/>
      <c r="B64" s="215"/>
      <c r="C64" s="216" t="s">
        <v>70</v>
      </c>
      <c r="D64" s="339" t="s">
        <v>71</v>
      </c>
      <c r="E64" s="339"/>
      <c r="F64" s="339"/>
      <c r="G64" s="217" t="s">
        <v>54</v>
      </c>
      <c r="H64" s="234">
        <v>92</v>
      </c>
      <c r="I64" s="218"/>
      <c r="J64" s="234">
        <v>92</v>
      </c>
      <c r="K64" s="226"/>
      <c r="L64" s="218"/>
      <c r="M64" s="219">
        <v>34.36</v>
      </c>
      <c r="N64" s="218"/>
      <c r="O64" s="221">
        <v>1794.04</v>
      </c>
      <c r="DI64" s="207"/>
      <c r="DJ64" s="213"/>
      <c r="DK64" s="213"/>
      <c r="DL64" s="213"/>
      <c r="DN64" s="201" t="s">
        <v>71</v>
      </c>
      <c r="DP64" s="213"/>
    </row>
    <row r="65" spans="1:121" customFormat="1" ht="56.25" x14ac:dyDescent="0.25">
      <c r="A65" s="223"/>
      <c r="B65" s="215"/>
      <c r="C65" s="216" t="s">
        <v>72</v>
      </c>
      <c r="D65" s="339" t="s">
        <v>73</v>
      </c>
      <c r="E65" s="339"/>
      <c r="F65" s="339"/>
      <c r="G65" s="217" t="s">
        <v>54</v>
      </c>
      <c r="H65" s="234">
        <v>46</v>
      </c>
      <c r="I65" s="220">
        <v>0.85</v>
      </c>
      <c r="J65" s="224">
        <v>39.1</v>
      </c>
      <c r="K65" s="226"/>
      <c r="L65" s="218"/>
      <c r="M65" s="219">
        <v>14.6</v>
      </c>
      <c r="N65" s="218"/>
      <c r="O65" s="243">
        <v>762.47</v>
      </c>
      <c r="DI65" s="207"/>
      <c r="DJ65" s="213"/>
      <c r="DK65" s="213"/>
      <c r="DL65" s="213"/>
      <c r="DN65" s="201" t="s">
        <v>73</v>
      </c>
      <c r="DP65" s="213"/>
    </row>
    <row r="66" spans="1:121" customFormat="1" ht="15" x14ac:dyDescent="0.25">
      <c r="A66" s="214"/>
      <c r="B66" s="235"/>
      <c r="C66" s="236"/>
      <c r="D66" s="340" t="s">
        <v>57</v>
      </c>
      <c r="E66" s="340"/>
      <c r="F66" s="340"/>
      <c r="G66" s="209"/>
      <c r="H66" s="237"/>
      <c r="I66" s="237"/>
      <c r="J66" s="237"/>
      <c r="K66" s="238"/>
      <c r="L66" s="237"/>
      <c r="M66" s="239">
        <v>146.63</v>
      </c>
      <c r="N66" s="230"/>
      <c r="O66" s="240">
        <v>5184.4399999999996</v>
      </c>
      <c r="DI66" s="207"/>
      <c r="DJ66" s="213"/>
      <c r="DK66" s="213"/>
      <c r="DL66" s="213"/>
      <c r="DP66" s="213" t="s">
        <v>57</v>
      </c>
    </row>
    <row r="67" spans="1:121" customFormat="1" ht="33.75" x14ac:dyDescent="0.25">
      <c r="A67" s="208" t="s">
        <v>66</v>
      </c>
      <c r="B67" s="209" t="s">
        <v>74</v>
      </c>
      <c r="C67" s="210" t="s">
        <v>75</v>
      </c>
      <c r="D67" s="327" t="s">
        <v>76</v>
      </c>
      <c r="E67" s="327"/>
      <c r="F67" s="327"/>
      <c r="G67" s="209" t="s">
        <v>60</v>
      </c>
      <c r="H67" s="209">
        <v>0.28029999999999999</v>
      </c>
      <c r="I67" s="209" t="s">
        <v>22</v>
      </c>
      <c r="J67" s="209" t="s">
        <v>69</v>
      </c>
      <c r="K67" s="211"/>
      <c r="L67" s="209"/>
      <c r="M67" s="211"/>
      <c r="N67" s="209"/>
      <c r="O67" s="212"/>
      <c r="DI67" s="207"/>
      <c r="DJ67" s="213" t="s">
        <v>76</v>
      </c>
      <c r="DK67" s="213" t="s">
        <v>5</v>
      </c>
      <c r="DL67" s="213" t="s">
        <v>5</v>
      </c>
      <c r="DP67" s="213"/>
    </row>
    <row r="68" spans="1:121" customFormat="1" ht="15" x14ac:dyDescent="0.25">
      <c r="A68" s="214"/>
      <c r="B68" s="215"/>
      <c r="C68" s="216" t="s">
        <v>22</v>
      </c>
      <c r="D68" s="339" t="s">
        <v>43</v>
      </c>
      <c r="E68" s="339"/>
      <c r="F68" s="339"/>
      <c r="G68" s="217"/>
      <c r="H68" s="218"/>
      <c r="I68" s="218"/>
      <c r="J68" s="218"/>
      <c r="K68" s="219">
        <v>173.23</v>
      </c>
      <c r="L68" s="218"/>
      <c r="M68" s="219">
        <v>48.56</v>
      </c>
      <c r="N68" s="220">
        <v>52.21</v>
      </c>
      <c r="O68" s="221">
        <v>2535.3200000000002</v>
      </c>
      <c r="DI68" s="207"/>
      <c r="DJ68" s="213"/>
      <c r="DK68" s="213"/>
      <c r="DL68" s="213"/>
      <c r="DM68" s="201" t="s">
        <v>43</v>
      </c>
      <c r="DP68" s="213"/>
    </row>
    <row r="69" spans="1:121" customFormat="1" ht="15" x14ac:dyDescent="0.25">
      <c r="A69" s="214"/>
      <c r="B69" s="215"/>
      <c r="C69" s="216" t="s">
        <v>39</v>
      </c>
      <c r="D69" s="339" t="s">
        <v>44</v>
      </c>
      <c r="E69" s="339"/>
      <c r="F69" s="339"/>
      <c r="G69" s="217"/>
      <c r="H69" s="218"/>
      <c r="I69" s="218"/>
      <c r="J69" s="218"/>
      <c r="K69" s="222">
        <v>5268.76</v>
      </c>
      <c r="L69" s="218"/>
      <c r="M69" s="222">
        <v>1476.83</v>
      </c>
      <c r="N69" s="220">
        <v>15.71</v>
      </c>
      <c r="O69" s="221">
        <v>23201</v>
      </c>
      <c r="DI69" s="207"/>
      <c r="DJ69" s="213"/>
      <c r="DK69" s="213"/>
      <c r="DL69" s="213"/>
      <c r="DM69" s="201" t="s">
        <v>44</v>
      </c>
      <c r="DP69" s="213"/>
    </row>
    <row r="70" spans="1:121" customFormat="1" ht="15" x14ac:dyDescent="0.25">
      <c r="A70" s="214"/>
      <c r="B70" s="215"/>
      <c r="C70" s="216" t="s">
        <v>45</v>
      </c>
      <c r="D70" s="339" t="s">
        <v>46</v>
      </c>
      <c r="E70" s="339"/>
      <c r="F70" s="339"/>
      <c r="G70" s="217"/>
      <c r="H70" s="218"/>
      <c r="I70" s="218"/>
      <c r="J70" s="218"/>
      <c r="K70" s="219">
        <v>267.67</v>
      </c>
      <c r="L70" s="218"/>
      <c r="M70" s="219">
        <v>75.03</v>
      </c>
      <c r="N70" s="220">
        <v>52.21</v>
      </c>
      <c r="O70" s="221">
        <v>3917.32</v>
      </c>
      <c r="DI70" s="207"/>
      <c r="DJ70" s="213"/>
      <c r="DK70" s="213"/>
      <c r="DL70" s="213"/>
      <c r="DM70" s="201" t="s">
        <v>46</v>
      </c>
      <c r="DP70" s="213"/>
    </row>
    <row r="71" spans="1:121" customFormat="1" ht="15" x14ac:dyDescent="0.25">
      <c r="A71" s="214"/>
      <c r="B71" s="215"/>
      <c r="C71" s="216" t="s">
        <v>66</v>
      </c>
      <c r="D71" s="339" t="s">
        <v>77</v>
      </c>
      <c r="E71" s="339"/>
      <c r="F71" s="339"/>
      <c r="G71" s="217"/>
      <c r="H71" s="218"/>
      <c r="I71" s="218"/>
      <c r="J71" s="218"/>
      <c r="K71" s="219">
        <v>17.079999999999998</v>
      </c>
      <c r="L71" s="218"/>
      <c r="M71" s="219">
        <v>4.79</v>
      </c>
      <c r="N71" s="224">
        <v>9.5</v>
      </c>
      <c r="O71" s="243">
        <v>45.51</v>
      </c>
      <c r="DI71" s="207"/>
      <c r="DJ71" s="213"/>
      <c r="DK71" s="213"/>
      <c r="DL71" s="213"/>
      <c r="DM71" s="201" t="s">
        <v>77</v>
      </c>
      <c r="DP71" s="213"/>
    </row>
    <row r="72" spans="1:121" customFormat="1" ht="15" x14ac:dyDescent="0.25">
      <c r="A72" s="223"/>
      <c r="B72" s="215"/>
      <c r="C72" s="216"/>
      <c r="D72" s="339" t="s">
        <v>47</v>
      </c>
      <c r="E72" s="339"/>
      <c r="F72" s="339"/>
      <c r="G72" s="217" t="s">
        <v>48</v>
      </c>
      <c r="H72" s="224">
        <v>21.6</v>
      </c>
      <c r="I72" s="218"/>
      <c r="J72" s="241">
        <v>6.0544799999999999</v>
      </c>
      <c r="K72" s="226"/>
      <c r="L72" s="218"/>
      <c r="M72" s="226"/>
      <c r="N72" s="218"/>
      <c r="O72" s="227"/>
      <c r="DI72" s="207"/>
      <c r="DJ72" s="213"/>
      <c r="DK72" s="213"/>
      <c r="DL72" s="213"/>
      <c r="DN72" s="201" t="s">
        <v>47</v>
      </c>
      <c r="DP72" s="213"/>
    </row>
    <row r="73" spans="1:121" customFormat="1" ht="15" x14ac:dyDescent="0.25">
      <c r="A73" s="223"/>
      <c r="B73" s="215"/>
      <c r="C73" s="216"/>
      <c r="D73" s="339" t="s">
        <v>49</v>
      </c>
      <c r="E73" s="339"/>
      <c r="F73" s="339"/>
      <c r="G73" s="217" t="s">
        <v>48</v>
      </c>
      <c r="H73" s="224">
        <v>20.6</v>
      </c>
      <c r="I73" s="218"/>
      <c r="J73" s="241">
        <v>5.7741800000000003</v>
      </c>
      <c r="K73" s="226"/>
      <c r="L73" s="218"/>
      <c r="M73" s="226"/>
      <c r="N73" s="218"/>
      <c r="O73" s="227"/>
      <c r="DI73" s="207"/>
      <c r="DJ73" s="213"/>
      <c r="DK73" s="213"/>
      <c r="DL73" s="213"/>
      <c r="DN73" s="201" t="s">
        <v>49</v>
      </c>
      <c r="DP73" s="213"/>
    </row>
    <row r="74" spans="1:121" customFormat="1" ht="15" x14ac:dyDescent="0.25">
      <c r="A74" s="228"/>
      <c r="B74" s="217"/>
      <c r="C74" s="216"/>
      <c r="D74" s="341" t="s">
        <v>50</v>
      </c>
      <c r="E74" s="341"/>
      <c r="F74" s="341"/>
      <c r="G74" s="229"/>
      <c r="H74" s="230"/>
      <c r="I74" s="230"/>
      <c r="J74" s="230"/>
      <c r="K74" s="231">
        <v>5459.07</v>
      </c>
      <c r="L74" s="230"/>
      <c r="M74" s="231">
        <v>1530.18</v>
      </c>
      <c r="N74" s="230"/>
      <c r="O74" s="233">
        <v>25781.83</v>
      </c>
      <c r="DI74" s="207"/>
      <c r="DJ74" s="213"/>
      <c r="DK74" s="213"/>
      <c r="DL74" s="213"/>
      <c r="DO74" s="201" t="s">
        <v>50</v>
      </c>
      <c r="DP74" s="213"/>
    </row>
    <row r="75" spans="1:121" customFormat="1" ht="15" x14ac:dyDescent="0.25">
      <c r="A75" s="223"/>
      <c r="B75" s="215"/>
      <c r="C75" s="216"/>
      <c r="D75" s="339" t="s">
        <v>51</v>
      </c>
      <c r="E75" s="339"/>
      <c r="F75" s="339"/>
      <c r="G75" s="217"/>
      <c r="H75" s="218"/>
      <c r="I75" s="218"/>
      <c r="J75" s="218"/>
      <c r="K75" s="226"/>
      <c r="L75" s="218"/>
      <c r="M75" s="219">
        <v>123.59</v>
      </c>
      <c r="N75" s="218"/>
      <c r="O75" s="221">
        <v>6452.64</v>
      </c>
      <c r="DI75" s="207"/>
      <c r="DJ75" s="213"/>
      <c r="DK75" s="213"/>
      <c r="DL75" s="213"/>
      <c r="DN75" s="201" t="s">
        <v>51</v>
      </c>
      <c r="DP75" s="213"/>
    </row>
    <row r="76" spans="1:121" customFormat="1" ht="56.25" x14ac:dyDescent="0.25">
      <c r="A76" s="223"/>
      <c r="B76" s="215"/>
      <c r="C76" s="216" t="s">
        <v>78</v>
      </c>
      <c r="D76" s="339" t="s">
        <v>79</v>
      </c>
      <c r="E76" s="339"/>
      <c r="F76" s="339"/>
      <c r="G76" s="217" t="s">
        <v>54</v>
      </c>
      <c r="H76" s="234">
        <v>147</v>
      </c>
      <c r="I76" s="218"/>
      <c r="J76" s="234">
        <v>147</v>
      </c>
      <c r="K76" s="226"/>
      <c r="L76" s="218"/>
      <c r="M76" s="219">
        <v>181.68</v>
      </c>
      <c r="N76" s="218"/>
      <c r="O76" s="221">
        <v>9485.3799999999992</v>
      </c>
      <c r="DI76" s="207"/>
      <c r="DJ76" s="213"/>
      <c r="DK76" s="213"/>
      <c r="DL76" s="213"/>
      <c r="DN76" s="201" t="s">
        <v>79</v>
      </c>
      <c r="DP76" s="213"/>
    </row>
    <row r="77" spans="1:121" customFormat="1" ht="78.75" x14ac:dyDescent="0.25">
      <c r="A77" s="223"/>
      <c r="B77" s="215"/>
      <c r="C77" s="216" t="s">
        <v>80</v>
      </c>
      <c r="D77" s="339" t="s">
        <v>81</v>
      </c>
      <c r="E77" s="339"/>
      <c r="F77" s="339"/>
      <c r="G77" s="217" t="s">
        <v>54</v>
      </c>
      <c r="H77" s="234">
        <v>134</v>
      </c>
      <c r="I77" s="220">
        <v>0.85</v>
      </c>
      <c r="J77" s="224">
        <v>113.9</v>
      </c>
      <c r="K77" s="226"/>
      <c r="L77" s="218"/>
      <c r="M77" s="219">
        <v>140.77000000000001</v>
      </c>
      <c r="N77" s="218"/>
      <c r="O77" s="221">
        <v>7349.56</v>
      </c>
      <c r="DI77" s="207"/>
      <c r="DJ77" s="213"/>
      <c r="DK77" s="213"/>
      <c r="DL77" s="213"/>
      <c r="DN77" s="201" t="s">
        <v>81</v>
      </c>
      <c r="DP77" s="213"/>
    </row>
    <row r="78" spans="1:121" customFormat="1" ht="15" x14ac:dyDescent="0.25">
      <c r="A78" s="214"/>
      <c r="B78" s="235"/>
      <c r="C78" s="236"/>
      <c r="D78" s="340" t="s">
        <v>57</v>
      </c>
      <c r="E78" s="340"/>
      <c r="F78" s="340"/>
      <c r="G78" s="209"/>
      <c r="H78" s="237"/>
      <c r="I78" s="237"/>
      <c r="J78" s="237"/>
      <c r="K78" s="238"/>
      <c r="L78" s="237"/>
      <c r="M78" s="244">
        <v>1852.63</v>
      </c>
      <c r="N78" s="230"/>
      <c r="O78" s="240">
        <v>42616.77</v>
      </c>
      <c r="DI78" s="207"/>
      <c r="DJ78" s="213"/>
      <c r="DK78" s="213"/>
      <c r="DL78" s="213"/>
      <c r="DP78" s="213" t="s">
        <v>57</v>
      </c>
    </row>
    <row r="79" spans="1:121" customFormat="1" ht="33.75" x14ac:dyDescent="0.25">
      <c r="A79" s="208" t="s">
        <v>74</v>
      </c>
      <c r="B79" s="209" t="s">
        <v>82</v>
      </c>
      <c r="C79" s="210" t="s">
        <v>335</v>
      </c>
      <c r="D79" s="327" t="s">
        <v>83</v>
      </c>
      <c r="E79" s="327"/>
      <c r="F79" s="327"/>
      <c r="G79" s="209" t="s">
        <v>84</v>
      </c>
      <c r="H79" s="209" t="s">
        <v>85</v>
      </c>
      <c r="I79" s="209" t="s">
        <v>22</v>
      </c>
      <c r="J79" s="209" t="s">
        <v>85</v>
      </c>
      <c r="K79" s="211" t="s">
        <v>86</v>
      </c>
      <c r="L79" s="209" t="s">
        <v>87</v>
      </c>
      <c r="M79" s="211" t="s">
        <v>88</v>
      </c>
      <c r="N79" s="209" t="s">
        <v>89</v>
      </c>
      <c r="O79" s="212" t="s">
        <v>90</v>
      </c>
      <c r="P79" s="270">
        <v>6213.72</v>
      </c>
      <c r="DI79" s="207"/>
      <c r="DJ79" s="213" t="s">
        <v>83</v>
      </c>
      <c r="DK79" s="213" t="s">
        <v>5</v>
      </c>
      <c r="DL79" s="213" t="s">
        <v>5</v>
      </c>
      <c r="DP79" s="213"/>
    </row>
    <row r="80" spans="1:121" customFormat="1" ht="15" x14ac:dyDescent="0.25">
      <c r="A80" s="245"/>
      <c r="B80" s="235"/>
      <c r="C80" s="236"/>
      <c r="D80" s="339" t="s">
        <v>91</v>
      </c>
      <c r="E80" s="339"/>
      <c r="F80" s="339"/>
      <c r="G80" s="339"/>
      <c r="H80" s="339"/>
      <c r="I80" s="339"/>
      <c r="J80" s="339"/>
      <c r="K80" s="339"/>
      <c r="L80" s="339"/>
      <c r="M80" s="339"/>
      <c r="N80" s="339"/>
      <c r="O80" s="342"/>
      <c r="DI80" s="207"/>
      <c r="DJ80" s="213"/>
      <c r="DK80" s="213"/>
      <c r="DL80" s="213"/>
      <c r="DP80" s="213"/>
      <c r="DQ80" s="201" t="s">
        <v>91</v>
      </c>
    </row>
    <row r="81" spans="1:123" customFormat="1" ht="15" x14ac:dyDescent="0.25">
      <c r="A81" s="245"/>
      <c r="B81" s="235"/>
      <c r="C81" s="236"/>
      <c r="D81" s="339" t="s">
        <v>92</v>
      </c>
      <c r="E81" s="339"/>
      <c r="F81" s="339"/>
      <c r="G81" s="339"/>
      <c r="H81" s="339"/>
      <c r="I81" s="339"/>
      <c r="J81" s="339"/>
      <c r="K81" s="339"/>
      <c r="L81" s="339"/>
      <c r="M81" s="339"/>
      <c r="N81" s="339"/>
      <c r="O81" s="342"/>
      <c r="DI81" s="207"/>
      <c r="DJ81" s="213"/>
      <c r="DK81" s="213"/>
      <c r="DL81" s="213"/>
      <c r="DP81" s="213"/>
      <c r="DR81" s="201" t="s">
        <v>92</v>
      </c>
    </row>
    <row r="82" spans="1:123" customFormat="1" ht="15" x14ac:dyDescent="0.25">
      <c r="A82" s="214"/>
      <c r="B82" s="246"/>
      <c r="C82" s="216"/>
      <c r="D82" s="343" t="s">
        <v>93</v>
      </c>
      <c r="E82" s="343"/>
      <c r="F82" s="343"/>
      <c r="G82" s="343"/>
      <c r="H82" s="343"/>
      <c r="I82" s="343"/>
      <c r="J82" s="343"/>
      <c r="K82" s="343"/>
      <c r="L82" s="343"/>
      <c r="M82" s="343"/>
      <c r="N82" s="343"/>
      <c r="O82" s="344"/>
      <c r="DI82" s="207"/>
      <c r="DJ82" s="213"/>
      <c r="DK82" s="213"/>
      <c r="DL82" s="213"/>
      <c r="DP82" s="213"/>
      <c r="DS82" s="201" t="s">
        <v>93</v>
      </c>
    </row>
    <row r="83" spans="1:123" customFormat="1" ht="15" x14ac:dyDescent="0.25">
      <c r="A83" s="214"/>
      <c r="B83" s="235"/>
      <c r="C83" s="236"/>
      <c r="D83" s="340" t="s">
        <v>57</v>
      </c>
      <c r="E83" s="340"/>
      <c r="F83" s="340"/>
      <c r="G83" s="209"/>
      <c r="H83" s="237"/>
      <c r="I83" s="237"/>
      <c r="J83" s="237"/>
      <c r="K83" s="238"/>
      <c r="L83" s="237"/>
      <c r="M83" s="244">
        <v>23100.52</v>
      </c>
      <c r="N83" s="230"/>
      <c r="O83" s="240">
        <v>219454.94</v>
      </c>
      <c r="DI83" s="207"/>
      <c r="DJ83" s="213"/>
      <c r="DK83" s="213"/>
      <c r="DL83" s="213"/>
      <c r="DP83" s="213" t="s">
        <v>57</v>
      </c>
    </row>
    <row r="84" spans="1:123" customFormat="1" ht="56.25" x14ac:dyDescent="0.25">
      <c r="A84" s="208" t="s">
        <v>82</v>
      </c>
      <c r="B84" s="209" t="s">
        <v>94</v>
      </c>
      <c r="C84" s="210" t="s">
        <v>95</v>
      </c>
      <c r="D84" s="327" t="s">
        <v>96</v>
      </c>
      <c r="E84" s="327"/>
      <c r="F84" s="327"/>
      <c r="G84" s="209" t="s">
        <v>42</v>
      </c>
      <c r="H84" s="209">
        <v>7.4999999999999997E-2</v>
      </c>
      <c r="I84" s="209" t="s">
        <v>22</v>
      </c>
      <c r="J84" s="209" t="s">
        <v>97</v>
      </c>
      <c r="K84" s="211"/>
      <c r="L84" s="209"/>
      <c r="M84" s="211"/>
      <c r="N84" s="209"/>
      <c r="O84" s="212"/>
      <c r="DI84" s="207"/>
      <c r="DJ84" s="213" t="s">
        <v>96</v>
      </c>
      <c r="DK84" s="213" t="s">
        <v>5</v>
      </c>
      <c r="DL84" s="213" t="s">
        <v>5</v>
      </c>
      <c r="DP84" s="213"/>
    </row>
    <row r="85" spans="1:123" customFormat="1" ht="15" x14ac:dyDescent="0.25">
      <c r="A85" s="214"/>
      <c r="B85" s="215"/>
      <c r="C85" s="216" t="s">
        <v>22</v>
      </c>
      <c r="D85" s="339" t="s">
        <v>43</v>
      </c>
      <c r="E85" s="339"/>
      <c r="F85" s="339"/>
      <c r="G85" s="217"/>
      <c r="H85" s="218"/>
      <c r="I85" s="218"/>
      <c r="J85" s="218"/>
      <c r="K85" s="222">
        <v>9218</v>
      </c>
      <c r="L85" s="218"/>
      <c r="M85" s="219">
        <v>691.35</v>
      </c>
      <c r="N85" s="220">
        <v>52.21</v>
      </c>
      <c r="O85" s="221">
        <v>36095.379999999997</v>
      </c>
      <c r="DI85" s="207"/>
      <c r="DJ85" s="213"/>
      <c r="DK85" s="213"/>
      <c r="DL85" s="213"/>
      <c r="DM85" s="201" t="s">
        <v>43</v>
      </c>
      <c r="DP85" s="213"/>
    </row>
    <row r="86" spans="1:123" customFormat="1" ht="15" x14ac:dyDescent="0.25">
      <c r="A86" s="214"/>
      <c r="B86" s="215"/>
      <c r="C86" s="216" t="s">
        <v>39</v>
      </c>
      <c r="D86" s="339" t="s">
        <v>44</v>
      </c>
      <c r="E86" s="339"/>
      <c r="F86" s="339"/>
      <c r="G86" s="217"/>
      <c r="H86" s="218"/>
      <c r="I86" s="218"/>
      <c r="J86" s="218"/>
      <c r="K86" s="222">
        <v>40105.1</v>
      </c>
      <c r="L86" s="218"/>
      <c r="M86" s="222">
        <v>3007.88</v>
      </c>
      <c r="N86" s="220">
        <v>15.71</v>
      </c>
      <c r="O86" s="221">
        <v>47253.79</v>
      </c>
      <c r="DI86" s="207"/>
      <c r="DJ86" s="213"/>
      <c r="DK86" s="213"/>
      <c r="DL86" s="213"/>
      <c r="DM86" s="201" t="s">
        <v>44</v>
      </c>
      <c r="DP86" s="213"/>
    </row>
    <row r="87" spans="1:123" customFormat="1" ht="15" x14ac:dyDescent="0.25">
      <c r="A87" s="214"/>
      <c r="B87" s="215"/>
      <c r="C87" s="216" t="s">
        <v>45</v>
      </c>
      <c r="D87" s="339" t="s">
        <v>46</v>
      </c>
      <c r="E87" s="339"/>
      <c r="F87" s="339"/>
      <c r="G87" s="217"/>
      <c r="H87" s="218"/>
      <c r="I87" s="218"/>
      <c r="J87" s="218"/>
      <c r="K87" s="222">
        <v>2629.93</v>
      </c>
      <c r="L87" s="218"/>
      <c r="M87" s="219">
        <v>197.24</v>
      </c>
      <c r="N87" s="220">
        <v>52.21</v>
      </c>
      <c r="O87" s="221">
        <v>10297.9</v>
      </c>
      <c r="DI87" s="207"/>
      <c r="DJ87" s="213"/>
      <c r="DK87" s="213"/>
      <c r="DL87" s="213"/>
      <c r="DM87" s="201" t="s">
        <v>46</v>
      </c>
      <c r="DP87" s="213"/>
    </row>
    <row r="88" spans="1:123" customFormat="1" ht="15" x14ac:dyDescent="0.25">
      <c r="A88" s="214"/>
      <c r="B88" s="215"/>
      <c r="C88" s="216" t="s">
        <v>66</v>
      </c>
      <c r="D88" s="339" t="s">
        <v>77</v>
      </c>
      <c r="E88" s="339"/>
      <c r="F88" s="339"/>
      <c r="G88" s="217"/>
      <c r="H88" s="218"/>
      <c r="I88" s="218"/>
      <c r="J88" s="218"/>
      <c r="K88" s="222">
        <v>1477980.73</v>
      </c>
      <c r="L88" s="218"/>
      <c r="M88" s="222">
        <v>110848.55</v>
      </c>
      <c r="N88" s="224">
        <v>9.5</v>
      </c>
      <c r="O88" s="221">
        <v>1053061.23</v>
      </c>
      <c r="DI88" s="207"/>
      <c r="DJ88" s="213"/>
      <c r="DK88" s="213"/>
      <c r="DL88" s="213"/>
      <c r="DM88" s="201" t="s">
        <v>77</v>
      </c>
      <c r="DP88" s="213"/>
    </row>
    <row r="89" spans="1:123" customFormat="1" ht="15" x14ac:dyDescent="0.25">
      <c r="A89" s="223"/>
      <c r="B89" s="215"/>
      <c r="C89" s="216"/>
      <c r="D89" s="339" t="s">
        <v>47</v>
      </c>
      <c r="E89" s="339"/>
      <c r="F89" s="339"/>
      <c r="G89" s="217" t="s">
        <v>48</v>
      </c>
      <c r="H89" s="234">
        <v>1100</v>
      </c>
      <c r="I89" s="218"/>
      <c r="J89" s="224">
        <v>82.5</v>
      </c>
      <c r="K89" s="226"/>
      <c r="L89" s="218"/>
      <c r="M89" s="226"/>
      <c r="N89" s="218"/>
      <c r="O89" s="227"/>
      <c r="DI89" s="207"/>
      <c r="DJ89" s="213"/>
      <c r="DK89" s="213"/>
      <c r="DL89" s="213"/>
      <c r="DN89" s="201" t="s">
        <v>47</v>
      </c>
      <c r="DP89" s="213"/>
    </row>
    <row r="90" spans="1:123" customFormat="1" ht="15" x14ac:dyDescent="0.25">
      <c r="A90" s="223"/>
      <c r="B90" s="215"/>
      <c r="C90" s="216"/>
      <c r="D90" s="339" t="s">
        <v>49</v>
      </c>
      <c r="E90" s="339"/>
      <c r="F90" s="339"/>
      <c r="G90" s="217" t="s">
        <v>48</v>
      </c>
      <c r="H90" s="220">
        <v>213.68</v>
      </c>
      <c r="I90" s="218"/>
      <c r="J90" s="225">
        <v>16.026</v>
      </c>
      <c r="K90" s="226"/>
      <c r="L90" s="218"/>
      <c r="M90" s="226"/>
      <c r="N90" s="218"/>
      <c r="O90" s="227"/>
      <c r="DI90" s="207"/>
      <c r="DJ90" s="213"/>
      <c r="DK90" s="213"/>
      <c r="DL90" s="213"/>
      <c r="DN90" s="201" t="s">
        <v>49</v>
      </c>
      <c r="DP90" s="213"/>
    </row>
    <row r="91" spans="1:123" customFormat="1" ht="15" x14ac:dyDescent="0.25">
      <c r="A91" s="228"/>
      <c r="B91" s="217"/>
      <c r="C91" s="216"/>
      <c r="D91" s="341" t="s">
        <v>50</v>
      </c>
      <c r="E91" s="341"/>
      <c r="F91" s="341"/>
      <c r="G91" s="229"/>
      <c r="H91" s="230"/>
      <c r="I91" s="230"/>
      <c r="J91" s="230"/>
      <c r="K91" s="231">
        <v>1527303.83</v>
      </c>
      <c r="L91" s="230"/>
      <c r="M91" s="231">
        <v>114547.78</v>
      </c>
      <c r="N91" s="230"/>
      <c r="O91" s="233">
        <v>1136410.3999999999</v>
      </c>
      <c r="DI91" s="207"/>
      <c r="DJ91" s="213"/>
      <c r="DK91" s="213"/>
      <c r="DL91" s="213"/>
      <c r="DO91" s="201" t="s">
        <v>50</v>
      </c>
      <c r="DP91" s="213"/>
    </row>
    <row r="92" spans="1:123" customFormat="1" ht="15" x14ac:dyDescent="0.25">
      <c r="A92" s="223"/>
      <c r="B92" s="215"/>
      <c r="C92" s="216"/>
      <c r="D92" s="339" t="s">
        <v>51</v>
      </c>
      <c r="E92" s="339"/>
      <c r="F92" s="339"/>
      <c r="G92" s="217"/>
      <c r="H92" s="218"/>
      <c r="I92" s="218"/>
      <c r="J92" s="218"/>
      <c r="K92" s="226"/>
      <c r="L92" s="218"/>
      <c r="M92" s="219">
        <v>888.59</v>
      </c>
      <c r="N92" s="218"/>
      <c r="O92" s="221">
        <v>46393.279999999999</v>
      </c>
      <c r="DI92" s="207"/>
      <c r="DJ92" s="213"/>
      <c r="DK92" s="213"/>
      <c r="DL92" s="213"/>
      <c r="DN92" s="201" t="s">
        <v>51</v>
      </c>
      <c r="DP92" s="213"/>
    </row>
    <row r="93" spans="1:123" customFormat="1" ht="33.75" x14ac:dyDescent="0.25">
      <c r="A93" s="223"/>
      <c r="B93" s="215"/>
      <c r="C93" s="216" t="s">
        <v>52</v>
      </c>
      <c r="D93" s="339" t="s">
        <v>53</v>
      </c>
      <c r="E93" s="339"/>
      <c r="F93" s="339"/>
      <c r="G93" s="217" t="s">
        <v>54</v>
      </c>
      <c r="H93" s="234">
        <v>109</v>
      </c>
      <c r="I93" s="218"/>
      <c r="J93" s="234">
        <v>109</v>
      </c>
      <c r="K93" s="226"/>
      <c r="L93" s="218"/>
      <c r="M93" s="219">
        <v>968.56</v>
      </c>
      <c r="N93" s="218"/>
      <c r="O93" s="221">
        <v>50568.68</v>
      </c>
      <c r="DI93" s="207"/>
      <c r="DJ93" s="213"/>
      <c r="DK93" s="213"/>
      <c r="DL93" s="213"/>
      <c r="DN93" s="201" t="s">
        <v>53</v>
      </c>
      <c r="DP93" s="213"/>
    </row>
    <row r="94" spans="1:123" customFormat="1" ht="56.25" x14ac:dyDescent="0.25">
      <c r="A94" s="223"/>
      <c r="B94" s="215"/>
      <c r="C94" s="216" t="s">
        <v>55</v>
      </c>
      <c r="D94" s="339" t="s">
        <v>56</v>
      </c>
      <c r="E94" s="339"/>
      <c r="F94" s="339"/>
      <c r="G94" s="217" t="s">
        <v>54</v>
      </c>
      <c r="H94" s="234">
        <v>65</v>
      </c>
      <c r="I94" s="220">
        <v>0.85</v>
      </c>
      <c r="J94" s="220">
        <v>55.25</v>
      </c>
      <c r="K94" s="226"/>
      <c r="L94" s="218"/>
      <c r="M94" s="219">
        <v>490.95</v>
      </c>
      <c r="N94" s="218"/>
      <c r="O94" s="221">
        <v>25632.29</v>
      </c>
      <c r="DI94" s="207"/>
      <c r="DJ94" s="213"/>
      <c r="DK94" s="213"/>
      <c r="DL94" s="213"/>
      <c r="DN94" s="201" t="s">
        <v>56</v>
      </c>
      <c r="DP94" s="213"/>
    </row>
    <row r="95" spans="1:123" customFormat="1" ht="15" x14ac:dyDescent="0.25">
      <c r="A95" s="214"/>
      <c r="B95" s="235"/>
      <c r="C95" s="236"/>
      <c r="D95" s="340" t="s">
        <v>57</v>
      </c>
      <c r="E95" s="340"/>
      <c r="F95" s="340"/>
      <c r="G95" s="209"/>
      <c r="H95" s="237"/>
      <c r="I95" s="237"/>
      <c r="J95" s="237"/>
      <c r="K95" s="238"/>
      <c r="L95" s="237"/>
      <c r="M95" s="244">
        <v>116007.29</v>
      </c>
      <c r="N95" s="230"/>
      <c r="O95" s="240">
        <v>1212611.3700000001</v>
      </c>
      <c r="DI95" s="207"/>
      <c r="DJ95" s="213"/>
      <c r="DK95" s="213"/>
      <c r="DL95" s="213"/>
      <c r="DP95" s="213" t="s">
        <v>57</v>
      </c>
    </row>
    <row r="96" spans="1:123" customFormat="1" ht="22.5" x14ac:dyDescent="0.25">
      <c r="A96" s="208" t="s">
        <v>94</v>
      </c>
      <c r="B96" s="209" t="s">
        <v>98</v>
      </c>
      <c r="C96" s="210" t="s">
        <v>99</v>
      </c>
      <c r="D96" s="327" t="s">
        <v>100</v>
      </c>
      <c r="E96" s="327"/>
      <c r="F96" s="327"/>
      <c r="G96" s="209" t="s">
        <v>101</v>
      </c>
      <c r="H96" s="209">
        <v>-138</v>
      </c>
      <c r="I96" s="209" t="s">
        <v>22</v>
      </c>
      <c r="J96" s="209" t="s">
        <v>102</v>
      </c>
      <c r="K96" s="211" t="s">
        <v>103</v>
      </c>
      <c r="L96" s="209"/>
      <c r="M96" s="211" t="s">
        <v>104</v>
      </c>
      <c r="N96" s="209" t="s">
        <v>89</v>
      </c>
      <c r="O96" s="212" t="s">
        <v>105</v>
      </c>
      <c r="DI96" s="207"/>
      <c r="DJ96" s="213" t="s">
        <v>100</v>
      </c>
      <c r="DK96" s="213" t="s">
        <v>5</v>
      </c>
      <c r="DL96" s="213" t="s">
        <v>5</v>
      </c>
      <c r="DP96" s="213"/>
    </row>
    <row r="97" spans="1:123" customFormat="1" ht="15" x14ac:dyDescent="0.25">
      <c r="A97" s="214"/>
      <c r="B97" s="235"/>
      <c r="C97" s="236"/>
      <c r="D97" s="340" t="s">
        <v>57</v>
      </c>
      <c r="E97" s="340"/>
      <c r="F97" s="340"/>
      <c r="G97" s="209"/>
      <c r="H97" s="237"/>
      <c r="I97" s="237"/>
      <c r="J97" s="237"/>
      <c r="K97" s="238"/>
      <c r="L97" s="237"/>
      <c r="M97" s="244">
        <v>-25957.8</v>
      </c>
      <c r="N97" s="230"/>
      <c r="O97" s="240">
        <v>-246599.1</v>
      </c>
      <c r="DI97" s="207"/>
      <c r="DJ97" s="213"/>
      <c r="DK97" s="213"/>
      <c r="DL97" s="213"/>
      <c r="DP97" s="213" t="s">
        <v>57</v>
      </c>
    </row>
    <row r="98" spans="1:123" customFormat="1" ht="22.5" x14ac:dyDescent="0.25">
      <c r="A98" s="208" t="s">
        <v>98</v>
      </c>
      <c r="B98" s="209" t="s">
        <v>106</v>
      </c>
      <c r="C98" s="210" t="s">
        <v>107</v>
      </c>
      <c r="D98" s="327" t="s">
        <v>108</v>
      </c>
      <c r="E98" s="327"/>
      <c r="F98" s="327"/>
      <c r="G98" s="209" t="s">
        <v>101</v>
      </c>
      <c r="H98" s="209">
        <v>-276</v>
      </c>
      <c r="I98" s="209" t="s">
        <v>22</v>
      </c>
      <c r="J98" s="209" t="s">
        <v>109</v>
      </c>
      <c r="K98" s="211" t="s">
        <v>110</v>
      </c>
      <c r="L98" s="209"/>
      <c r="M98" s="211" t="s">
        <v>111</v>
      </c>
      <c r="N98" s="209" t="s">
        <v>89</v>
      </c>
      <c r="O98" s="212" t="s">
        <v>112</v>
      </c>
      <c r="DI98" s="207"/>
      <c r="DJ98" s="213" t="s">
        <v>108</v>
      </c>
      <c r="DK98" s="213" t="s">
        <v>5</v>
      </c>
      <c r="DL98" s="213" t="s">
        <v>5</v>
      </c>
      <c r="DP98" s="213"/>
    </row>
    <row r="99" spans="1:123" customFormat="1" ht="15" x14ac:dyDescent="0.25">
      <c r="A99" s="214"/>
      <c r="B99" s="235"/>
      <c r="C99" s="236"/>
      <c r="D99" s="340" t="s">
        <v>57</v>
      </c>
      <c r="E99" s="340"/>
      <c r="F99" s="340"/>
      <c r="G99" s="209"/>
      <c r="H99" s="237"/>
      <c r="I99" s="237"/>
      <c r="J99" s="237"/>
      <c r="K99" s="238"/>
      <c r="L99" s="237"/>
      <c r="M99" s="244">
        <v>-12036.36</v>
      </c>
      <c r="N99" s="230"/>
      <c r="O99" s="240">
        <v>-114345.42</v>
      </c>
      <c r="DI99" s="207"/>
      <c r="DJ99" s="213"/>
      <c r="DK99" s="213"/>
      <c r="DL99" s="213"/>
      <c r="DP99" s="213" t="s">
        <v>57</v>
      </c>
    </row>
    <row r="100" spans="1:123" customFormat="1" ht="33.75" x14ac:dyDescent="0.25">
      <c r="A100" s="208" t="s">
        <v>106</v>
      </c>
      <c r="B100" s="209" t="s">
        <v>113</v>
      </c>
      <c r="C100" s="210" t="s">
        <v>336</v>
      </c>
      <c r="D100" s="327" t="s">
        <v>114</v>
      </c>
      <c r="E100" s="327"/>
      <c r="F100" s="327"/>
      <c r="G100" s="209" t="s">
        <v>101</v>
      </c>
      <c r="H100" s="209">
        <v>138</v>
      </c>
      <c r="I100" s="209" t="s">
        <v>22</v>
      </c>
      <c r="J100" s="209" t="s">
        <v>115</v>
      </c>
      <c r="K100" s="211" t="s">
        <v>116</v>
      </c>
      <c r="L100" s="209" t="s">
        <v>117</v>
      </c>
      <c r="M100" s="211" t="s">
        <v>118</v>
      </c>
      <c r="N100" s="209" t="s">
        <v>89</v>
      </c>
      <c r="O100" s="212" t="s">
        <v>119</v>
      </c>
      <c r="P100" s="270">
        <v>13663.56</v>
      </c>
      <c r="DI100" s="207"/>
      <c r="DJ100" s="213" t="s">
        <v>114</v>
      </c>
      <c r="DK100" s="213" t="s">
        <v>5</v>
      </c>
      <c r="DL100" s="213" t="s">
        <v>5</v>
      </c>
      <c r="DP100" s="213"/>
    </row>
    <row r="101" spans="1:123" customFormat="1" ht="15" x14ac:dyDescent="0.25">
      <c r="A101" s="245"/>
      <c r="B101" s="235"/>
      <c r="C101" s="236"/>
      <c r="D101" s="339" t="s">
        <v>120</v>
      </c>
      <c r="E101" s="339"/>
      <c r="F101" s="339"/>
      <c r="G101" s="339"/>
      <c r="H101" s="339"/>
      <c r="I101" s="339"/>
      <c r="J101" s="339"/>
      <c r="K101" s="339"/>
      <c r="L101" s="339"/>
      <c r="M101" s="339"/>
      <c r="N101" s="339"/>
      <c r="O101" s="342"/>
      <c r="DI101" s="207"/>
      <c r="DJ101" s="213"/>
      <c r="DK101" s="213"/>
      <c r="DL101" s="213"/>
      <c r="DP101" s="213"/>
      <c r="DR101" s="201" t="s">
        <v>120</v>
      </c>
    </row>
    <row r="102" spans="1:123" customFormat="1" ht="15" x14ac:dyDescent="0.25">
      <c r="A102" s="214"/>
      <c r="B102" s="246"/>
      <c r="C102" s="216"/>
      <c r="D102" s="343" t="s">
        <v>121</v>
      </c>
      <c r="E102" s="343"/>
      <c r="F102" s="343"/>
      <c r="G102" s="343"/>
      <c r="H102" s="343"/>
      <c r="I102" s="343"/>
      <c r="J102" s="343"/>
      <c r="K102" s="343"/>
      <c r="L102" s="343"/>
      <c r="M102" s="343"/>
      <c r="N102" s="343"/>
      <c r="O102" s="344"/>
      <c r="DI102" s="207"/>
      <c r="DJ102" s="213"/>
      <c r="DK102" s="213"/>
      <c r="DL102" s="213"/>
      <c r="DP102" s="213"/>
      <c r="DS102" s="201" t="s">
        <v>121</v>
      </c>
    </row>
    <row r="103" spans="1:123" customFormat="1" ht="15" x14ac:dyDescent="0.25">
      <c r="A103" s="214"/>
      <c r="B103" s="246"/>
      <c r="C103" s="216"/>
      <c r="D103" s="343" t="s">
        <v>93</v>
      </c>
      <c r="E103" s="343"/>
      <c r="F103" s="343"/>
      <c r="G103" s="343"/>
      <c r="H103" s="343"/>
      <c r="I103" s="343"/>
      <c r="J103" s="343"/>
      <c r="K103" s="343"/>
      <c r="L103" s="343"/>
      <c r="M103" s="343"/>
      <c r="N103" s="343"/>
      <c r="O103" s="344"/>
      <c r="DI103" s="207"/>
      <c r="DJ103" s="213"/>
      <c r="DK103" s="213"/>
      <c r="DL103" s="213"/>
      <c r="DP103" s="213"/>
      <c r="DS103" s="201" t="s">
        <v>93</v>
      </c>
    </row>
    <row r="104" spans="1:123" customFormat="1" ht="15" x14ac:dyDescent="0.25">
      <c r="A104" s="214"/>
      <c r="B104" s="235"/>
      <c r="C104" s="236"/>
      <c r="D104" s="340" t="s">
        <v>57</v>
      </c>
      <c r="E104" s="340"/>
      <c r="F104" s="340"/>
      <c r="G104" s="209"/>
      <c r="H104" s="237"/>
      <c r="I104" s="237"/>
      <c r="J104" s="237"/>
      <c r="K104" s="238"/>
      <c r="L104" s="237"/>
      <c r="M104" s="244">
        <v>198481.15</v>
      </c>
      <c r="N104" s="230"/>
      <c r="O104" s="240">
        <v>1885570.93</v>
      </c>
      <c r="DI104" s="207"/>
      <c r="DJ104" s="213"/>
      <c r="DK104" s="213"/>
      <c r="DL104" s="213"/>
      <c r="DP104" s="213" t="s">
        <v>57</v>
      </c>
    </row>
    <row r="105" spans="1:123" customFormat="1" ht="33.75" x14ac:dyDescent="0.25">
      <c r="A105" s="208" t="s">
        <v>113</v>
      </c>
      <c r="B105" s="209" t="s">
        <v>122</v>
      </c>
      <c r="C105" s="210" t="s">
        <v>123</v>
      </c>
      <c r="D105" s="327" t="s">
        <v>124</v>
      </c>
      <c r="E105" s="327"/>
      <c r="F105" s="327"/>
      <c r="G105" s="209" t="s">
        <v>125</v>
      </c>
      <c r="H105" s="209">
        <v>-4.9500000000000002E-2</v>
      </c>
      <c r="I105" s="209" t="s">
        <v>22</v>
      </c>
      <c r="J105" s="209" t="s">
        <v>126</v>
      </c>
      <c r="K105" s="211" t="s">
        <v>127</v>
      </c>
      <c r="L105" s="209"/>
      <c r="M105" s="211" t="s">
        <v>128</v>
      </c>
      <c r="N105" s="209" t="s">
        <v>89</v>
      </c>
      <c r="O105" s="212" t="s">
        <v>129</v>
      </c>
      <c r="DI105" s="207"/>
      <c r="DJ105" s="213" t="s">
        <v>124</v>
      </c>
      <c r="DK105" s="213" t="s">
        <v>5</v>
      </c>
      <c r="DL105" s="213" t="s">
        <v>5</v>
      </c>
      <c r="DP105" s="213"/>
    </row>
    <row r="106" spans="1:123" customFormat="1" ht="15" x14ac:dyDescent="0.25">
      <c r="A106" s="214"/>
      <c r="B106" s="235"/>
      <c r="C106" s="236"/>
      <c r="D106" s="340" t="s">
        <v>57</v>
      </c>
      <c r="E106" s="340"/>
      <c r="F106" s="340"/>
      <c r="G106" s="209"/>
      <c r="H106" s="237"/>
      <c r="I106" s="237"/>
      <c r="J106" s="237"/>
      <c r="K106" s="238"/>
      <c r="L106" s="237"/>
      <c r="M106" s="239">
        <v>-515.99</v>
      </c>
      <c r="N106" s="230"/>
      <c r="O106" s="240">
        <v>-4901.91</v>
      </c>
      <c r="DI106" s="207"/>
      <c r="DJ106" s="213"/>
      <c r="DK106" s="213"/>
      <c r="DL106" s="213"/>
      <c r="DP106" s="213" t="s">
        <v>57</v>
      </c>
    </row>
    <row r="107" spans="1:123" customFormat="1" ht="33.75" x14ac:dyDescent="0.25">
      <c r="A107" s="208" t="s">
        <v>122</v>
      </c>
      <c r="B107" s="209" t="s">
        <v>130</v>
      </c>
      <c r="C107" s="210" t="s">
        <v>336</v>
      </c>
      <c r="D107" s="327" t="s">
        <v>131</v>
      </c>
      <c r="E107" s="327"/>
      <c r="F107" s="327"/>
      <c r="G107" s="209" t="s">
        <v>132</v>
      </c>
      <c r="H107" s="209">
        <v>0.112</v>
      </c>
      <c r="I107" s="209" t="s">
        <v>22</v>
      </c>
      <c r="J107" s="209" t="s">
        <v>133</v>
      </c>
      <c r="K107" s="211" t="s">
        <v>134</v>
      </c>
      <c r="L107" s="209" t="s">
        <v>117</v>
      </c>
      <c r="M107" s="211" t="s">
        <v>135</v>
      </c>
      <c r="N107" s="209" t="s">
        <v>89</v>
      </c>
      <c r="O107" s="212" t="s">
        <v>332</v>
      </c>
      <c r="P107" s="270">
        <v>276225.21000000002</v>
      </c>
      <c r="DI107" s="207"/>
      <c r="DJ107" s="213" t="s">
        <v>131</v>
      </c>
      <c r="DK107" s="213" t="s">
        <v>5</v>
      </c>
      <c r="DL107" s="213" t="s">
        <v>5</v>
      </c>
      <c r="DP107" s="213"/>
    </row>
    <row r="108" spans="1:123" customFormat="1" ht="15" x14ac:dyDescent="0.25">
      <c r="A108" s="245"/>
      <c r="B108" s="235"/>
      <c r="C108" s="236"/>
      <c r="D108" s="339" t="s">
        <v>136</v>
      </c>
      <c r="E108" s="339"/>
      <c r="F108" s="339"/>
      <c r="G108" s="339"/>
      <c r="H108" s="339"/>
      <c r="I108" s="339"/>
      <c r="J108" s="339"/>
      <c r="K108" s="339"/>
      <c r="L108" s="339"/>
      <c r="M108" s="339"/>
      <c r="N108" s="339"/>
      <c r="O108" s="342"/>
      <c r="DI108" s="207"/>
      <c r="DJ108" s="213"/>
      <c r="DK108" s="213"/>
      <c r="DL108" s="213"/>
      <c r="DP108" s="213"/>
      <c r="DR108" s="201" t="s">
        <v>136</v>
      </c>
    </row>
    <row r="109" spans="1:123" customFormat="1" ht="15" x14ac:dyDescent="0.25">
      <c r="A109" s="214"/>
      <c r="B109" s="246"/>
      <c r="C109" s="216"/>
      <c r="D109" s="343" t="s">
        <v>121</v>
      </c>
      <c r="E109" s="343"/>
      <c r="F109" s="343"/>
      <c r="G109" s="343"/>
      <c r="H109" s="343"/>
      <c r="I109" s="343"/>
      <c r="J109" s="343"/>
      <c r="K109" s="343"/>
      <c r="L109" s="343"/>
      <c r="M109" s="343"/>
      <c r="N109" s="343"/>
      <c r="O109" s="344"/>
      <c r="DI109" s="207"/>
      <c r="DJ109" s="213"/>
      <c r="DK109" s="213"/>
      <c r="DL109" s="213"/>
      <c r="DP109" s="213"/>
      <c r="DS109" s="201" t="s">
        <v>121</v>
      </c>
    </row>
    <row r="110" spans="1:123" customFormat="1" ht="15" x14ac:dyDescent="0.25">
      <c r="A110" s="214"/>
      <c r="B110" s="246"/>
      <c r="C110" s="216"/>
      <c r="D110" s="343" t="s">
        <v>93</v>
      </c>
      <c r="E110" s="343"/>
      <c r="F110" s="343"/>
      <c r="G110" s="343"/>
      <c r="H110" s="343"/>
      <c r="I110" s="343"/>
      <c r="J110" s="343"/>
      <c r="K110" s="343"/>
      <c r="L110" s="343"/>
      <c r="M110" s="343"/>
      <c r="N110" s="343"/>
      <c r="O110" s="344"/>
      <c r="DI110" s="207"/>
      <c r="DJ110" s="213"/>
      <c r="DK110" s="213"/>
      <c r="DL110" s="213"/>
      <c r="DP110" s="213"/>
      <c r="DS110" s="201" t="s">
        <v>93</v>
      </c>
    </row>
    <row r="111" spans="1:123" customFormat="1" ht="15" x14ac:dyDescent="0.25">
      <c r="A111" s="214"/>
      <c r="B111" s="235"/>
      <c r="C111" s="236"/>
      <c r="D111" s="340" t="s">
        <v>57</v>
      </c>
      <c r="E111" s="340"/>
      <c r="F111" s="340"/>
      <c r="G111" s="209"/>
      <c r="H111" s="237"/>
      <c r="I111" s="237"/>
      <c r="J111" s="237"/>
      <c r="K111" s="238"/>
      <c r="L111" s="237"/>
      <c r="M111" s="244">
        <v>3256.55</v>
      </c>
      <c r="N111" s="230"/>
      <c r="O111" s="240">
        <v>30937.23</v>
      </c>
      <c r="DI111" s="207"/>
      <c r="DJ111" s="213"/>
      <c r="DK111" s="213"/>
      <c r="DL111" s="213"/>
      <c r="DP111" s="213" t="s">
        <v>57</v>
      </c>
    </row>
    <row r="112" spans="1:123" customFormat="1" ht="22.5" x14ac:dyDescent="0.25">
      <c r="A112" s="208" t="s">
        <v>130</v>
      </c>
      <c r="B112" s="209" t="s">
        <v>137</v>
      </c>
      <c r="C112" s="210" t="s">
        <v>138</v>
      </c>
      <c r="D112" s="327" t="s">
        <v>139</v>
      </c>
      <c r="E112" s="327"/>
      <c r="F112" s="327"/>
      <c r="G112" s="209" t="s">
        <v>101</v>
      </c>
      <c r="H112" s="209">
        <v>-24</v>
      </c>
      <c r="I112" s="209" t="s">
        <v>22</v>
      </c>
      <c r="J112" s="209" t="s">
        <v>318</v>
      </c>
      <c r="K112" s="211" t="s">
        <v>140</v>
      </c>
      <c r="L112" s="209"/>
      <c r="M112" s="211" t="s">
        <v>319</v>
      </c>
      <c r="N112" s="209" t="s">
        <v>89</v>
      </c>
      <c r="O112" s="212" t="s">
        <v>320</v>
      </c>
      <c r="DI112" s="207"/>
      <c r="DJ112" s="213" t="s">
        <v>139</v>
      </c>
      <c r="DK112" s="213" t="s">
        <v>5</v>
      </c>
      <c r="DL112" s="213" t="s">
        <v>5</v>
      </c>
      <c r="DP112" s="213"/>
    </row>
    <row r="113" spans="1:123" customFormat="1" ht="15" x14ac:dyDescent="0.25">
      <c r="A113" s="214"/>
      <c r="B113" s="235"/>
      <c r="C113" s="236"/>
      <c r="D113" s="340" t="s">
        <v>57</v>
      </c>
      <c r="E113" s="340"/>
      <c r="F113" s="340"/>
      <c r="G113" s="209"/>
      <c r="H113" s="237"/>
      <c r="I113" s="237"/>
      <c r="J113" s="237"/>
      <c r="K113" s="238"/>
      <c r="L113" s="237"/>
      <c r="M113" s="244">
        <v>-3487.2</v>
      </c>
      <c r="N113" s="230"/>
      <c r="O113" s="240">
        <v>-33128.400000000001</v>
      </c>
      <c r="DI113" s="207"/>
      <c r="DJ113" s="213"/>
      <c r="DK113" s="213"/>
      <c r="DL113" s="213"/>
      <c r="DP113" s="213" t="s">
        <v>57</v>
      </c>
    </row>
    <row r="114" spans="1:123" customFormat="1" ht="33.75" x14ac:dyDescent="0.25">
      <c r="A114" s="208" t="s">
        <v>137</v>
      </c>
      <c r="B114" s="209" t="s">
        <v>141</v>
      </c>
      <c r="C114" s="210" t="s">
        <v>336</v>
      </c>
      <c r="D114" s="327" t="s">
        <v>142</v>
      </c>
      <c r="E114" s="327"/>
      <c r="F114" s="327"/>
      <c r="G114" s="209" t="s">
        <v>132</v>
      </c>
      <c r="H114" s="209">
        <v>0.48</v>
      </c>
      <c r="I114" s="209" t="s">
        <v>22</v>
      </c>
      <c r="J114" s="209" t="s">
        <v>143</v>
      </c>
      <c r="K114" s="211" t="s">
        <v>144</v>
      </c>
      <c r="L114" s="209" t="s">
        <v>117</v>
      </c>
      <c r="M114" s="211" t="s">
        <v>145</v>
      </c>
      <c r="N114" s="209" t="s">
        <v>89</v>
      </c>
      <c r="O114" s="212" t="s">
        <v>146</v>
      </c>
      <c r="P114" s="270">
        <v>372789.7</v>
      </c>
      <c r="DI114" s="207"/>
      <c r="DJ114" s="213" t="s">
        <v>142</v>
      </c>
      <c r="DK114" s="213" t="s">
        <v>5</v>
      </c>
      <c r="DL114" s="213" t="s">
        <v>5</v>
      </c>
      <c r="DP114" s="213"/>
    </row>
    <row r="115" spans="1:123" customFormat="1" ht="15" x14ac:dyDescent="0.25">
      <c r="A115" s="245"/>
      <c r="B115" s="235"/>
      <c r="C115" s="236"/>
      <c r="D115" s="339" t="s">
        <v>147</v>
      </c>
      <c r="E115" s="339"/>
      <c r="F115" s="339"/>
      <c r="G115" s="339"/>
      <c r="H115" s="339"/>
      <c r="I115" s="339"/>
      <c r="J115" s="339"/>
      <c r="K115" s="339"/>
      <c r="L115" s="339"/>
      <c r="M115" s="339"/>
      <c r="N115" s="339"/>
      <c r="O115" s="342"/>
      <c r="DI115" s="207"/>
      <c r="DJ115" s="213"/>
      <c r="DK115" s="213"/>
      <c r="DL115" s="213"/>
      <c r="DP115" s="213"/>
      <c r="DR115" s="201" t="s">
        <v>147</v>
      </c>
    </row>
    <row r="116" spans="1:123" customFormat="1" ht="15" x14ac:dyDescent="0.25">
      <c r="A116" s="214"/>
      <c r="B116" s="246"/>
      <c r="C116" s="216"/>
      <c r="D116" s="343" t="s">
        <v>121</v>
      </c>
      <c r="E116" s="343"/>
      <c r="F116" s="343"/>
      <c r="G116" s="343"/>
      <c r="H116" s="343"/>
      <c r="I116" s="343"/>
      <c r="J116" s="343"/>
      <c r="K116" s="343"/>
      <c r="L116" s="343"/>
      <c r="M116" s="343"/>
      <c r="N116" s="343"/>
      <c r="O116" s="344"/>
      <c r="DI116" s="207"/>
      <c r="DJ116" s="213"/>
      <c r="DK116" s="213"/>
      <c r="DL116" s="213"/>
      <c r="DP116" s="213"/>
      <c r="DS116" s="201" t="s">
        <v>121</v>
      </c>
    </row>
    <row r="117" spans="1:123" customFormat="1" ht="15" x14ac:dyDescent="0.25">
      <c r="A117" s="214"/>
      <c r="B117" s="246"/>
      <c r="C117" s="216"/>
      <c r="D117" s="343" t="s">
        <v>93</v>
      </c>
      <c r="E117" s="343"/>
      <c r="F117" s="343"/>
      <c r="G117" s="343"/>
      <c r="H117" s="343"/>
      <c r="I117" s="343"/>
      <c r="J117" s="343"/>
      <c r="K117" s="343"/>
      <c r="L117" s="343"/>
      <c r="M117" s="343"/>
      <c r="N117" s="343"/>
      <c r="O117" s="344"/>
      <c r="DI117" s="207"/>
      <c r="DJ117" s="213"/>
      <c r="DK117" s="213"/>
      <c r="DL117" s="213"/>
      <c r="DP117" s="213"/>
      <c r="DS117" s="201" t="s">
        <v>93</v>
      </c>
    </row>
    <row r="118" spans="1:123" customFormat="1" ht="15" x14ac:dyDescent="0.25">
      <c r="A118" s="214"/>
      <c r="B118" s="235"/>
      <c r="C118" s="236"/>
      <c r="D118" s="340" t="s">
        <v>57</v>
      </c>
      <c r="E118" s="340"/>
      <c r="F118" s="340"/>
      <c r="G118" s="209"/>
      <c r="H118" s="237"/>
      <c r="I118" s="237"/>
      <c r="J118" s="237"/>
      <c r="K118" s="238"/>
      <c r="L118" s="237"/>
      <c r="M118" s="244">
        <v>18835.689999999999</v>
      </c>
      <c r="N118" s="230"/>
      <c r="O118" s="240">
        <v>178939.06</v>
      </c>
      <c r="DI118" s="207"/>
      <c r="DJ118" s="213"/>
      <c r="DK118" s="213"/>
      <c r="DL118" s="213"/>
      <c r="DP118" s="213" t="s">
        <v>57</v>
      </c>
    </row>
    <row r="119" spans="1:123" customFormat="1" ht="22.5" x14ac:dyDescent="0.25">
      <c r="A119" s="208" t="s">
        <v>141</v>
      </c>
      <c r="B119" s="209" t="s">
        <v>148</v>
      </c>
      <c r="C119" s="210" t="s">
        <v>149</v>
      </c>
      <c r="D119" s="327" t="s">
        <v>150</v>
      </c>
      <c r="E119" s="327"/>
      <c r="F119" s="327"/>
      <c r="G119" s="209" t="s">
        <v>151</v>
      </c>
      <c r="H119" s="209">
        <v>-150</v>
      </c>
      <c r="I119" s="209" t="s">
        <v>22</v>
      </c>
      <c r="J119" s="209" t="s">
        <v>152</v>
      </c>
      <c r="K119" s="211" t="s">
        <v>153</v>
      </c>
      <c r="L119" s="209"/>
      <c r="M119" s="211" t="s">
        <v>154</v>
      </c>
      <c r="N119" s="209" t="s">
        <v>89</v>
      </c>
      <c r="O119" s="212" t="s">
        <v>155</v>
      </c>
      <c r="DI119" s="207"/>
      <c r="DJ119" s="213" t="s">
        <v>150</v>
      </c>
      <c r="DK119" s="213" t="s">
        <v>5</v>
      </c>
      <c r="DL119" s="213" t="s">
        <v>5</v>
      </c>
      <c r="DP119" s="213"/>
    </row>
    <row r="120" spans="1:123" customFormat="1" ht="15" x14ac:dyDescent="0.25">
      <c r="A120" s="214"/>
      <c r="B120" s="235"/>
      <c r="C120" s="236"/>
      <c r="D120" s="340" t="s">
        <v>57</v>
      </c>
      <c r="E120" s="340"/>
      <c r="F120" s="340"/>
      <c r="G120" s="209"/>
      <c r="H120" s="237"/>
      <c r="I120" s="237"/>
      <c r="J120" s="237"/>
      <c r="K120" s="238"/>
      <c r="L120" s="237"/>
      <c r="M120" s="244">
        <v>-52680</v>
      </c>
      <c r="N120" s="230"/>
      <c r="O120" s="240">
        <v>-500460</v>
      </c>
      <c r="DI120" s="207"/>
      <c r="DJ120" s="213"/>
      <c r="DK120" s="213"/>
      <c r="DL120" s="213"/>
      <c r="DP120" s="213" t="s">
        <v>57</v>
      </c>
    </row>
    <row r="121" spans="1:123" customFormat="1" ht="33.75" x14ac:dyDescent="0.25">
      <c r="A121" s="208" t="s">
        <v>148</v>
      </c>
      <c r="B121" s="209" t="s">
        <v>156</v>
      </c>
      <c r="C121" s="210" t="s">
        <v>336</v>
      </c>
      <c r="D121" s="327" t="s">
        <v>157</v>
      </c>
      <c r="E121" s="327"/>
      <c r="F121" s="327"/>
      <c r="G121" s="209" t="s">
        <v>132</v>
      </c>
      <c r="H121" s="209" t="s">
        <v>158</v>
      </c>
      <c r="I121" s="209" t="s">
        <v>22</v>
      </c>
      <c r="J121" s="209" t="s">
        <v>158</v>
      </c>
      <c r="K121" s="211" t="s">
        <v>159</v>
      </c>
      <c r="L121" s="209" t="s">
        <v>117</v>
      </c>
      <c r="M121" s="211" t="s">
        <v>160</v>
      </c>
      <c r="N121" s="209" t="s">
        <v>89</v>
      </c>
      <c r="O121" s="212" t="s">
        <v>333</v>
      </c>
      <c r="P121" s="270">
        <v>173726.67</v>
      </c>
      <c r="Q121" s="271"/>
      <c r="DI121" s="207"/>
      <c r="DJ121" s="213" t="s">
        <v>157</v>
      </c>
      <c r="DK121" s="213" t="s">
        <v>5</v>
      </c>
      <c r="DL121" s="213" t="s">
        <v>5</v>
      </c>
      <c r="DP121" s="213"/>
    </row>
    <row r="122" spans="1:123" customFormat="1" ht="15" x14ac:dyDescent="0.25">
      <c r="A122" s="245"/>
      <c r="B122" s="235"/>
      <c r="C122" s="236"/>
      <c r="D122" s="339" t="s">
        <v>161</v>
      </c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42"/>
      <c r="DI122" s="207"/>
      <c r="DJ122" s="213"/>
      <c r="DK122" s="213"/>
      <c r="DL122" s="213"/>
      <c r="DP122" s="213"/>
      <c r="DR122" s="201" t="s">
        <v>161</v>
      </c>
    </row>
    <row r="123" spans="1:123" customFormat="1" ht="15" x14ac:dyDescent="0.25">
      <c r="A123" s="214"/>
      <c r="B123" s="246"/>
      <c r="C123" s="216"/>
      <c r="D123" s="343" t="s">
        <v>121</v>
      </c>
      <c r="E123" s="343"/>
      <c r="F123" s="343"/>
      <c r="G123" s="343"/>
      <c r="H123" s="343"/>
      <c r="I123" s="343"/>
      <c r="J123" s="343"/>
      <c r="K123" s="343"/>
      <c r="L123" s="343"/>
      <c r="M123" s="343"/>
      <c r="N123" s="343"/>
      <c r="O123" s="344"/>
      <c r="DI123" s="207"/>
      <c r="DJ123" s="213"/>
      <c r="DK123" s="213"/>
      <c r="DL123" s="213"/>
      <c r="DP123" s="213"/>
      <c r="DS123" s="201" t="s">
        <v>121</v>
      </c>
    </row>
    <row r="124" spans="1:123" customFormat="1" ht="15" x14ac:dyDescent="0.25">
      <c r="A124" s="214"/>
      <c r="B124" s="246"/>
      <c r="C124" s="216"/>
      <c r="D124" s="343" t="s">
        <v>93</v>
      </c>
      <c r="E124" s="343"/>
      <c r="F124" s="343"/>
      <c r="G124" s="343"/>
      <c r="H124" s="343"/>
      <c r="I124" s="343"/>
      <c r="J124" s="343"/>
      <c r="K124" s="343"/>
      <c r="L124" s="343"/>
      <c r="M124" s="343"/>
      <c r="N124" s="343"/>
      <c r="O124" s="344"/>
      <c r="DI124" s="207"/>
      <c r="DJ124" s="213"/>
      <c r="DK124" s="213"/>
      <c r="DL124" s="213"/>
      <c r="DP124" s="213"/>
      <c r="DS124" s="201" t="s">
        <v>93</v>
      </c>
    </row>
    <row r="125" spans="1:123" customFormat="1" ht="15" x14ac:dyDescent="0.25">
      <c r="A125" s="214"/>
      <c r="B125" s="235"/>
      <c r="C125" s="236"/>
      <c r="D125" s="340" t="s">
        <v>57</v>
      </c>
      <c r="E125" s="340"/>
      <c r="F125" s="340"/>
      <c r="G125" s="209"/>
      <c r="H125" s="237"/>
      <c r="I125" s="237"/>
      <c r="J125" s="237"/>
      <c r="K125" s="238"/>
      <c r="L125" s="237"/>
      <c r="M125" s="244">
        <v>177969.26</v>
      </c>
      <c r="N125" s="230"/>
      <c r="O125" s="240">
        <v>1690707.97</v>
      </c>
      <c r="DI125" s="207"/>
      <c r="DJ125" s="213"/>
      <c r="DK125" s="213"/>
      <c r="DL125" s="213"/>
      <c r="DP125" s="213" t="s">
        <v>57</v>
      </c>
    </row>
    <row r="126" spans="1:123" customFormat="1" ht="33.75" x14ac:dyDescent="0.25">
      <c r="A126" s="208" t="s">
        <v>156</v>
      </c>
      <c r="B126" s="209" t="s">
        <v>162</v>
      </c>
      <c r="C126" s="210" t="s">
        <v>336</v>
      </c>
      <c r="D126" s="327" t="s">
        <v>163</v>
      </c>
      <c r="E126" s="327"/>
      <c r="F126" s="327"/>
      <c r="G126" s="209" t="s">
        <v>164</v>
      </c>
      <c r="H126" s="209">
        <v>8</v>
      </c>
      <c r="I126" s="209" t="s">
        <v>22</v>
      </c>
      <c r="J126" s="209" t="s">
        <v>98</v>
      </c>
      <c r="K126" s="211" t="s">
        <v>165</v>
      </c>
      <c r="L126" s="209" t="s">
        <v>117</v>
      </c>
      <c r="M126" s="211" t="s">
        <v>166</v>
      </c>
      <c r="N126" s="209" t="s">
        <v>89</v>
      </c>
      <c r="O126" s="212" t="s">
        <v>167</v>
      </c>
      <c r="P126" s="270">
        <v>16396.34</v>
      </c>
      <c r="DI126" s="207"/>
      <c r="DJ126" s="213" t="s">
        <v>163</v>
      </c>
      <c r="DK126" s="213" t="s">
        <v>5</v>
      </c>
      <c r="DL126" s="213" t="s">
        <v>5</v>
      </c>
      <c r="DP126" s="213"/>
    </row>
    <row r="127" spans="1:123" customFormat="1" ht="15" x14ac:dyDescent="0.25">
      <c r="A127" s="245"/>
      <c r="B127" s="235"/>
      <c r="C127" s="236"/>
      <c r="D127" s="339" t="s">
        <v>168</v>
      </c>
      <c r="E127" s="339"/>
      <c r="F127" s="339"/>
      <c r="G127" s="339"/>
      <c r="H127" s="339"/>
      <c r="I127" s="339"/>
      <c r="J127" s="339"/>
      <c r="K127" s="339"/>
      <c r="L127" s="339"/>
      <c r="M127" s="339"/>
      <c r="N127" s="339"/>
      <c r="O127" s="342"/>
      <c r="DI127" s="207"/>
      <c r="DJ127" s="213"/>
      <c r="DK127" s="213"/>
      <c r="DL127" s="213"/>
      <c r="DP127" s="213"/>
      <c r="DR127" s="201" t="s">
        <v>168</v>
      </c>
    </row>
    <row r="128" spans="1:123" customFormat="1" ht="15" x14ac:dyDescent="0.25">
      <c r="A128" s="214"/>
      <c r="B128" s="246"/>
      <c r="C128" s="216"/>
      <c r="D128" s="343" t="s">
        <v>121</v>
      </c>
      <c r="E128" s="343"/>
      <c r="F128" s="343"/>
      <c r="G128" s="343"/>
      <c r="H128" s="343"/>
      <c r="I128" s="343"/>
      <c r="J128" s="343"/>
      <c r="K128" s="343"/>
      <c r="L128" s="343"/>
      <c r="M128" s="343"/>
      <c r="N128" s="343"/>
      <c r="O128" s="344"/>
      <c r="DI128" s="207"/>
      <c r="DJ128" s="213"/>
      <c r="DK128" s="213"/>
      <c r="DL128" s="213"/>
      <c r="DP128" s="213"/>
      <c r="DS128" s="201" t="s">
        <v>121</v>
      </c>
    </row>
    <row r="129" spans="1:124" customFormat="1" ht="15" x14ac:dyDescent="0.25">
      <c r="A129" s="214"/>
      <c r="B129" s="246"/>
      <c r="C129" s="216"/>
      <c r="D129" s="343" t="s">
        <v>93</v>
      </c>
      <c r="E129" s="343"/>
      <c r="F129" s="343"/>
      <c r="G129" s="343"/>
      <c r="H129" s="343"/>
      <c r="I129" s="343"/>
      <c r="J129" s="343"/>
      <c r="K129" s="343"/>
      <c r="L129" s="343"/>
      <c r="M129" s="343"/>
      <c r="N129" s="343"/>
      <c r="O129" s="344"/>
      <c r="DI129" s="207"/>
      <c r="DJ129" s="213"/>
      <c r="DK129" s="213"/>
      <c r="DL129" s="213"/>
      <c r="DP129" s="213"/>
      <c r="DS129" s="201" t="s">
        <v>93</v>
      </c>
    </row>
    <row r="130" spans="1:124" customFormat="1" ht="15" x14ac:dyDescent="0.25">
      <c r="A130" s="214"/>
      <c r="B130" s="235"/>
      <c r="C130" s="236"/>
      <c r="D130" s="340" t="s">
        <v>57</v>
      </c>
      <c r="E130" s="340"/>
      <c r="F130" s="340"/>
      <c r="G130" s="209"/>
      <c r="H130" s="237"/>
      <c r="I130" s="237"/>
      <c r="J130" s="237"/>
      <c r="K130" s="238"/>
      <c r="L130" s="237"/>
      <c r="M130" s="244">
        <v>13807.43</v>
      </c>
      <c r="N130" s="230"/>
      <c r="O130" s="240">
        <v>131170.59</v>
      </c>
      <c r="DI130" s="207"/>
      <c r="DJ130" s="213"/>
      <c r="DK130" s="213"/>
      <c r="DL130" s="213"/>
      <c r="DP130" s="213" t="s">
        <v>57</v>
      </c>
    </row>
    <row r="131" spans="1:124" customFormat="1" ht="33.75" x14ac:dyDescent="0.25">
      <c r="A131" s="208" t="s">
        <v>162</v>
      </c>
      <c r="B131" s="209" t="s">
        <v>170</v>
      </c>
      <c r="C131" s="210" t="s">
        <v>171</v>
      </c>
      <c r="D131" s="327" t="s">
        <v>172</v>
      </c>
      <c r="E131" s="327"/>
      <c r="F131" s="327"/>
      <c r="G131" s="209" t="s">
        <v>173</v>
      </c>
      <c r="H131" s="209">
        <v>3.04E-2</v>
      </c>
      <c r="I131" s="209" t="s">
        <v>22</v>
      </c>
      <c r="J131" s="209" t="s">
        <v>174</v>
      </c>
      <c r="K131" s="211"/>
      <c r="L131" s="209"/>
      <c r="M131" s="211"/>
      <c r="N131" s="209"/>
      <c r="O131" s="212"/>
      <c r="DI131" s="207"/>
      <c r="DJ131" s="213" t="s">
        <v>172</v>
      </c>
      <c r="DK131" s="213" t="s">
        <v>5</v>
      </c>
      <c r="DL131" s="213" t="s">
        <v>5</v>
      </c>
      <c r="DP131" s="213"/>
    </row>
    <row r="132" spans="1:124" customFormat="1" ht="15" x14ac:dyDescent="0.25">
      <c r="A132" s="214"/>
      <c r="B132" s="215"/>
      <c r="C132" s="216" t="s">
        <v>22</v>
      </c>
      <c r="D132" s="339" t="s">
        <v>43</v>
      </c>
      <c r="E132" s="339"/>
      <c r="F132" s="339"/>
      <c r="G132" s="217"/>
      <c r="H132" s="218"/>
      <c r="I132" s="218"/>
      <c r="J132" s="218"/>
      <c r="K132" s="222">
        <v>1139.8</v>
      </c>
      <c r="L132" s="218"/>
      <c r="M132" s="219">
        <v>34.65</v>
      </c>
      <c r="N132" s="220">
        <v>52.21</v>
      </c>
      <c r="O132" s="221">
        <v>1809.08</v>
      </c>
      <c r="DI132" s="207"/>
      <c r="DJ132" s="213"/>
      <c r="DK132" s="213"/>
      <c r="DL132" s="213"/>
      <c r="DM132" s="201" t="s">
        <v>43</v>
      </c>
      <c r="DP132" s="213"/>
    </row>
    <row r="133" spans="1:124" customFormat="1" ht="15" x14ac:dyDescent="0.25">
      <c r="A133" s="214"/>
      <c r="B133" s="215"/>
      <c r="C133" s="216" t="s">
        <v>39</v>
      </c>
      <c r="D133" s="339" t="s">
        <v>44</v>
      </c>
      <c r="E133" s="339"/>
      <c r="F133" s="339"/>
      <c r="G133" s="217"/>
      <c r="H133" s="218"/>
      <c r="I133" s="218"/>
      <c r="J133" s="218"/>
      <c r="K133" s="222">
        <v>12219.98</v>
      </c>
      <c r="L133" s="218"/>
      <c r="M133" s="219">
        <v>371.49</v>
      </c>
      <c r="N133" s="220">
        <v>15.71</v>
      </c>
      <c r="O133" s="221">
        <v>5836.11</v>
      </c>
      <c r="DI133" s="207"/>
      <c r="DJ133" s="213"/>
      <c r="DK133" s="213"/>
      <c r="DL133" s="213"/>
      <c r="DM133" s="201" t="s">
        <v>44</v>
      </c>
      <c r="DP133" s="213"/>
    </row>
    <row r="134" spans="1:124" customFormat="1" ht="15" x14ac:dyDescent="0.25">
      <c r="A134" s="214"/>
      <c r="B134" s="215"/>
      <c r="C134" s="216" t="s">
        <v>45</v>
      </c>
      <c r="D134" s="339" t="s">
        <v>46</v>
      </c>
      <c r="E134" s="339"/>
      <c r="F134" s="339"/>
      <c r="G134" s="217"/>
      <c r="H134" s="218"/>
      <c r="I134" s="218"/>
      <c r="J134" s="218"/>
      <c r="K134" s="219">
        <v>801.81</v>
      </c>
      <c r="L134" s="218"/>
      <c r="M134" s="219">
        <v>24.38</v>
      </c>
      <c r="N134" s="220">
        <v>52.21</v>
      </c>
      <c r="O134" s="221">
        <v>1272.8800000000001</v>
      </c>
      <c r="DI134" s="207"/>
      <c r="DJ134" s="213"/>
      <c r="DK134" s="213"/>
      <c r="DL134" s="213"/>
      <c r="DM134" s="201" t="s">
        <v>46</v>
      </c>
      <c r="DP134" s="213"/>
    </row>
    <row r="135" spans="1:124" customFormat="1" ht="15" x14ac:dyDescent="0.25">
      <c r="A135" s="214"/>
      <c r="B135" s="215"/>
      <c r="C135" s="216" t="s">
        <v>66</v>
      </c>
      <c r="D135" s="339" t="s">
        <v>77</v>
      </c>
      <c r="E135" s="339"/>
      <c r="F135" s="339"/>
      <c r="G135" s="217"/>
      <c r="H135" s="218"/>
      <c r="I135" s="218"/>
      <c r="J135" s="218"/>
      <c r="K135" s="222">
        <v>230267.7</v>
      </c>
      <c r="L135" s="218"/>
      <c r="M135" s="222">
        <v>7000.14</v>
      </c>
      <c r="N135" s="224">
        <v>9.5</v>
      </c>
      <c r="O135" s="221">
        <v>66501.33</v>
      </c>
      <c r="DI135" s="207"/>
      <c r="DJ135" s="213"/>
      <c r="DK135" s="213"/>
      <c r="DL135" s="213"/>
      <c r="DM135" s="201" t="s">
        <v>77</v>
      </c>
      <c r="DP135" s="213"/>
    </row>
    <row r="136" spans="1:124" customFormat="1" ht="15" x14ac:dyDescent="0.25">
      <c r="A136" s="223"/>
      <c r="B136" s="215"/>
      <c r="C136" s="216"/>
      <c r="D136" s="339" t="s">
        <v>47</v>
      </c>
      <c r="E136" s="339"/>
      <c r="F136" s="339"/>
      <c r="G136" s="217" t="s">
        <v>48</v>
      </c>
      <c r="H136" s="220">
        <v>137.16</v>
      </c>
      <c r="I136" s="218"/>
      <c r="J136" s="242">
        <v>4.169664</v>
      </c>
      <c r="K136" s="226"/>
      <c r="L136" s="218"/>
      <c r="M136" s="226"/>
      <c r="N136" s="218"/>
      <c r="O136" s="227"/>
      <c r="DI136" s="207"/>
      <c r="DJ136" s="213"/>
      <c r="DK136" s="213"/>
      <c r="DL136" s="213"/>
      <c r="DN136" s="201" t="s">
        <v>47</v>
      </c>
      <c r="DP136" s="213"/>
    </row>
    <row r="137" spans="1:124" customFormat="1" ht="15" x14ac:dyDescent="0.25">
      <c r="A137" s="223"/>
      <c r="B137" s="215"/>
      <c r="C137" s="216"/>
      <c r="D137" s="339" t="s">
        <v>49</v>
      </c>
      <c r="E137" s="339"/>
      <c r="F137" s="339"/>
      <c r="G137" s="217" t="s">
        <v>48</v>
      </c>
      <c r="H137" s="220">
        <v>53.69</v>
      </c>
      <c r="I137" s="218"/>
      <c r="J137" s="242">
        <v>1.6321760000000001</v>
      </c>
      <c r="K137" s="226"/>
      <c r="L137" s="218"/>
      <c r="M137" s="226"/>
      <c r="N137" s="218"/>
      <c r="O137" s="227"/>
      <c r="DI137" s="207"/>
      <c r="DJ137" s="213"/>
      <c r="DK137" s="213"/>
      <c r="DL137" s="213"/>
      <c r="DN137" s="201" t="s">
        <v>49</v>
      </c>
      <c r="DP137" s="213"/>
    </row>
    <row r="138" spans="1:124" customFormat="1" ht="15" x14ac:dyDescent="0.25">
      <c r="A138" s="228"/>
      <c r="B138" s="217"/>
      <c r="C138" s="216"/>
      <c r="D138" s="341" t="s">
        <v>50</v>
      </c>
      <c r="E138" s="341"/>
      <c r="F138" s="341"/>
      <c r="G138" s="229"/>
      <c r="H138" s="230"/>
      <c r="I138" s="230"/>
      <c r="J138" s="230"/>
      <c r="K138" s="231">
        <v>243627.48</v>
      </c>
      <c r="L138" s="230"/>
      <c r="M138" s="231">
        <v>7406.28</v>
      </c>
      <c r="N138" s="230"/>
      <c r="O138" s="233">
        <v>74146.52</v>
      </c>
      <c r="DI138" s="207"/>
      <c r="DJ138" s="213"/>
      <c r="DK138" s="213"/>
      <c r="DL138" s="213"/>
      <c r="DO138" s="201" t="s">
        <v>50</v>
      </c>
      <c r="DP138" s="213"/>
    </row>
    <row r="139" spans="1:124" customFormat="1" ht="15" x14ac:dyDescent="0.25">
      <c r="A139" s="223"/>
      <c r="B139" s="215"/>
      <c r="C139" s="216"/>
      <c r="D139" s="339" t="s">
        <v>51</v>
      </c>
      <c r="E139" s="339"/>
      <c r="F139" s="339"/>
      <c r="G139" s="217"/>
      <c r="H139" s="218"/>
      <c r="I139" s="218"/>
      <c r="J139" s="218"/>
      <c r="K139" s="226"/>
      <c r="L139" s="218"/>
      <c r="M139" s="219">
        <v>59.03</v>
      </c>
      <c r="N139" s="218"/>
      <c r="O139" s="221">
        <v>3081.96</v>
      </c>
      <c r="DI139" s="207"/>
      <c r="DJ139" s="213"/>
      <c r="DK139" s="213"/>
      <c r="DL139" s="213"/>
      <c r="DN139" s="201" t="s">
        <v>51</v>
      </c>
      <c r="DP139" s="213"/>
    </row>
    <row r="140" spans="1:124" customFormat="1" ht="33.75" x14ac:dyDescent="0.25">
      <c r="A140" s="223"/>
      <c r="B140" s="215"/>
      <c r="C140" s="216" t="s">
        <v>52</v>
      </c>
      <c r="D140" s="339" t="s">
        <v>53</v>
      </c>
      <c r="E140" s="339"/>
      <c r="F140" s="339"/>
      <c r="G140" s="217" t="s">
        <v>54</v>
      </c>
      <c r="H140" s="234">
        <v>109</v>
      </c>
      <c r="I140" s="218"/>
      <c r="J140" s="234">
        <v>109</v>
      </c>
      <c r="K140" s="226"/>
      <c r="L140" s="218"/>
      <c r="M140" s="219">
        <v>64.34</v>
      </c>
      <c r="N140" s="218"/>
      <c r="O140" s="221">
        <v>3359.34</v>
      </c>
      <c r="DI140" s="207"/>
      <c r="DJ140" s="213"/>
      <c r="DK140" s="213"/>
      <c r="DL140" s="213"/>
      <c r="DN140" s="201" t="s">
        <v>53</v>
      </c>
      <c r="DP140" s="213"/>
    </row>
    <row r="141" spans="1:124" customFormat="1" ht="56.25" x14ac:dyDescent="0.25">
      <c r="A141" s="223"/>
      <c r="B141" s="215"/>
      <c r="C141" s="216" t="s">
        <v>55</v>
      </c>
      <c r="D141" s="339" t="s">
        <v>56</v>
      </c>
      <c r="E141" s="339"/>
      <c r="F141" s="339"/>
      <c r="G141" s="217" t="s">
        <v>54</v>
      </c>
      <c r="H141" s="234">
        <v>65</v>
      </c>
      <c r="I141" s="220">
        <v>0.85</v>
      </c>
      <c r="J141" s="220">
        <v>55.25</v>
      </c>
      <c r="K141" s="226"/>
      <c r="L141" s="218"/>
      <c r="M141" s="219">
        <v>32.61</v>
      </c>
      <c r="N141" s="218"/>
      <c r="O141" s="221">
        <v>1702.78</v>
      </c>
      <c r="DI141" s="207"/>
      <c r="DJ141" s="213"/>
      <c r="DK141" s="213"/>
      <c r="DL141" s="213"/>
      <c r="DN141" s="201" t="s">
        <v>56</v>
      </c>
      <c r="DP141" s="213"/>
    </row>
    <row r="142" spans="1:124" customFormat="1" ht="15" x14ac:dyDescent="0.25">
      <c r="A142" s="214"/>
      <c r="B142" s="235"/>
      <c r="C142" s="236"/>
      <c r="D142" s="340" t="s">
        <v>57</v>
      </c>
      <c r="E142" s="340"/>
      <c r="F142" s="340"/>
      <c r="G142" s="209"/>
      <c r="H142" s="237"/>
      <c r="I142" s="237"/>
      <c r="J142" s="237"/>
      <c r="K142" s="238"/>
      <c r="L142" s="237"/>
      <c r="M142" s="244">
        <v>7503.23</v>
      </c>
      <c r="N142" s="230"/>
      <c r="O142" s="240">
        <v>79208.639999999999</v>
      </c>
      <c r="DI142" s="207"/>
      <c r="DJ142" s="213"/>
      <c r="DK142" s="213"/>
      <c r="DL142" s="213"/>
      <c r="DP142" s="213" t="s">
        <v>57</v>
      </c>
    </row>
    <row r="143" spans="1:124" customFormat="1" ht="15" x14ac:dyDescent="0.25">
      <c r="A143" s="324" t="s">
        <v>175</v>
      </c>
      <c r="B143" s="325"/>
      <c r="C143" s="325"/>
      <c r="D143" s="325"/>
      <c r="E143" s="325"/>
      <c r="F143" s="325"/>
      <c r="G143" s="325"/>
      <c r="H143" s="325"/>
      <c r="I143" s="325"/>
      <c r="J143" s="325"/>
      <c r="K143" s="325"/>
      <c r="L143" s="325"/>
      <c r="M143" s="325"/>
      <c r="N143" s="325"/>
      <c r="O143" s="326"/>
      <c r="DI143" s="207"/>
      <c r="DJ143" s="213"/>
      <c r="DK143" s="213"/>
      <c r="DL143" s="213"/>
      <c r="DP143" s="213"/>
      <c r="DT143" s="207" t="s">
        <v>175</v>
      </c>
    </row>
    <row r="144" spans="1:124" customFormat="1" ht="67.5" x14ac:dyDescent="0.25">
      <c r="A144" s="208" t="s">
        <v>169</v>
      </c>
      <c r="B144" s="209" t="s">
        <v>176</v>
      </c>
      <c r="C144" s="210" t="s">
        <v>177</v>
      </c>
      <c r="D144" s="327" t="s">
        <v>178</v>
      </c>
      <c r="E144" s="327"/>
      <c r="F144" s="327"/>
      <c r="G144" s="209" t="s">
        <v>179</v>
      </c>
      <c r="H144" s="209">
        <v>102.88249999999999</v>
      </c>
      <c r="I144" s="209" t="s">
        <v>22</v>
      </c>
      <c r="J144" s="209" t="s">
        <v>180</v>
      </c>
      <c r="K144" s="211" t="s">
        <v>181</v>
      </c>
      <c r="L144" s="209"/>
      <c r="M144" s="211" t="s">
        <v>182</v>
      </c>
      <c r="N144" s="209" t="s">
        <v>183</v>
      </c>
      <c r="O144" s="212" t="s">
        <v>184</v>
      </c>
      <c r="DI144" s="207"/>
      <c r="DJ144" s="213" t="s">
        <v>178</v>
      </c>
      <c r="DK144" s="213" t="s">
        <v>5</v>
      </c>
      <c r="DL144" s="213" t="s">
        <v>5</v>
      </c>
      <c r="DP144" s="213"/>
      <c r="DT144" s="207"/>
    </row>
    <row r="145" spans="1:129" customFormat="1" ht="15" x14ac:dyDescent="0.25">
      <c r="A145" s="214"/>
      <c r="B145" s="235"/>
      <c r="C145" s="236"/>
      <c r="D145" s="340" t="s">
        <v>57</v>
      </c>
      <c r="E145" s="340"/>
      <c r="F145" s="340"/>
      <c r="G145" s="209"/>
      <c r="H145" s="237"/>
      <c r="I145" s="237"/>
      <c r="J145" s="237"/>
      <c r="K145" s="238"/>
      <c r="L145" s="237"/>
      <c r="M145" s="239">
        <v>337.45</v>
      </c>
      <c r="N145" s="230"/>
      <c r="O145" s="240">
        <v>5301.34</v>
      </c>
      <c r="DI145" s="207"/>
      <c r="DJ145" s="213"/>
      <c r="DK145" s="213"/>
      <c r="DL145" s="213"/>
      <c r="DP145" s="213" t="s">
        <v>57</v>
      </c>
      <c r="DT145" s="207"/>
    </row>
    <row r="146" spans="1:129" customFormat="1" ht="45" x14ac:dyDescent="0.25">
      <c r="A146" s="208" t="s">
        <v>170</v>
      </c>
      <c r="B146" s="209" t="s">
        <v>185</v>
      </c>
      <c r="C146" s="210" t="s">
        <v>186</v>
      </c>
      <c r="D146" s="327" t="s">
        <v>187</v>
      </c>
      <c r="E146" s="327"/>
      <c r="F146" s="327"/>
      <c r="G146" s="209" t="s">
        <v>179</v>
      </c>
      <c r="H146" s="209" t="s">
        <v>180</v>
      </c>
      <c r="I146" s="209" t="s">
        <v>22</v>
      </c>
      <c r="J146" s="209" t="s">
        <v>180</v>
      </c>
      <c r="K146" s="211" t="s">
        <v>188</v>
      </c>
      <c r="L146" s="209"/>
      <c r="M146" s="211" t="s">
        <v>321</v>
      </c>
      <c r="N146" s="209" t="s">
        <v>189</v>
      </c>
      <c r="O146" s="212" t="s">
        <v>322</v>
      </c>
      <c r="DI146" s="207"/>
      <c r="DJ146" s="213" t="s">
        <v>187</v>
      </c>
      <c r="DK146" s="213" t="s">
        <v>5</v>
      </c>
      <c r="DL146" s="213" t="s">
        <v>5</v>
      </c>
      <c r="DP146" s="213"/>
      <c r="DT146" s="207"/>
    </row>
    <row r="147" spans="1:129" customFormat="1" ht="15" x14ac:dyDescent="0.25">
      <c r="A147" s="214"/>
      <c r="B147" s="235"/>
      <c r="C147" s="236"/>
      <c r="D147" s="340" t="s">
        <v>57</v>
      </c>
      <c r="E147" s="340"/>
      <c r="F147" s="340"/>
      <c r="G147" s="209"/>
      <c r="H147" s="237"/>
      <c r="I147" s="237"/>
      <c r="J147" s="237"/>
      <c r="K147" s="238"/>
      <c r="L147" s="237"/>
      <c r="M147" s="239">
        <v>397.13</v>
      </c>
      <c r="N147" s="230"/>
      <c r="O147" s="240">
        <v>6441.45</v>
      </c>
      <c r="DI147" s="207"/>
      <c r="DJ147" s="213"/>
      <c r="DK147" s="213"/>
      <c r="DL147" s="213"/>
      <c r="DP147" s="213" t="s">
        <v>57</v>
      </c>
      <c r="DT147" s="207"/>
    </row>
    <row r="148" spans="1:129" customFormat="1" ht="15" x14ac:dyDescent="0.25">
      <c r="A148" s="247"/>
      <c r="B148" s="203"/>
      <c r="C148" s="211"/>
      <c r="D148" s="340" t="s">
        <v>190</v>
      </c>
      <c r="E148" s="340"/>
      <c r="F148" s="340"/>
      <c r="G148" s="340"/>
      <c r="H148" s="340"/>
      <c r="I148" s="340"/>
      <c r="J148" s="340"/>
      <c r="K148" s="340"/>
      <c r="L148" s="340"/>
      <c r="M148" s="248"/>
      <c r="N148" s="249"/>
      <c r="O148" s="250"/>
      <c r="DI148" s="207"/>
      <c r="DJ148" s="213"/>
      <c r="DK148" s="213"/>
      <c r="DL148" s="213"/>
      <c r="DP148" s="213"/>
      <c r="DT148" s="207"/>
      <c r="DU148" s="213" t="s">
        <v>190</v>
      </c>
    </row>
    <row r="149" spans="1:129" customFormat="1" ht="15" x14ac:dyDescent="0.25">
      <c r="A149" s="214"/>
      <c r="B149" s="200"/>
      <c r="C149" s="216"/>
      <c r="D149" s="339" t="s">
        <v>191</v>
      </c>
      <c r="E149" s="339"/>
      <c r="F149" s="339"/>
      <c r="G149" s="339"/>
      <c r="H149" s="339"/>
      <c r="I149" s="339"/>
      <c r="J149" s="339"/>
      <c r="K149" s="339"/>
      <c r="L149" s="339"/>
      <c r="M149" s="251">
        <v>466108.69</v>
      </c>
      <c r="N149" s="252"/>
      <c r="O149" s="253">
        <v>4507460.13</v>
      </c>
      <c r="DI149" s="207"/>
      <c r="DJ149" s="213"/>
      <c r="DK149" s="213"/>
      <c r="DL149" s="213"/>
      <c r="DP149" s="213"/>
      <c r="DT149" s="207"/>
      <c r="DU149" s="213"/>
      <c r="DV149" s="201" t="s">
        <v>191</v>
      </c>
    </row>
    <row r="150" spans="1:129" customFormat="1" ht="15" x14ac:dyDescent="0.25">
      <c r="A150" s="214"/>
      <c r="B150" s="200"/>
      <c r="C150" s="216"/>
      <c r="D150" s="339" t="s">
        <v>192</v>
      </c>
      <c r="E150" s="339"/>
      <c r="F150" s="339"/>
      <c r="G150" s="339"/>
      <c r="H150" s="339"/>
      <c r="I150" s="339"/>
      <c r="J150" s="339"/>
      <c r="K150" s="339"/>
      <c r="L150" s="339"/>
      <c r="M150" s="254"/>
      <c r="N150" s="252"/>
      <c r="O150" s="255"/>
      <c r="DI150" s="207"/>
      <c r="DJ150" s="213"/>
      <c r="DK150" s="213"/>
      <c r="DL150" s="213"/>
      <c r="DP150" s="213"/>
      <c r="DT150" s="207"/>
      <c r="DU150" s="213"/>
      <c r="DV150" s="201" t="s">
        <v>192</v>
      </c>
    </row>
    <row r="151" spans="1:129" customFormat="1" ht="15" x14ac:dyDescent="0.25">
      <c r="A151" s="214"/>
      <c r="B151" s="200"/>
      <c r="C151" s="216"/>
      <c r="D151" s="339" t="s">
        <v>193</v>
      </c>
      <c r="E151" s="339"/>
      <c r="F151" s="339"/>
      <c r="G151" s="339"/>
      <c r="H151" s="339"/>
      <c r="I151" s="339"/>
      <c r="J151" s="339"/>
      <c r="K151" s="339"/>
      <c r="L151" s="339"/>
      <c r="M151" s="256">
        <v>897.59</v>
      </c>
      <c r="N151" s="252"/>
      <c r="O151" s="253">
        <v>46863.18</v>
      </c>
      <c r="DI151" s="207"/>
      <c r="DJ151" s="213"/>
      <c r="DK151" s="213"/>
      <c r="DL151" s="213"/>
      <c r="DP151" s="213"/>
      <c r="DT151" s="207"/>
      <c r="DU151" s="213"/>
      <c r="DV151" s="201" t="s">
        <v>193</v>
      </c>
    </row>
    <row r="152" spans="1:129" customFormat="1" ht="15" x14ac:dyDescent="0.25">
      <c r="A152" s="214"/>
      <c r="B152" s="200"/>
      <c r="C152" s="216"/>
      <c r="D152" s="339" t="s">
        <v>194</v>
      </c>
      <c r="E152" s="339"/>
      <c r="F152" s="339"/>
      <c r="G152" s="339"/>
      <c r="H152" s="339"/>
      <c r="I152" s="339"/>
      <c r="J152" s="339"/>
      <c r="K152" s="339"/>
      <c r="L152" s="339"/>
      <c r="M152" s="251">
        <v>5849.79</v>
      </c>
      <c r="N152" s="252"/>
      <c r="O152" s="253">
        <v>91900.2</v>
      </c>
      <c r="DI152" s="207"/>
      <c r="DJ152" s="213"/>
      <c r="DK152" s="213"/>
      <c r="DL152" s="213"/>
      <c r="DP152" s="213"/>
      <c r="DT152" s="207"/>
      <c r="DU152" s="213"/>
      <c r="DV152" s="201" t="s">
        <v>194</v>
      </c>
    </row>
    <row r="153" spans="1:129" customFormat="1" ht="15" x14ac:dyDescent="0.25">
      <c r="A153" s="214"/>
      <c r="B153" s="200"/>
      <c r="C153" s="216"/>
      <c r="D153" s="339" t="s">
        <v>195</v>
      </c>
      <c r="E153" s="339"/>
      <c r="F153" s="339"/>
      <c r="G153" s="339"/>
      <c r="H153" s="339"/>
      <c r="I153" s="339"/>
      <c r="J153" s="339"/>
      <c r="K153" s="339"/>
      <c r="L153" s="339"/>
      <c r="M153" s="256">
        <v>357.8</v>
      </c>
      <c r="N153" s="252"/>
      <c r="O153" s="253">
        <v>18680.740000000002</v>
      </c>
      <c r="DI153" s="207"/>
      <c r="DJ153" s="213"/>
      <c r="DK153" s="213"/>
      <c r="DL153" s="213"/>
      <c r="DP153" s="213"/>
      <c r="DT153" s="207"/>
      <c r="DU153" s="213"/>
      <c r="DV153" s="201" t="s">
        <v>195</v>
      </c>
    </row>
    <row r="154" spans="1:129" customFormat="1" ht="15" x14ac:dyDescent="0.25">
      <c r="A154" s="214"/>
      <c r="B154" s="200"/>
      <c r="C154" s="216"/>
      <c r="D154" s="339" t="s">
        <v>196</v>
      </c>
      <c r="E154" s="339"/>
      <c r="F154" s="339"/>
      <c r="G154" s="339"/>
      <c r="H154" s="339"/>
      <c r="I154" s="339"/>
      <c r="J154" s="339"/>
      <c r="K154" s="339"/>
      <c r="L154" s="339"/>
      <c r="M154" s="251">
        <v>458626.73</v>
      </c>
      <c r="N154" s="252"/>
      <c r="O154" s="253">
        <v>4356953.96</v>
      </c>
      <c r="DI154" s="207"/>
      <c r="DJ154" s="213"/>
      <c r="DK154" s="213"/>
      <c r="DL154" s="213"/>
      <c r="DP154" s="213"/>
      <c r="DT154" s="207"/>
      <c r="DU154" s="213"/>
      <c r="DV154" s="201" t="s">
        <v>196</v>
      </c>
    </row>
    <row r="155" spans="1:129" customFormat="1" ht="15" x14ac:dyDescent="0.25">
      <c r="A155" s="214"/>
      <c r="B155" s="200"/>
      <c r="C155" s="216"/>
      <c r="D155" s="339" t="s">
        <v>197</v>
      </c>
      <c r="E155" s="339"/>
      <c r="F155" s="339"/>
      <c r="G155" s="339"/>
      <c r="H155" s="339"/>
      <c r="I155" s="339"/>
      <c r="J155" s="339"/>
      <c r="K155" s="339"/>
      <c r="L155" s="339"/>
      <c r="M155" s="256">
        <v>734.58</v>
      </c>
      <c r="N155" s="252"/>
      <c r="O155" s="253">
        <v>11742.79</v>
      </c>
      <c r="DI155" s="207"/>
      <c r="DJ155" s="213"/>
      <c r="DK155" s="213"/>
      <c r="DL155" s="213"/>
      <c r="DP155" s="213"/>
      <c r="DT155" s="207"/>
      <c r="DU155" s="213"/>
      <c r="DV155" s="201" t="s">
        <v>197</v>
      </c>
    </row>
    <row r="156" spans="1:129" customFormat="1" ht="15" x14ac:dyDescent="0.25">
      <c r="A156" s="214"/>
      <c r="B156" s="200"/>
      <c r="C156" s="216"/>
      <c r="D156" s="339" t="s">
        <v>198</v>
      </c>
      <c r="E156" s="339"/>
      <c r="F156" s="339"/>
      <c r="G156" s="339"/>
      <c r="H156" s="339"/>
      <c r="I156" s="339"/>
      <c r="J156" s="339"/>
      <c r="K156" s="339"/>
      <c r="L156" s="339"/>
      <c r="M156" s="251">
        <v>468271.43</v>
      </c>
      <c r="N156" s="252"/>
      <c r="O156" s="253">
        <v>4620377.7699999996</v>
      </c>
      <c r="DI156" s="207"/>
      <c r="DJ156" s="213"/>
      <c r="DK156" s="213"/>
      <c r="DL156" s="213"/>
      <c r="DP156" s="213"/>
      <c r="DT156" s="207"/>
      <c r="DU156" s="213"/>
      <c r="DV156" s="201" t="s">
        <v>198</v>
      </c>
    </row>
    <row r="157" spans="1:129" customFormat="1" ht="15" x14ac:dyDescent="0.25">
      <c r="A157" s="247"/>
      <c r="B157" s="203"/>
      <c r="C157" s="211"/>
      <c r="D157" s="340" t="s">
        <v>211</v>
      </c>
      <c r="E157" s="340"/>
      <c r="F157" s="340"/>
      <c r="G157" s="340"/>
      <c r="H157" s="340"/>
      <c r="I157" s="340"/>
      <c r="J157" s="340"/>
      <c r="K157" s="340"/>
      <c r="L157" s="340"/>
      <c r="M157" s="248"/>
      <c r="N157" s="249"/>
      <c r="O157" s="250"/>
      <c r="DX157" s="213" t="s">
        <v>211</v>
      </c>
    </row>
    <row r="158" spans="1:129" customFormat="1" ht="15" x14ac:dyDescent="0.25">
      <c r="A158" s="214"/>
      <c r="B158" s="200"/>
      <c r="C158" s="216"/>
      <c r="D158" s="339" t="s">
        <v>191</v>
      </c>
      <c r="E158" s="339"/>
      <c r="F158" s="339"/>
      <c r="G158" s="339"/>
      <c r="H158" s="339"/>
      <c r="I158" s="339"/>
      <c r="J158" s="339"/>
      <c r="K158" s="339"/>
      <c r="L158" s="339"/>
      <c r="M158" s="251">
        <v>466108.69</v>
      </c>
      <c r="N158" s="252"/>
      <c r="O158" s="253">
        <v>4507460.13</v>
      </c>
      <c r="DX158" s="213"/>
      <c r="DY158" s="201" t="s">
        <v>191</v>
      </c>
    </row>
    <row r="159" spans="1:129" customFormat="1" ht="15" x14ac:dyDescent="0.25">
      <c r="A159" s="214"/>
      <c r="B159" s="200"/>
      <c r="C159" s="216"/>
      <c r="D159" s="339" t="s">
        <v>192</v>
      </c>
      <c r="E159" s="339"/>
      <c r="F159" s="339"/>
      <c r="G159" s="339"/>
      <c r="H159" s="339"/>
      <c r="I159" s="339"/>
      <c r="J159" s="339"/>
      <c r="K159" s="339"/>
      <c r="L159" s="339"/>
      <c r="M159" s="254"/>
      <c r="N159" s="252"/>
      <c r="O159" s="255"/>
      <c r="DX159" s="213"/>
      <c r="DY159" s="201" t="s">
        <v>192</v>
      </c>
    </row>
    <row r="160" spans="1:129" customFormat="1" ht="15" x14ac:dyDescent="0.25">
      <c r="A160" s="214"/>
      <c r="B160" s="200"/>
      <c r="C160" s="216"/>
      <c r="D160" s="339" t="s">
        <v>193</v>
      </c>
      <c r="E160" s="339"/>
      <c r="F160" s="339"/>
      <c r="G160" s="339"/>
      <c r="H160" s="339"/>
      <c r="I160" s="339"/>
      <c r="J160" s="339"/>
      <c r="K160" s="339"/>
      <c r="L160" s="339"/>
      <c r="M160" s="256">
        <v>897.59</v>
      </c>
      <c r="N160" s="252"/>
      <c r="O160" s="253">
        <v>46863.18</v>
      </c>
      <c r="DX160" s="213"/>
      <c r="DY160" s="201" t="s">
        <v>193</v>
      </c>
    </row>
    <row r="161" spans="1:129" customFormat="1" ht="15" x14ac:dyDescent="0.25">
      <c r="A161" s="214"/>
      <c r="B161" s="200"/>
      <c r="C161" s="216"/>
      <c r="D161" s="339" t="s">
        <v>194</v>
      </c>
      <c r="E161" s="339"/>
      <c r="F161" s="339"/>
      <c r="G161" s="339"/>
      <c r="H161" s="339"/>
      <c r="I161" s="339"/>
      <c r="J161" s="339"/>
      <c r="K161" s="339"/>
      <c r="L161" s="339"/>
      <c r="M161" s="251">
        <v>5849.79</v>
      </c>
      <c r="N161" s="252"/>
      <c r="O161" s="253">
        <v>91900.2</v>
      </c>
      <c r="DX161" s="213"/>
      <c r="DY161" s="201" t="s">
        <v>194</v>
      </c>
    </row>
    <row r="162" spans="1:129" customFormat="1" ht="15" x14ac:dyDescent="0.25">
      <c r="A162" s="214"/>
      <c r="B162" s="200"/>
      <c r="C162" s="216"/>
      <c r="D162" s="339" t="s">
        <v>195</v>
      </c>
      <c r="E162" s="339"/>
      <c r="F162" s="339"/>
      <c r="G162" s="339"/>
      <c r="H162" s="339"/>
      <c r="I162" s="339"/>
      <c r="J162" s="339"/>
      <c r="K162" s="339"/>
      <c r="L162" s="339"/>
      <c r="M162" s="256">
        <v>357.8</v>
      </c>
      <c r="N162" s="252"/>
      <c r="O162" s="253">
        <v>18680.740000000002</v>
      </c>
      <c r="DX162" s="213"/>
      <c r="DY162" s="201" t="s">
        <v>195</v>
      </c>
    </row>
    <row r="163" spans="1:129" customFormat="1" ht="15" x14ac:dyDescent="0.25">
      <c r="A163" s="214"/>
      <c r="B163" s="200"/>
      <c r="C163" s="216"/>
      <c r="D163" s="339" t="s">
        <v>196</v>
      </c>
      <c r="E163" s="339"/>
      <c r="F163" s="339"/>
      <c r="G163" s="339"/>
      <c r="H163" s="339"/>
      <c r="I163" s="339"/>
      <c r="J163" s="339"/>
      <c r="K163" s="339"/>
      <c r="L163" s="339"/>
      <c r="M163" s="251">
        <v>458626.73</v>
      </c>
      <c r="N163" s="252"/>
      <c r="O163" s="253">
        <v>4356953.96</v>
      </c>
      <c r="DX163" s="213"/>
      <c r="DY163" s="201" t="s">
        <v>196</v>
      </c>
    </row>
    <row r="164" spans="1:129" customFormat="1" ht="15" x14ac:dyDescent="0.25">
      <c r="A164" s="214"/>
      <c r="B164" s="200"/>
      <c r="C164" s="216"/>
      <c r="D164" s="339" t="s">
        <v>197</v>
      </c>
      <c r="E164" s="339"/>
      <c r="F164" s="339"/>
      <c r="G164" s="339"/>
      <c r="H164" s="339"/>
      <c r="I164" s="339"/>
      <c r="J164" s="339"/>
      <c r="K164" s="339"/>
      <c r="L164" s="339"/>
      <c r="M164" s="256">
        <v>734.58</v>
      </c>
      <c r="N164" s="252"/>
      <c r="O164" s="253">
        <v>11742.79</v>
      </c>
      <c r="DX164" s="213"/>
      <c r="DY164" s="201" t="s">
        <v>197</v>
      </c>
    </row>
    <row r="165" spans="1:129" customFormat="1" ht="15" x14ac:dyDescent="0.25">
      <c r="A165" s="214"/>
      <c r="B165" s="200"/>
      <c r="C165" s="216"/>
      <c r="D165" s="339" t="s">
        <v>198</v>
      </c>
      <c r="E165" s="339"/>
      <c r="F165" s="339"/>
      <c r="G165" s="339"/>
      <c r="H165" s="339"/>
      <c r="I165" s="339"/>
      <c r="J165" s="339"/>
      <c r="K165" s="339"/>
      <c r="L165" s="339"/>
      <c r="M165" s="251">
        <v>468271.43</v>
      </c>
      <c r="N165" s="252"/>
      <c r="O165" s="266">
        <v>4620377.7699999996</v>
      </c>
      <c r="DX165" s="213"/>
      <c r="DY165" s="201" t="s">
        <v>198</v>
      </c>
    </row>
    <row r="166" spans="1:129" customFormat="1" ht="15" x14ac:dyDescent="0.25">
      <c r="A166" s="214"/>
      <c r="B166" s="200"/>
      <c r="C166" s="216"/>
      <c r="D166" s="339" t="s">
        <v>199</v>
      </c>
      <c r="E166" s="339"/>
      <c r="F166" s="339"/>
      <c r="G166" s="339"/>
      <c r="H166" s="339"/>
      <c r="I166" s="339"/>
      <c r="J166" s="339"/>
      <c r="K166" s="339"/>
      <c r="L166" s="339"/>
      <c r="M166" s="251">
        <v>467536.85</v>
      </c>
      <c r="N166" s="252"/>
      <c r="O166" s="253">
        <v>4608634.9800000004</v>
      </c>
      <c r="DX166" s="213"/>
      <c r="DY166" s="201" t="s">
        <v>199</v>
      </c>
    </row>
    <row r="167" spans="1:129" customFormat="1" ht="15" x14ac:dyDescent="0.25">
      <c r="A167" s="214"/>
      <c r="B167" s="200"/>
      <c r="C167" s="216"/>
      <c r="D167" s="339" t="s">
        <v>200</v>
      </c>
      <c r="E167" s="339"/>
      <c r="F167" s="339"/>
      <c r="G167" s="339"/>
      <c r="H167" s="339"/>
      <c r="I167" s="339"/>
      <c r="J167" s="339"/>
      <c r="K167" s="339"/>
      <c r="L167" s="339"/>
      <c r="M167" s="254"/>
      <c r="N167" s="252"/>
      <c r="O167" s="255"/>
      <c r="DX167" s="213"/>
      <c r="DY167" s="201" t="s">
        <v>200</v>
      </c>
    </row>
    <row r="168" spans="1:129" customFormat="1" ht="15" x14ac:dyDescent="0.25">
      <c r="A168" s="214"/>
      <c r="B168" s="200"/>
      <c r="C168" s="216"/>
      <c r="D168" s="339" t="s">
        <v>201</v>
      </c>
      <c r="E168" s="339"/>
      <c r="F168" s="339"/>
      <c r="G168" s="339"/>
      <c r="H168" s="339"/>
      <c r="I168" s="339"/>
      <c r="J168" s="339"/>
      <c r="K168" s="339"/>
      <c r="L168" s="339"/>
      <c r="M168" s="256">
        <v>897.59</v>
      </c>
      <c r="N168" s="252"/>
      <c r="O168" s="253">
        <v>46863.18</v>
      </c>
      <c r="DX168" s="213"/>
      <c r="DY168" s="201" t="s">
        <v>201</v>
      </c>
    </row>
    <row r="169" spans="1:129" customFormat="1" ht="15" x14ac:dyDescent="0.25">
      <c r="A169" s="214"/>
      <c r="B169" s="200"/>
      <c r="C169" s="216"/>
      <c r="D169" s="339" t="s">
        <v>202</v>
      </c>
      <c r="E169" s="339"/>
      <c r="F169" s="339"/>
      <c r="G169" s="339"/>
      <c r="H169" s="339"/>
      <c r="I169" s="339"/>
      <c r="J169" s="339"/>
      <c r="K169" s="339"/>
      <c r="L169" s="339"/>
      <c r="M169" s="251">
        <v>5849.79</v>
      </c>
      <c r="N169" s="252"/>
      <c r="O169" s="253">
        <v>91900.2</v>
      </c>
      <c r="DX169" s="213"/>
      <c r="DY169" s="201" t="s">
        <v>202</v>
      </c>
    </row>
    <row r="170" spans="1:129" customFormat="1" ht="15" x14ac:dyDescent="0.25">
      <c r="A170" s="214"/>
      <c r="B170" s="200"/>
      <c r="C170" s="216"/>
      <c r="D170" s="339" t="s">
        <v>203</v>
      </c>
      <c r="E170" s="339"/>
      <c r="F170" s="339"/>
      <c r="G170" s="339"/>
      <c r="H170" s="339"/>
      <c r="I170" s="339"/>
      <c r="J170" s="339"/>
      <c r="K170" s="339"/>
      <c r="L170" s="339"/>
      <c r="M170" s="256">
        <v>357.8</v>
      </c>
      <c r="N170" s="252"/>
      <c r="O170" s="253">
        <v>18680.740000000002</v>
      </c>
      <c r="DX170" s="213"/>
      <c r="DY170" s="201" t="s">
        <v>203</v>
      </c>
    </row>
    <row r="171" spans="1:129" customFormat="1" ht="15" x14ac:dyDescent="0.25">
      <c r="A171" s="214"/>
      <c r="B171" s="200"/>
      <c r="C171" s="216"/>
      <c r="D171" s="339" t="s">
        <v>204</v>
      </c>
      <c r="E171" s="339"/>
      <c r="F171" s="339"/>
      <c r="G171" s="339"/>
      <c r="H171" s="339"/>
      <c r="I171" s="339"/>
      <c r="J171" s="339"/>
      <c r="K171" s="339"/>
      <c r="L171" s="339"/>
      <c r="M171" s="251">
        <v>458626.73</v>
      </c>
      <c r="N171" s="252"/>
      <c r="O171" s="253">
        <v>4356953.96</v>
      </c>
      <c r="DX171" s="213"/>
      <c r="DY171" s="201" t="s">
        <v>204</v>
      </c>
    </row>
    <row r="172" spans="1:129" customFormat="1" ht="15" x14ac:dyDescent="0.25">
      <c r="A172" s="214"/>
      <c r="B172" s="200"/>
      <c r="C172" s="216"/>
      <c r="D172" s="339" t="s">
        <v>205</v>
      </c>
      <c r="E172" s="339"/>
      <c r="F172" s="339"/>
      <c r="G172" s="339"/>
      <c r="H172" s="339"/>
      <c r="I172" s="339"/>
      <c r="J172" s="339"/>
      <c r="K172" s="339"/>
      <c r="L172" s="339"/>
      <c r="M172" s="251">
        <v>1403.64</v>
      </c>
      <c r="N172" s="252"/>
      <c r="O172" s="253">
        <v>73284.820000000007</v>
      </c>
      <c r="DX172" s="213"/>
      <c r="DY172" s="201" t="s">
        <v>205</v>
      </c>
    </row>
    <row r="173" spans="1:129" customFormat="1" ht="15" x14ac:dyDescent="0.25">
      <c r="A173" s="214"/>
      <c r="B173" s="200"/>
      <c r="C173" s="216"/>
      <c r="D173" s="339" t="s">
        <v>206</v>
      </c>
      <c r="E173" s="339"/>
      <c r="F173" s="339"/>
      <c r="G173" s="339"/>
      <c r="H173" s="339"/>
      <c r="I173" s="339"/>
      <c r="J173" s="339"/>
      <c r="K173" s="339"/>
      <c r="L173" s="339"/>
      <c r="M173" s="256">
        <v>759.1</v>
      </c>
      <c r="N173" s="252"/>
      <c r="O173" s="253">
        <v>39632.82</v>
      </c>
      <c r="DX173" s="213"/>
      <c r="DY173" s="201" t="s">
        <v>206</v>
      </c>
    </row>
    <row r="174" spans="1:129" customFormat="1" ht="15" x14ac:dyDescent="0.25">
      <c r="A174" s="214"/>
      <c r="B174" s="200"/>
      <c r="C174" s="216"/>
      <c r="D174" s="339" t="s">
        <v>207</v>
      </c>
      <c r="E174" s="339"/>
      <c r="F174" s="339"/>
      <c r="G174" s="339"/>
      <c r="H174" s="339"/>
      <c r="I174" s="339"/>
      <c r="J174" s="339"/>
      <c r="K174" s="339"/>
      <c r="L174" s="339"/>
      <c r="M174" s="256">
        <v>734.58</v>
      </c>
      <c r="N174" s="252"/>
      <c r="O174" s="253">
        <v>11742.79</v>
      </c>
      <c r="DX174" s="213"/>
      <c r="DY174" s="201" t="s">
        <v>207</v>
      </c>
    </row>
    <row r="175" spans="1:129" customFormat="1" ht="15" x14ac:dyDescent="0.25">
      <c r="A175" s="214"/>
      <c r="B175" s="200"/>
      <c r="C175" s="216"/>
      <c r="D175" s="339" t="s">
        <v>208</v>
      </c>
      <c r="E175" s="339"/>
      <c r="F175" s="339"/>
      <c r="G175" s="339"/>
      <c r="H175" s="339"/>
      <c r="I175" s="339"/>
      <c r="J175" s="339"/>
      <c r="K175" s="339"/>
      <c r="L175" s="339"/>
      <c r="M175" s="251">
        <v>1255.3900000000001</v>
      </c>
      <c r="N175" s="252"/>
      <c r="O175" s="253">
        <v>65543.92</v>
      </c>
      <c r="DX175" s="213"/>
      <c r="DY175" s="201" t="s">
        <v>208</v>
      </c>
    </row>
    <row r="176" spans="1:129" customFormat="1" ht="15" x14ac:dyDescent="0.25">
      <c r="A176" s="214"/>
      <c r="B176" s="200"/>
      <c r="C176" s="216"/>
      <c r="D176" s="339" t="s">
        <v>209</v>
      </c>
      <c r="E176" s="339"/>
      <c r="F176" s="339"/>
      <c r="G176" s="339"/>
      <c r="H176" s="339"/>
      <c r="I176" s="339"/>
      <c r="J176" s="339"/>
      <c r="K176" s="339"/>
      <c r="L176" s="339"/>
      <c r="M176" s="251">
        <v>1403.64</v>
      </c>
      <c r="N176" s="252"/>
      <c r="O176" s="253">
        <v>73284.820000000007</v>
      </c>
      <c r="DX176" s="213"/>
      <c r="DY176" s="201" t="s">
        <v>209</v>
      </c>
    </row>
    <row r="177" spans="1:132" customFormat="1" ht="15" x14ac:dyDescent="0.25">
      <c r="A177" s="214"/>
      <c r="B177" s="200"/>
      <c r="C177" s="216"/>
      <c r="D177" s="339" t="s">
        <v>210</v>
      </c>
      <c r="E177" s="339"/>
      <c r="F177" s="339"/>
      <c r="G177" s="339"/>
      <c r="H177" s="339"/>
      <c r="I177" s="339"/>
      <c r="J177" s="339"/>
      <c r="K177" s="339"/>
      <c r="L177" s="339"/>
      <c r="M177" s="256">
        <v>759.1</v>
      </c>
      <c r="N177" s="252"/>
      <c r="O177" s="253">
        <v>39632.82</v>
      </c>
      <c r="DX177" s="213"/>
      <c r="DY177" s="201" t="s">
        <v>210</v>
      </c>
    </row>
    <row r="178" spans="1:132" customFormat="1" ht="15" x14ac:dyDescent="0.25">
      <c r="A178" s="214"/>
      <c r="B178" s="200"/>
      <c r="C178" s="216"/>
      <c r="D178" s="348" t="s">
        <v>324</v>
      </c>
      <c r="E178" s="339"/>
      <c r="F178" s="339"/>
      <c r="G178" s="339"/>
      <c r="H178" s="339"/>
      <c r="I178" s="339"/>
      <c r="J178" s="339"/>
      <c r="K178" s="339"/>
      <c r="L178" s="339"/>
      <c r="M178" s="251">
        <v>8990.81</v>
      </c>
      <c r="N178" s="252"/>
      <c r="O178" s="253">
        <v>88711.25</v>
      </c>
      <c r="DX178" s="213"/>
      <c r="DY178" s="201" t="s">
        <v>212</v>
      </c>
    </row>
    <row r="179" spans="1:132" customFormat="1" ht="15" x14ac:dyDescent="0.25">
      <c r="A179" s="214"/>
      <c r="B179" s="200"/>
      <c r="C179" s="257"/>
      <c r="D179" s="349" t="s">
        <v>213</v>
      </c>
      <c r="E179" s="349"/>
      <c r="F179" s="349"/>
      <c r="G179" s="349"/>
      <c r="H179" s="349"/>
      <c r="I179" s="349"/>
      <c r="J179" s="349"/>
      <c r="K179" s="349"/>
      <c r="L179" s="349"/>
      <c r="M179" s="258">
        <v>477262.24</v>
      </c>
      <c r="N179" s="259"/>
      <c r="O179" s="260">
        <v>4709089.0199999996</v>
      </c>
      <c r="DX179" s="213"/>
      <c r="DZ179" s="213" t="s">
        <v>213</v>
      </c>
    </row>
    <row r="180" spans="1:132" customFormat="1" ht="15" x14ac:dyDescent="0.25">
      <c r="A180" s="214"/>
      <c r="B180" s="200"/>
      <c r="C180" s="216"/>
      <c r="D180" s="339" t="s">
        <v>214</v>
      </c>
      <c r="E180" s="339"/>
      <c r="F180" s="339"/>
      <c r="G180" s="339"/>
      <c r="H180" s="339"/>
      <c r="I180" s="339"/>
      <c r="J180" s="339"/>
      <c r="K180" s="339"/>
      <c r="L180" s="339"/>
      <c r="M180" s="251">
        <v>104997.69</v>
      </c>
      <c r="N180" s="252"/>
      <c r="O180" s="253">
        <v>1035999.58</v>
      </c>
      <c r="DX180" s="213"/>
      <c r="DZ180" s="213"/>
      <c r="EA180" s="201" t="s">
        <v>214</v>
      </c>
    </row>
    <row r="181" spans="1:132" customFormat="1" ht="15" x14ac:dyDescent="0.25">
      <c r="A181" s="214"/>
      <c r="B181" s="200"/>
      <c r="C181" s="257"/>
      <c r="D181" s="349" t="s">
        <v>215</v>
      </c>
      <c r="E181" s="349"/>
      <c r="F181" s="349"/>
      <c r="G181" s="349"/>
      <c r="H181" s="349"/>
      <c r="I181" s="349"/>
      <c r="J181" s="349"/>
      <c r="K181" s="349"/>
      <c r="L181" s="349"/>
      <c r="M181" s="258">
        <v>582259.93000000005</v>
      </c>
      <c r="N181" s="259"/>
      <c r="O181" s="260">
        <v>5745088.5999999996</v>
      </c>
      <c r="DX181" s="213"/>
      <c r="DZ181" s="213"/>
      <c r="EB181" s="213" t="s">
        <v>215</v>
      </c>
    </row>
    <row r="182" spans="1:132" s="268" customFormat="1" ht="29.25" customHeight="1" x14ac:dyDescent="0.25">
      <c r="A182" s="267"/>
      <c r="B182" s="267"/>
      <c r="C182" s="267"/>
      <c r="D182" s="267"/>
      <c r="E182" s="267"/>
      <c r="F182" s="267"/>
      <c r="G182" s="267"/>
      <c r="H182" s="267"/>
      <c r="I182" s="267"/>
      <c r="J182" s="267"/>
      <c r="K182" s="267"/>
      <c r="L182" s="267"/>
      <c r="M182" s="267"/>
      <c r="N182" s="267"/>
      <c r="O182" s="267"/>
    </row>
    <row r="183" spans="1:132" s="34" customFormat="1" ht="27.75" customHeight="1" x14ac:dyDescent="0.25">
      <c r="A183" s="28"/>
      <c r="B183" s="8" t="s">
        <v>216</v>
      </c>
      <c r="C183" s="345" t="s">
        <v>233</v>
      </c>
      <c r="D183" s="345"/>
      <c r="E183" s="345"/>
      <c r="F183" s="345"/>
      <c r="G183" s="345"/>
      <c r="H183" s="345"/>
      <c r="I183" s="346" t="s">
        <v>234</v>
      </c>
      <c r="J183" s="346"/>
      <c r="K183" s="346"/>
      <c r="L183" s="346"/>
      <c r="M183" s="346"/>
      <c r="N183" s="346"/>
      <c r="O183" s="28"/>
      <c r="P183" s="29"/>
      <c r="Q183" s="30"/>
      <c r="R183" s="31"/>
      <c r="S183" s="32"/>
      <c r="T183" s="32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 t="s">
        <v>5</v>
      </c>
      <c r="AY183" s="33"/>
      <c r="AZ183" s="33"/>
      <c r="BA183" s="33"/>
    </row>
    <row r="184" spans="1:132" s="35" customFormat="1" ht="49.5" customHeight="1" x14ac:dyDescent="0.25">
      <c r="B184" s="36"/>
      <c r="C184" s="347" t="s">
        <v>217</v>
      </c>
      <c r="D184" s="347"/>
      <c r="E184" s="347"/>
      <c r="F184" s="347"/>
      <c r="G184" s="347"/>
      <c r="H184" s="347"/>
      <c r="I184" s="347"/>
      <c r="J184" s="347"/>
      <c r="K184" s="347"/>
      <c r="L184" s="347"/>
      <c r="M184" s="347"/>
      <c r="N184" s="347"/>
      <c r="P184" s="37"/>
      <c r="Q184" s="38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</row>
    <row r="185" spans="1:132" s="34" customFormat="1" ht="34.5" customHeight="1" x14ac:dyDescent="0.25">
      <c r="A185" s="28"/>
      <c r="B185" s="8" t="s">
        <v>218</v>
      </c>
      <c r="C185" s="345" t="s">
        <v>328</v>
      </c>
      <c r="D185" s="345"/>
      <c r="E185" s="345"/>
      <c r="F185" s="345"/>
      <c r="G185" s="345"/>
      <c r="H185" s="345"/>
      <c r="I185" s="346" t="s">
        <v>235</v>
      </c>
      <c r="J185" s="346"/>
      <c r="K185" s="346"/>
      <c r="L185" s="346"/>
      <c r="M185" s="346"/>
      <c r="N185" s="346"/>
      <c r="O185" s="28"/>
      <c r="P185" s="29"/>
      <c r="Q185" s="30"/>
      <c r="R185" s="31"/>
      <c r="S185" s="32"/>
      <c r="T185" s="32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</row>
    <row r="186" spans="1:132" s="35" customFormat="1" ht="18.75" customHeight="1" x14ac:dyDescent="0.25">
      <c r="B186" s="9"/>
      <c r="C186" s="347" t="s">
        <v>217</v>
      </c>
      <c r="D186" s="347"/>
      <c r="E186" s="347"/>
      <c r="F186" s="347"/>
      <c r="G186" s="347"/>
      <c r="H186" s="347"/>
      <c r="I186" s="347"/>
      <c r="J186" s="347"/>
      <c r="K186" s="347"/>
      <c r="L186" s="347"/>
      <c r="M186" s="347"/>
      <c r="N186" s="347"/>
      <c r="O186" s="28"/>
      <c r="P186" s="37"/>
      <c r="Q186" s="38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</row>
    <row r="187" spans="1:132" s="41" customFormat="1" ht="15" x14ac:dyDescent="0.25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</row>
    <row r="188" spans="1:132" customFormat="1" ht="15" x14ac:dyDescent="0.25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</row>
    <row r="189" spans="1:132" customFormat="1" ht="15" x14ac:dyDescent="0.25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</row>
    <row r="190" spans="1:132" customFormat="1" ht="15" x14ac:dyDescent="0.25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</row>
    <row r="191" spans="1:132" customFormat="1" ht="15" x14ac:dyDescent="0.25">
      <c r="A191" s="200"/>
      <c r="B191" s="200"/>
    </row>
  </sheetData>
  <autoFilter ref="A32:EZ181" xr:uid="{0A83275A-BB26-4E8F-9CAD-432ED8565FD5}">
    <filterColumn colId="3" showButton="0"/>
    <filterColumn colId="4" showButton="0"/>
  </autoFilter>
  <mergeCells count="193">
    <mergeCell ref="P30:P3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C183:H183"/>
    <mergeCell ref="I183:N183"/>
    <mergeCell ref="C184:N184"/>
    <mergeCell ref="C185:H185"/>
    <mergeCell ref="I185:N185"/>
    <mergeCell ref="C186:N186"/>
    <mergeCell ref="D178:L178"/>
    <mergeCell ref="D179:L179"/>
    <mergeCell ref="D180:L180"/>
    <mergeCell ref="D181:L181"/>
    <mergeCell ref="D172:L172"/>
    <mergeCell ref="D173:L173"/>
    <mergeCell ref="D174:L174"/>
    <mergeCell ref="D175:L175"/>
    <mergeCell ref="D176:L176"/>
    <mergeCell ref="D177:L177"/>
    <mergeCell ref="D166:L166"/>
    <mergeCell ref="D167:L167"/>
    <mergeCell ref="D168:L168"/>
    <mergeCell ref="D169:L169"/>
    <mergeCell ref="D170:L170"/>
    <mergeCell ref="D171:L171"/>
    <mergeCell ref="D160:L160"/>
    <mergeCell ref="D161:L161"/>
    <mergeCell ref="D162:L162"/>
    <mergeCell ref="D163:L163"/>
    <mergeCell ref="D164:L164"/>
    <mergeCell ref="D165:L165"/>
    <mergeCell ref="D157:L157"/>
    <mergeCell ref="D158:L158"/>
    <mergeCell ref="D159:L159"/>
    <mergeCell ref="D152:L152"/>
    <mergeCell ref="D153:L153"/>
    <mergeCell ref="D154:L154"/>
    <mergeCell ref="D155:L155"/>
    <mergeCell ref="D156:L156"/>
    <mergeCell ref="D146:F146"/>
    <mergeCell ref="D147:F147"/>
    <mergeCell ref="D148:L148"/>
    <mergeCell ref="D149:L149"/>
    <mergeCell ref="D150:L150"/>
    <mergeCell ref="D151:L151"/>
    <mergeCell ref="D140:F140"/>
    <mergeCell ref="D141:F141"/>
    <mergeCell ref="D142:F142"/>
    <mergeCell ref="A143:O143"/>
    <mergeCell ref="D144:F144"/>
    <mergeCell ref="D145:F145"/>
    <mergeCell ref="D134:F134"/>
    <mergeCell ref="D135:F135"/>
    <mergeCell ref="D136:F136"/>
    <mergeCell ref="D137:F137"/>
    <mergeCell ref="D138:F138"/>
    <mergeCell ref="D139:F139"/>
    <mergeCell ref="D128:O128"/>
    <mergeCell ref="D129:O129"/>
    <mergeCell ref="D130:F130"/>
    <mergeCell ref="D131:F131"/>
    <mergeCell ref="D132:F132"/>
    <mergeCell ref="D133:F133"/>
    <mergeCell ref="D122:O122"/>
    <mergeCell ref="D123:O123"/>
    <mergeCell ref="D124:O124"/>
    <mergeCell ref="D125:F125"/>
    <mergeCell ref="D126:F126"/>
    <mergeCell ref="D127:O127"/>
    <mergeCell ref="D116:O116"/>
    <mergeCell ref="D117:O117"/>
    <mergeCell ref="D118:F118"/>
    <mergeCell ref="D119:F119"/>
    <mergeCell ref="D120:F120"/>
    <mergeCell ref="D121:F121"/>
    <mergeCell ref="D110:O110"/>
    <mergeCell ref="D111:F111"/>
    <mergeCell ref="D112:F112"/>
    <mergeCell ref="D113:F113"/>
    <mergeCell ref="D114:F114"/>
    <mergeCell ref="D115:O115"/>
    <mergeCell ref="D104:F104"/>
    <mergeCell ref="D105:F105"/>
    <mergeCell ref="D106:F106"/>
    <mergeCell ref="D107:F107"/>
    <mergeCell ref="D108:O108"/>
    <mergeCell ref="D109:O109"/>
    <mergeCell ref="D98:F98"/>
    <mergeCell ref="D99:F99"/>
    <mergeCell ref="D100:F100"/>
    <mergeCell ref="D101:O101"/>
    <mergeCell ref="D102:O102"/>
    <mergeCell ref="D103:O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F90"/>
    <mergeCell ref="D91:F91"/>
    <mergeCell ref="D80:O80"/>
    <mergeCell ref="D81:O81"/>
    <mergeCell ref="D82:O82"/>
    <mergeCell ref="D83:F83"/>
    <mergeCell ref="D84:F84"/>
    <mergeCell ref="D85:F85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35:F35"/>
    <mergeCell ref="D36:F36"/>
    <mergeCell ref="D37:F37"/>
    <mergeCell ref="A29:B30"/>
    <mergeCell ref="C29:C31"/>
    <mergeCell ref="D29:F31"/>
    <mergeCell ref="G29:G31"/>
    <mergeCell ref="H29:J30"/>
    <mergeCell ref="K29:M30"/>
    <mergeCell ref="M2:O2"/>
    <mergeCell ref="M3:O3"/>
    <mergeCell ref="M4:O4"/>
    <mergeCell ref="C5:K5"/>
    <mergeCell ref="M5:O5"/>
    <mergeCell ref="M6:O6"/>
    <mergeCell ref="D32:F32"/>
    <mergeCell ref="A33:O33"/>
    <mergeCell ref="D34:F34"/>
    <mergeCell ref="N29:N31"/>
    <mergeCell ref="O29:O31"/>
    <mergeCell ref="M19:O19"/>
    <mergeCell ref="M20:O20"/>
    <mergeCell ref="C7:K7"/>
    <mergeCell ref="C9:K9"/>
    <mergeCell ref="M18:O18"/>
    <mergeCell ref="M21:O21"/>
    <mergeCell ref="L23:L24"/>
    <mergeCell ref="M23:M24"/>
    <mergeCell ref="N23:O23"/>
    <mergeCell ref="M15:O15"/>
    <mergeCell ref="M16:O16"/>
    <mergeCell ref="M17:O17"/>
    <mergeCell ref="C11:K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№2</vt:lpstr>
      <vt:lpstr>р2</vt:lpstr>
      <vt:lpstr>кс-2 №2 январь</vt:lpstr>
      <vt:lpstr>'кс-2 №2 январь'!Заголовки_для_печати</vt:lpstr>
      <vt:lpstr>'кс-2 №2 январь'!Область_печати</vt:lpstr>
      <vt:lpstr>'кс-3 №2'!Область_печати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2026-02-04T09:02:53Z</dcterms:modified>
</cp:coreProperties>
</file>