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!ДС на дав. мат\"/>
    </mc:Choice>
  </mc:AlternateContent>
  <xr:revisionPtr revIDLastSave="0" documentId="13_ncr:1_{06150175-0872-4CD4-8D7D-1F3E830D8431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ПИР" sheetId="6" r:id="rId1"/>
    <sheet name="расчет 1" sheetId="3" state="hidden" r:id="rId2"/>
    <sheet name="расчет 2" sheetId="7" r:id="rId3"/>
    <sheet name="ЛСР на 2026г._НДС 22%-кс2+дав" sheetId="8" r:id="rId4"/>
    <sheet name="спецификация корр" sheetId="1" r:id="rId5"/>
    <sheet name="отчет об исп.дав.мат" sheetId="5" r:id="rId6"/>
    <sheet name="3 стр+брус" sheetId="10" r:id="rId7"/>
    <sheet name="накопит по ДС № 4" sheetId="9" state="hidden" r:id="rId8"/>
    <sheet name="ЛСР на 2026г._22%+дав.мат." sheetId="4" state="hidden" r:id="rId9"/>
  </sheets>
  <definedNames>
    <definedName name="_xlnm._FilterDatabase" localSheetId="6" hidden="1">'3 стр+брус'!$A$20:$L$24</definedName>
    <definedName name="_xlnm._FilterDatabase" localSheetId="4" hidden="1">'спецификация корр'!$A$20:$L$33</definedName>
    <definedName name="_xlnm.Print_Titles" localSheetId="6">'3 стр+брус'!$20:$20</definedName>
    <definedName name="_xlnm.Print_Titles" localSheetId="8">'ЛСР на 2026г._22%+дав.мат.'!$50:$50</definedName>
    <definedName name="_xlnm.Print_Titles" localSheetId="3">'ЛСР на 2026г._НДС 22%-кс2+дав'!$49:$49</definedName>
    <definedName name="_xlnm.Print_Titles" localSheetId="4">'спецификация корр'!$20:$20</definedName>
    <definedName name="_xlnm.Print_Area" localSheetId="6">'3 стр+брус'!$A$1:$I$29</definedName>
    <definedName name="_xlnm.Print_Area" localSheetId="8">'ЛСР на 2026г._22%+дав.мат.'!$A$1:$N$1188</definedName>
    <definedName name="_xlnm.Print_Area" localSheetId="3">'ЛСР на 2026г._НДС 22%-кс2+дав'!$A$12:$N$1220</definedName>
    <definedName name="_xlnm.Print_Area" localSheetId="7">'накопит по ДС № 4'!$A$1:$L$42</definedName>
    <definedName name="_xlnm.Print_Area" localSheetId="5">'отчет об исп.дав.мат'!$A$1:$DL$40</definedName>
    <definedName name="_xlnm.Print_Area" localSheetId="0">ПИР!$A$1:$E$71</definedName>
    <definedName name="_xlnm.Print_Area" localSheetId="4">'спецификация корр'!$A$1:$I$38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0" l="1"/>
  <c r="K25" i="10" s="1"/>
  <c r="K26" i="10" s="1"/>
  <c r="J23" i="10"/>
  <c r="K23" i="10" s="1"/>
  <c r="I23" i="10"/>
  <c r="F23" i="10"/>
  <c r="K22" i="10"/>
  <c r="I22" i="10"/>
  <c r="H24" i="10" s="1"/>
  <c r="F22" i="10"/>
  <c r="E24" i="10" s="1"/>
  <c r="B13" i="3"/>
  <c r="O25" i="9"/>
  <c r="O27" i="9" s="1"/>
  <c r="P27" i="9" s="1"/>
  <c r="O34" i="9"/>
  <c r="O35" i="9" s="1"/>
  <c r="P35" i="9" s="1"/>
  <c r="Q35" i="9" s="1"/>
  <c r="P31" i="9"/>
  <c r="Q31" i="9" s="1"/>
  <c r="H25" i="10" l="1"/>
  <c r="H26" i="10"/>
  <c r="E25" i="10"/>
  <c r="E26" i="10"/>
  <c r="P34" i="9"/>
  <c r="Q34" i="9" s="1"/>
  <c r="O36" i="9"/>
  <c r="P36" i="9" s="1"/>
  <c r="Q36" i="9" s="1"/>
  <c r="P25" i="9"/>
  <c r="O26" i="9"/>
  <c r="P26" i="9" s="1"/>
  <c r="J36" i="9"/>
  <c r="J35" i="9"/>
  <c r="J34" i="9"/>
  <c r="J33" i="9"/>
  <c r="J32" i="9"/>
  <c r="J31" i="9"/>
  <c r="J30" i="9"/>
  <c r="J29" i="9"/>
  <c r="D28" i="9"/>
  <c r="C28" i="9"/>
  <c r="J28" i="9" s="1"/>
  <c r="J27" i="9"/>
  <c r="Q27" i="9" s="1"/>
  <c r="J26" i="9"/>
  <c r="Q26" i="9" s="1"/>
  <c r="J25" i="9"/>
  <c r="Q25" i="9" s="1"/>
  <c r="D24" i="9"/>
  <c r="C24" i="9"/>
  <c r="J23" i="9"/>
  <c r="J22" i="9"/>
  <c r="O21" i="9"/>
  <c r="N21" i="9"/>
  <c r="P21" i="9" s="1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E6" i="9"/>
  <c r="E38" i="9" s="1"/>
  <c r="D6" i="9"/>
  <c r="C6" i="9"/>
  <c r="N20" i="9" s="1"/>
  <c r="P20" i="9" l="1"/>
  <c r="P19" i="9" s="1"/>
  <c r="N19" i="9"/>
  <c r="C38" i="9"/>
  <c r="C41" i="9" s="1"/>
  <c r="J6" i="9"/>
  <c r="D38" i="9"/>
  <c r="D41" i="9" s="1"/>
  <c r="D39" i="9" s="1"/>
  <c r="E40" i="9"/>
  <c r="E41" i="9" s="1"/>
  <c r="J24" i="9"/>
  <c r="H22" i="7" l="1"/>
  <c r="C13" i="7"/>
  <c r="N1193" i="8"/>
  <c r="B12" i="7" s="1"/>
  <c r="J13" i="7"/>
  <c r="B13" i="7"/>
  <c r="B14" i="7"/>
  <c r="H34" i="1"/>
  <c r="F23" i="1"/>
  <c r="F24" i="1"/>
  <c r="F25" i="1"/>
  <c r="F26" i="1"/>
  <c r="F27" i="1"/>
  <c r="F28" i="1"/>
  <c r="F29" i="1"/>
  <c r="F30" i="1"/>
  <c r="F31" i="1"/>
  <c r="F32" i="1"/>
  <c r="F22" i="1"/>
  <c r="K23" i="1"/>
  <c r="K24" i="1"/>
  <c r="K25" i="1"/>
  <c r="K26" i="1"/>
  <c r="K27" i="1"/>
  <c r="K28" i="1"/>
  <c r="K29" i="1"/>
  <c r="K30" i="1"/>
  <c r="K31" i="1"/>
  <c r="K32" i="1"/>
  <c r="K22" i="1"/>
  <c r="I23" i="1"/>
  <c r="I24" i="1"/>
  <c r="I25" i="1"/>
  <c r="I26" i="1"/>
  <c r="I27" i="1"/>
  <c r="I28" i="1"/>
  <c r="I29" i="1"/>
  <c r="I30" i="1"/>
  <c r="I31" i="1"/>
  <c r="I32" i="1"/>
  <c r="I22" i="1"/>
  <c r="J23" i="1"/>
  <c r="J24" i="1"/>
  <c r="J25" i="1"/>
  <c r="J26" i="1"/>
  <c r="J27" i="1"/>
  <c r="J28" i="1"/>
  <c r="J29" i="1"/>
  <c r="J30" i="1"/>
  <c r="J31" i="1"/>
  <c r="J32" i="1"/>
  <c r="J22" i="1"/>
  <c r="B11" i="7"/>
  <c r="C18" i="7"/>
  <c r="F11" i="7"/>
  <c r="B10" i="7"/>
  <c r="B18" i="7" s="1"/>
  <c r="H6" i="7"/>
  <c r="B4" i="7"/>
  <c r="N1194" i="8" l="1"/>
  <c r="C12" i="7" s="1"/>
  <c r="E12" i="7" s="1"/>
  <c r="K12" i="7" s="1"/>
  <c r="N1195" i="8"/>
  <c r="J12" i="7" s="1"/>
  <c r="B25" i="7"/>
  <c r="B26" i="7" s="1"/>
  <c r="C25" i="7"/>
  <c r="E33" i="1"/>
  <c r="E34" i="1"/>
  <c r="E35" i="1" s="1"/>
  <c r="K33" i="1"/>
  <c r="I6" i="7"/>
  <c r="C10" i="7"/>
  <c r="E10" i="7"/>
  <c r="F10" i="7"/>
  <c r="C11" i="7"/>
  <c r="E11" i="7"/>
  <c r="E64" i="6"/>
  <c r="E65" i="6" s="1"/>
  <c r="E13" i="7" l="1"/>
  <c r="C26" i="7"/>
  <c r="K34" i="1"/>
  <c r="K35" i="1" s="1"/>
  <c r="E14" i="7"/>
  <c r="E18" i="7"/>
  <c r="C14" i="7"/>
  <c r="D18" i="7"/>
  <c r="E67" i="6"/>
  <c r="E66" i="6"/>
  <c r="E25" i="7" l="1"/>
  <c r="E26" i="7" s="1"/>
  <c r="K13" i="7"/>
  <c r="E22" i="7"/>
  <c r="F19" i="7"/>
  <c r="H14" i="7"/>
  <c r="E19" i="7"/>
  <c r="B18" i="3"/>
  <c r="B12" i="3"/>
  <c r="C18" i="3"/>
  <c r="B11" i="3"/>
  <c r="F11" i="3" s="1"/>
  <c r="B10" i="3"/>
  <c r="H6" i="3"/>
  <c r="B4" i="3"/>
  <c r="I14" i="7" l="1"/>
  <c r="N1165" i="4"/>
  <c r="B14" i="3"/>
  <c r="F10" i="3"/>
  <c r="C11" i="3"/>
  <c r="I6" i="3"/>
  <c r="C10" i="3"/>
  <c r="E10" i="3" s="1"/>
  <c r="E11" i="3" l="1"/>
  <c r="N1166" i="4"/>
  <c r="E12" i="3" s="1"/>
  <c r="C12" i="3"/>
  <c r="E18" i="3"/>
  <c r="E14" i="3"/>
  <c r="D18" i="3"/>
  <c r="C14" i="3"/>
  <c r="E19" i="3" l="1"/>
  <c r="H14" i="3"/>
  <c r="E22" i="3"/>
  <c r="F19" i="3"/>
  <c r="I14" i="3" l="1"/>
  <c r="H22" i="3"/>
  <c r="H33" i="1" l="1"/>
  <c r="R1163" i="4"/>
  <c r="C13" i="3" l="1"/>
  <c r="C25" i="3" s="1"/>
  <c r="C26" i="3" s="1"/>
  <c r="B25" i="3"/>
  <c r="B26" i="3" s="1"/>
  <c r="H35" i="1" l="1"/>
  <c r="E13" i="3" l="1"/>
  <c r="E25" i="3" s="1"/>
  <c r="E26" i="3" s="1"/>
  <c r="R1166" i="4"/>
  <c r="S1166" i="4" s="1"/>
</calcChain>
</file>

<file path=xl/sharedStrings.xml><?xml version="1.0" encoding="utf-8"?>
<sst xmlns="http://schemas.openxmlformats.org/spreadsheetml/2006/main" count="8282" uniqueCount="687">
  <si>
    <t/>
  </si>
  <si>
    <t>(наименование стройки)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</si>
  <si>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</si>
  <si>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</si>
  <si>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</si>
  <si>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>Наименование</t>
  </si>
  <si>
    <t>Ед. изм.</t>
  </si>
  <si>
    <t>Общее 
кол-во</t>
  </si>
  <si>
    <t>Стоимость, руб. в текущих ценах</t>
  </si>
  <si>
    <t xml:space="preserve">     Материалы</t>
  </si>
  <si>
    <t>Брус композитный</t>
  </si>
  <si>
    <t>комплект</t>
  </si>
  <si>
    <t>Брусья полимерные композитные 4.5 м</t>
  </si>
  <si>
    <t>шт</t>
  </si>
  <si>
    <t>ТЦ_25.1.05.05_77_7801649287_02.09.2025_02</t>
  </si>
  <si>
    <t>тн</t>
  </si>
  <si>
    <t>Накладки переходные Р65/Р50 литые</t>
  </si>
  <si>
    <t>компл.</t>
  </si>
  <si>
    <t>Ручной переводной механизм проект ЛПТП665131.009 (в комплекте с закладкой стрелочной)</t>
  </si>
  <si>
    <t>Итого "Материалы"</t>
  </si>
  <si>
    <t>НДС 22%</t>
  </si>
  <si>
    <t>3</t>
  </si>
  <si>
    <t>6</t>
  </si>
  <si>
    <t>9</t>
  </si>
  <si>
    <t>4</t>
  </si>
  <si>
    <t>5</t>
  </si>
  <si>
    <t>1</t>
  </si>
  <si>
    <t>7</t>
  </si>
  <si>
    <t>8</t>
  </si>
  <si>
    <t>10</t>
  </si>
  <si>
    <t>11</t>
  </si>
  <si>
    <t>Перевод стрелочный типа Р65 марки 1/7 проект ЛПTП.665121.103M, левый</t>
  </si>
  <si>
    <t>Перевод стрелочный типа Р65 марки 1/7 проект ЛПTП.665121.103M, правый</t>
  </si>
  <si>
    <t>Рельсы РП65 ДТ350, L=12.5 м (75 шт.)</t>
  </si>
  <si>
    <t>Накладка 1Р-65 (106 шт.)</t>
  </si>
  <si>
    <t xml:space="preserve"> Болт стыковой М27х160 в сборе</t>
  </si>
  <si>
    <t>Шпала железобетонная, Ш1 1-й сорт, в комплекте со скреплением КБ-65</t>
  </si>
  <si>
    <t>Закладка запорная в сборе</t>
  </si>
  <si>
    <t>Обоснование</t>
  </si>
  <si>
    <t>Всего руб., с НДС</t>
  </si>
  <si>
    <t>Всего, руб.</t>
  </si>
  <si>
    <t>без НДС</t>
  </si>
  <si>
    <t>НДС 20%</t>
  </si>
  <si>
    <t>с НДС 20%</t>
  </si>
  <si>
    <t>ЛСР 1</t>
  </si>
  <si>
    <t>ЛСР 2</t>
  </si>
  <si>
    <t>ИТОГО:</t>
  </si>
  <si>
    <t>удержание 5%</t>
  </si>
  <si>
    <t>в т.ч. НДС 20%</t>
  </si>
  <si>
    <t>с НДС 22%</t>
  </si>
  <si>
    <t>ИТОГО новая цена</t>
  </si>
  <si>
    <t>с НДС</t>
  </si>
  <si>
    <t>5% от новой цены договора</t>
  </si>
  <si>
    <t>КС № 1 по ЛСР 2</t>
  </si>
  <si>
    <t>переходит на ставку 22%:</t>
  </si>
  <si>
    <t>в т.ч. НДС 22%</t>
  </si>
  <si>
    <t>итого</t>
  </si>
  <si>
    <t>СМР</t>
  </si>
  <si>
    <t>Дав. материалы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</si>
  <si>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</si>
  <si>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</si>
  <si>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</si>
  <si>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</si>
  <si>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</si>
  <si>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</si>
  <si>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</si>
  <si>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</si>
  <si>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</si>
  <si>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</si>
  <si>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</si>
  <si>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</si>
  <si>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</si>
  <si>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</si>
  <si>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</si>
  <si>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</si>
  <si>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</si>
  <si>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</si>
  <si>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</si>
  <si>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</si>
  <si>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</si>
  <si>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</si>
  <si>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</si>
  <si>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</si>
  <si>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</si>
  <si>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</si>
  <si>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(805,03)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</si>
  <si>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</si>
  <si>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</si>
  <si>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</si>
  <si>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</si>
  <si>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</si>
  <si>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</si>
  <si>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</si>
  <si>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</si>
  <si>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</si>
  <si>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</si>
  <si>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</si>
  <si>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</si>
  <si>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</si>
  <si>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</si>
  <si>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</si>
  <si>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</si>
  <si>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</si>
  <si>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</si>
  <si>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</si>
  <si>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</si>
  <si>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</si>
  <si>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</si>
  <si>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</si>
  <si>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</si>
  <si>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</si>
  <si>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</si>
  <si>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</si>
  <si>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</si>
  <si>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</si>
  <si>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</si>
  <si>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</si>
  <si>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</si>
  <si>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</si>
  <si>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</si>
  <si>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</si>
  <si>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</si>
  <si>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</si>
  <si>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</si>
  <si>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</si>
  <si>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</si>
  <si>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</si>
  <si>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</si>
  <si>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</si>
  <si>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</si>
  <si>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</si>
  <si>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</si>
  <si>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</si>
  <si>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</si>
  <si>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</si>
  <si>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</si>
  <si>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</si>
  <si>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</si>
  <si>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</si>
  <si>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</si>
  <si>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</si>
  <si>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</si>
  <si>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</si>
  <si>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</si>
  <si>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</si>
  <si>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</si>
  <si>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</si>
  <si>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</si>
  <si>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</si>
  <si>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</si>
  <si>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</si>
  <si>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</si>
  <si>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</si>
  <si>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</si>
  <si>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</si>
  <si>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</si>
  <si>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</si>
  <si>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</si>
  <si>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</si>
  <si>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</si>
  <si>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</si>
  <si>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</si>
  <si>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</si>
  <si>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</si>
  <si>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</si>
  <si>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</si>
  <si>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ФССЦ-25.1.05.02-0006</t>
  </si>
  <si>
    <t>Подкладка раздельного скрепления железнодорожного пути КБ-65</t>
  </si>
  <si>
    <t>10
*</t>
  </si>
  <si>
    <t>Давальческий материал</t>
  </si>
  <si>
    <t>Цена=15730,00/9,5/1,2</t>
  </si>
  <si>
    <t>ТР МАТ=1,03 к расх.</t>
  </si>
  <si>
    <t>ФССЦ-25.1.04.04-0003</t>
  </si>
  <si>
    <t>Болты для рельсовых стыков железнодорожного пути с гайками, М27х160-180 мм</t>
  </si>
  <si>
    <t>т</t>
  </si>
  <si>
    <t>12
*</t>
  </si>
  <si>
    <t>Болт стыковой М27х160 в сборе</t>
  </si>
  <si>
    <t>Цена=318000/9,5/1,2</t>
  </si>
  <si>
    <t>13</t>
  </si>
  <si>
    <t>ФССЦ-25.1.05.01-0002</t>
  </si>
  <si>
    <t>Накладка рельсовая двухголовая 2Р65</t>
  </si>
  <si>
    <t>14
*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</si>
  <si>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</si>
  <si>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</si>
  <si>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</si>
  <si>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</si>
  <si>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</si>
  <si>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
*</t>
  </si>
  <si>
    <t>Цена=200000/9,5/1,2</t>
  </si>
  <si>
    <t>17
*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</si>
  <si>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</si>
  <si>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</si>
  <si>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</si>
  <si>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</si>
  <si>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</si>
  <si>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</si>
  <si>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</si>
  <si>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</si>
  <si>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</si>
  <si>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</si>
  <si>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</si>
  <si>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</si>
  <si>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</si>
  <si>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</si>
  <si>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</si>
  <si>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</si>
  <si>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</si>
  <si>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</si>
  <si>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</si>
  <si>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</si>
  <si>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</si>
  <si>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</si>
  <si>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</si>
  <si>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</si>
  <si>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</si>
  <si>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</si>
  <si>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</si>
  <si>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</si>
  <si>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</si>
  <si>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</si>
  <si>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</si>
  <si>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</si>
  <si>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</si>
  <si>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</si>
  <si>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</si>
  <si>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</si>
  <si>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</si>
  <si>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</si>
  <si>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</si>
  <si>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</si>
  <si>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</si>
  <si>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</si>
  <si>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</si>
  <si>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</si>
  <si>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</si>
  <si>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</si>
  <si>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</si>
  <si>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</si>
  <si>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</si>
  <si>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</si>
  <si>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</si>
  <si>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</si>
  <si>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</si>
  <si>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</si>
  <si>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</si>
  <si>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</si>
  <si>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</si>
  <si>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</si>
  <si>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</si>
  <si>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</si>
  <si>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</si>
  <si>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</si>
  <si>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</si>
  <si>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</si>
  <si>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</si>
  <si>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</si>
  <si>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</si>
  <si>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</si>
  <si>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</si>
  <si>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</si>
  <si>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</si>
  <si>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</si>
  <si>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</si>
  <si>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</si>
  <si>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</si>
  <si>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</si>
  <si>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</si>
  <si>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</si>
  <si>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</si>
  <si>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</si>
  <si>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</si>
  <si>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</si>
  <si>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</si>
  <si>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</si>
  <si>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</si>
  <si>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</si>
  <si>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</si>
  <si>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</si>
  <si>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</si>
  <si>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</si>
  <si>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</si>
  <si>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</si>
  <si>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</si>
  <si>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</si>
  <si>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</si>
  <si>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</si>
  <si>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</si>
  <si>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</si>
  <si>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</si>
  <si>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
*</t>
  </si>
  <si>
    <t>Цена=1600000/9,5</t>
  </si>
  <si>
    <t>87
*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</si>
  <si>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</si>
  <si>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</si>
  <si>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</si>
  <si>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</si>
  <si>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</si>
  <si>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</si>
  <si>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</si>
  <si>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</si>
  <si>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</si>
  <si>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</si>
  <si>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</si>
  <si>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
*</t>
  </si>
  <si>
    <t>Цена=42081,00/9,5</t>
  </si>
  <si>
    <t>91
*</t>
  </si>
  <si>
    <t>Цена=150410,00/9,5</t>
  </si>
  <si>
    <t>92
*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</si>
  <si>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</si>
  <si>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</si>
  <si>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</si>
  <si>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</si>
  <si>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</si>
  <si>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</si>
  <si>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</si>
  <si>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</si>
  <si>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</si>
  <si>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</si>
  <si>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</si>
  <si>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</si>
  <si>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</si>
  <si>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</si>
  <si>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</si>
  <si>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</si>
  <si>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</si>
  <si>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</si>
  <si>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</si>
  <si>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</si>
  <si>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</si>
  <si>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</si>
  <si>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</si>
  <si>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</si>
  <si>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</si>
  <si>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</si>
  <si>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</si>
  <si>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</si>
  <si>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</si>
  <si>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</si>
  <si>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</si>
  <si>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</si>
  <si>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</si>
  <si>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</si>
  <si>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</si>
  <si>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</si>
  <si>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</si>
  <si>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</si>
  <si>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</si>
  <si>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</si>
  <si>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</si>
  <si>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</si>
  <si>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</si>
  <si>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</si>
  <si>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</si>
  <si>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</si>
  <si>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</si>
  <si>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
*</t>
  </si>
  <si>
    <t>153
*</t>
  </si>
  <si>
    <t>154</t>
  </si>
  <si>
    <t>155</t>
  </si>
  <si>
    <t>156
*</t>
  </si>
  <si>
    <t>157
*</t>
  </si>
  <si>
    <t>158
*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</si>
  <si>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</si>
  <si>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</si>
  <si>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</si>
  <si>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</si>
  <si>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</si>
  <si>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</si>
  <si>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</si>
  <si>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</si>
  <si>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</si>
  <si>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</si>
  <si>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</si>
  <si>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</si>
  <si>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</si>
  <si>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</si>
  <si>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</si>
  <si>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</si>
  <si>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</si>
  <si>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
*</t>
  </si>
  <si>
    <t>175
*</t>
  </si>
  <si>
    <t>176</t>
  </si>
  <si>
    <t>177</t>
  </si>
  <si>
    <t>178
*</t>
  </si>
  <si>
    <t>179
*</t>
  </si>
  <si>
    <t>180
*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</si>
  <si>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</si>
  <si>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</si>
  <si>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</si>
  <si>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</si>
  <si>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</si>
  <si>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</si>
  <si>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</si>
  <si>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</si>
  <si>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</si>
  <si>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</si>
  <si>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</si>
  <si>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</si>
  <si>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</si>
  <si>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</si>
  <si>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</si>
  <si>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</si>
  <si>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</si>
  <si>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
*</t>
  </si>
  <si>
    <t>197
*</t>
  </si>
  <si>
    <t>198</t>
  </si>
  <si>
    <t>199</t>
  </si>
  <si>
    <t>200
*</t>
  </si>
  <si>
    <t>201
*</t>
  </si>
  <si>
    <t>202
*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</si>
  <si>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</si>
  <si>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</si>
  <si>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</si>
  <si>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</si>
  <si>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</si>
  <si>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</si>
  <si>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</si>
  <si>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</si>
  <si>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</si>
  <si>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</si>
  <si>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</si>
  <si>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</si>
  <si>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</si>
  <si>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</si>
  <si>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</si>
  <si>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</si>
  <si>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</si>
  <si>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</si>
  <si>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</si>
  <si>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</si>
  <si>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</si>
  <si>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</si>
  <si>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</si>
  <si>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</si>
  <si>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</si>
  <si>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</si>
  <si>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</si>
  <si>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</si>
  <si>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</si>
  <si>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</si>
  <si>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</si>
  <si>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</si>
  <si>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</si>
  <si>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</si>
  <si>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</si>
  <si>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</si>
  <si>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</si>
  <si>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</si>
  <si>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</si>
  <si>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</si>
  <si>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</si>
  <si>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</si>
  <si>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</si>
  <si>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</si>
  <si>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Возврат стоимости материалов поставки Заказчика -МАТЗАК</t>
  </si>
  <si>
    <t xml:space="preserve">     НДС 22%</t>
  </si>
  <si>
    <t xml:space="preserve">  ВСЕГО по смете</t>
  </si>
  <si>
    <t xml:space="preserve">     справочно:</t>
  </si>
  <si>
    <t xml:space="preserve">          Материалы заказчика</t>
  </si>
  <si>
    <t xml:space="preserve">                    Болт стыковой М27х160 в сборе, "тн" Кол-во: 0,165</t>
  </si>
  <si>
    <t xml:space="preserve">                    Брус композитный, "комплект" Кол-во: 4</t>
  </si>
  <si>
    <t xml:space="preserve">                    Брусья полимерные композитные 4.5 м, "шт" Кол-во: 8</t>
  </si>
  <si>
    <t xml:space="preserve">                    Закладка запорная в сборе, "шт" Кол-во: 4</t>
  </si>
  <si>
    <t xml:space="preserve">                    Накладка 1Р-65 (106 шт.), "тн" Кол-во: 2,22</t>
  </si>
  <si>
    <t xml:space="preserve">                    Накладки переходные Р65/Р50 литые, "компл." Кол-во: 10</t>
  </si>
  <si>
    <t xml:space="preserve">                    Перевод стрелочный типа Р65 марки 1/7 проект ЛПTП.665121.103M, левый, "комплект" Кол-во: 3</t>
  </si>
  <si>
    <t xml:space="preserve">                    Перевод стрелочный типа Р65 марки 1/7 проект ЛПTП.665121.103M, правый, "комплект" Кол-во: 1</t>
  </si>
  <si>
    <t xml:space="preserve">                    Рельсы РП65 ДТ350, L=12.5 м (75 шт.), "тн" Кол-во: 48,29</t>
  </si>
  <si>
    <t xml:space="preserve">                    Ручной переводной механизм проект ЛПТП665131.009 (в комплекте с закладкой стрелочной), "шт" Кол-во: 4</t>
  </si>
  <si>
    <t xml:space="preserve">                    Шпала железобетонная, Ш1 1-й сорт, в комплекте со скреплением КБ-65, "шт" Кол-во: 694</t>
  </si>
  <si>
    <t xml:space="preserve">                    Итого</t>
  </si>
  <si>
    <t>Составил:</t>
  </si>
  <si>
    <t>[должность, подпись (инициалы, фамилия)]</t>
  </si>
  <si>
    <t>Проверил:</t>
  </si>
  <si>
    <t>спецификация</t>
  </si>
  <si>
    <t xml:space="preserve">          Материалы заказчика (Давальческий материал)</t>
  </si>
  <si>
    <t>Приложение №6 к Дополнительному соглашению № 4 от 23.12.2025г.</t>
  </si>
  <si>
    <t>к Договору № 5-КЗ-КИКГС от 08.09.2025г.</t>
  </si>
  <si>
    <t>Приложение №10</t>
  </si>
  <si>
    <t>ФОРМА</t>
  </si>
  <si>
    <t>Заказчик</t>
  </si>
  <si>
    <t>Подрядчик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</si>
  <si>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</si>
  <si>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</si>
  <si>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</si>
  <si>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</si>
  <si>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</si>
  <si>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</si>
  <si>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Единица измере- ния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</si>
  <si>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</si>
  <si>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</si>
  <si>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</si>
  <si>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</si>
  <si>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</si>
  <si>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От имени Подрядчика
Генеральный директор 
ООО «КиКГЕОСТРОЙ» 
______________ Ю.Ф. Кесслер
М.П.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</si>
  <si>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</si>
  <si>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ФОРМА СОГЛАСОВАНА:</t>
  </si>
  <si>
    <t>Приложение №1</t>
  </si>
  <si>
    <t>к  Дополнительному соглашению № 4 от 23.12.2025г. к Договору № 5-КЗ-КИКГС от 08.09.2025г.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</si>
  <si>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</si>
  <si>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</si>
  <si>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</si>
  <si>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</si>
  <si>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</si>
  <si>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</si>
  <si>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</si>
  <si>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</si>
  <si>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</si>
  <si>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</si>
  <si>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</si>
  <si>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</si>
  <si>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</si>
  <si>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</si>
  <si>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</si>
  <si>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</si>
  <si>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</si>
  <si>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</si>
  <si>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</si>
  <si>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</si>
  <si>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</si>
  <si>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</si>
  <si>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</si>
  <si>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</si>
  <si>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</si>
  <si>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</si>
  <si>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</si>
  <si>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</si>
  <si>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</si>
  <si>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</si>
  <si>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</si>
  <si>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</si>
  <si>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</si>
  <si>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</si>
  <si>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</si>
  <si>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</si>
  <si>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</si>
  <si>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</si>
  <si>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</si>
  <si>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</si>
  <si>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</si>
  <si>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</si>
  <si>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</si>
  <si>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</si>
  <si>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</si>
  <si>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</si>
  <si>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</si>
  <si>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</si>
  <si>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</si>
  <si>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</si>
  <si>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</si>
  <si>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</si>
  <si>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</si>
  <si>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</si>
  <si>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ВСЕГО по смете</t>
  </si>
  <si>
    <t xml:space="preserve"> </t>
  </si>
  <si>
    <t>Главный специалист ОпС                    В.И. Понтрягин</t>
  </si>
  <si>
    <t>[должность, (инициалы, фамилия)]</t>
  </si>
  <si>
    <t>Приложение №3.1.1</t>
  </si>
  <si>
    <t>Спецификация материалов поставки Подрядчика</t>
  </si>
  <si>
    <t>Приложение №__</t>
  </si>
  <si>
    <t>Приложение №4 к Дополнительному соглашению № 4 от 23.12.2025г.</t>
  </si>
  <si>
    <t xml:space="preserve">     Производство работ в зимнее время - 2,4%*0,8=1,92% (№ 325/пр от 25.05.2021г.,прил.1 п.8) </t>
  </si>
  <si>
    <r>
      <t>ЛСР 2,</t>
    </r>
    <r>
      <rPr>
        <b/>
        <i/>
        <sz val="11"/>
        <color rgb="FFFF0000"/>
        <rFont val="Calibri"/>
        <family val="2"/>
        <charset val="204"/>
        <scheme val="minor"/>
      </rPr>
      <t xml:space="preserve"> в т.ч.:</t>
    </r>
  </si>
  <si>
    <t>Цена, за единицу, руб.</t>
  </si>
  <si>
    <t>кс-2 №2</t>
  </si>
  <si>
    <t>остаток</t>
  </si>
  <si>
    <t>(1308,1)</t>
  </si>
  <si>
    <t>УПД №4 от 22.12.2025г. ООО "Шеллрокк"</t>
  </si>
  <si>
    <t>10.1
*</t>
  </si>
  <si>
    <t>Объем=694-138</t>
  </si>
  <si>
    <t>12</t>
  </si>
  <si>
    <t>12.1
*</t>
  </si>
  <si>
    <t>Объем=0,165-0,112</t>
  </si>
  <si>
    <t>14</t>
  </si>
  <si>
    <t>14.1
*</t>
  </si>
  <si>
    <t>Объем=2,22-0,48</t>
  </si>
  <si>
    <t>16</t>
  </si>
  <si>
    <t>16.1
*</t>
  </si>
  <si>
    <t>Объем=48,29-9,732</t>
  </si>
  <si>
    <t>17</t>
  </si>
  <si>
    <t>17.1
*</t>
  </si>
  <si>
    <t>Объем=10-8</t>
  </si>
  <si>
    <t>Итоги по разделу 1 Устройство путей :</t>
  </si>
  <si>
    <t xml:space="preserve">  Итого по разделу 1 Устройство путей</t>
  </si>
  <si>
    <t xml:space="preserve">          Затраты труда рабочих</t>
  </si>
  <si>
    <t xml:space="preserve">          Затраты труда машинистов</t>
  </si>
  <si>
    <t xml:space="preserve">                    Болт стыковой М27х160 в сборе, "тн" Кол-во: 0,053</t>
  </si>
  <si>
    <t xml:space="preserve">                    Накладка 1Р-65 (106 шт.), "тн" Кол-во: 1,74</t>
  </si>
  <si>
    <t xml:space="preserve">                    Накладки переходные Р65/Р50 литые, "компл." Кол-во: 2</t>
  </si>
  <si>
    <t xml:space="preserve">                    Рельсы РП65 ДТ350, L=12.5 м (75 шт.), "тн" Кол-во: 38,558</t>
  </si>
  <si>
    <t xml:space="preserve">                    Шпала железобетонная, Ш1 1-й сорт, в комплекте со скреплением КБ-65, "шт" Кол-во: 556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</si>
  <si>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</si>
  <si>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</si>
  <si>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</si>
  <si>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это справочно</t>
  </si>
  <si>
    <t>!!!!</t>
  </si>
  <si>
    <r>
      <t xml:space="preserve">Дав. материалы </t>
    </r>
    <r>
      <rPr>
        <b/>
        <i/>
        <sz val="8"/>
        <color rgb="FFFF0000"/>
        <rFont val="Calibri"/>
        <family val="2"/>
        <charset val="204"/>
        <scheme val="minor"/>
      </rPr>
      <t>(по спецификации)</t>
    </r>
  </si>
  <si>
    <t>II квартал 2025 года (01.01.2000)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</si>
  <si>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</si>
  <si>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</si>
  <si>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Наменование работ</t>
  </si>
  <si>
    <t>сумма по смете, без НДС</t>
  </si>
  <si>
    <t>сумма по КС2 №1, без НДС</t>
  </si>
  <si>
    <t>сумма по КС2 №2,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</si>
  <si>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</si>
  <si>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</si>
  <si>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</si>
  <si>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</si>
  <si>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</si>
  <si>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монтаж РШП от СП14 до переезда №9 (тупик)</t>
  </si>
  <si>
    <t>Ж/д путь №15 (вагон-лаборатория)</t>
  </si>
  <si>
    <t>1.2.</t>
  </si>
  <si>
    <t>монтаж РШП от СП14 до цеха (путь №14)</t>
  </si>
  <si>
    <t>Ж/д путь №14 (ЛС весы)</t>
  </si>
  <si>
    <t>1.3.</t>
  </si>
  <si>
    <t>монтаж РШП от СП13 до цеха (путь №13)</t>
  </si>
  <si>
    <t>Ж/д путь № 13 (электростенд)</t>
  </si>
  <si>
    <t>1.4.</t>
  </si>
  <si>
    <t>монтаж РШП от СП12 до тупика (путь №12)</t>
  </si>
  <si>
    <t>Ж/д путь 12 (реостат ТЭП-70))</t>
  </si>
  <si>
    <t>1.5.</t>
  </si>
  <si>
    <t>монтаж РШП от СП 11 до СП12 (хвосты СП11)</t>
  </si>
  <si>
    <t>Ж/д путь 11 (ЛС электрифицированный)</t>
  </si>
  <si>
    <t>1.6.</t>
  </si>
  <si>
    <t>монтаж РШП от СП 11 до СП13 (хвосты СП11)</t>
  </si>
  <si>
    <t>1.7.</t>
  </si>
  <si>
    <t>монтаж РШП от СП 9 до СП11 (хвосты СП11)</t>
  </si>
  <si>
    <t>1.8.</t>
  </si>
  <si>
    <t>монтаж РШП от СП 9 до СП10 (путь 9)</t>
  </si>
  <si>
    <t>Ж/д путь №9 (ЛС правый сдаточный)</t>
  </si>
  <si>
    <t>1.9.</t>
  </si>
  <si>
    <t>монтаж РШП от СП6 до СП9 (хвосты СП6)</t>
  </si>
  <si>
    <t>1.10.</t>
  </si>
  <si>
    <t>монтаж РШП от СП6 до СП7 (хвосты СП6)</t>
  </si>
  <si>
    <t>Ж/д путь №6 (ЛС правая сборка)</t>
  </si>
  <si>
    <t>1.11.</t>
  </si>
  <si>
    <t>монтаж РШП от СП2 до СП6 (хвосты СП6)</t>
  </si>
  <si>
    <t>Жд путь №1</t>
  </si>
  <si>
    <t>1.12.</t>
  </si>
  <si>
    <t xml:space="preserve">монтаж РШП от СП7 до СП8 </t>
  </si>
  <si>
    <t>по смете</t>
  </si>
  <si>
    <t>по кс-2</t>
  </si>
  <si>
    <t>1.13.</t>
  </si>
  <si>
    <t>монтаж РШП от СП7 до цеха (путь 7)</t>
  </si>
  <si>
    <t>Ж/д путь №7 ( ЛС левая сборка)</t>
  </si>
  <si>
    <t>1.14.</t>
  </si>
  <si>
    <t>монтаж РШП от СП8 до цеха (путь 8)</t>
  </si>
  <si>
    <t>Ж/д путь №8 (средняя сборка)</t>
  </si>
  <si>
    <t>1.15.</t>
  </si>
  <si>
    <t>монтаж РШП от СП8 до цеха (путь 6)</t>
  </si>
  <si>
    <t>1.16.</t>
  </si>
  <si>
    <t>монтаж РШП от СП10 до цеха (путь 10)</t>
  </si>
  <si>
    <t>Ж/д путь №10 (ЛС левый сдаточный)</t>
  </si>
  <si>
    <t>1.17.</t>
  </si>
  <si>
    <t>монтаж РШП от СП10 до цеха (путь 9)</t>
  </si>
  <si>
    <t>Демонтажные работы СП, в т.ч.</t>
  </si>
  <si>
    <t>Стрелочные переводы</t>
  </si>
  <si>
    <t>2.1.</t>
  </si>
  <si>
    <t>Демонтаж СП б/н 1/6,  правая</t>
  </si>
  <si>
    <t>2.2.</t>
  </si>
  <si>
    <t>Демонтаж СП3 1/6,  правая</t>
  </si>
  <si>
    <t>2.3.</t>
  </si>
  <si>
    <t>Демонтаж СП15 1/9,  правая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</si>
  <si>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</si>
  <si>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</si>
  <si>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</si>
  <si>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</si>
  <si>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</si>
  <si>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</si>
  <si>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</si>
  <si>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</si>
  <si>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</si>
  <si>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</si>
  <si>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</si>
  <si>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</si>
  <si>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</si>
  <si>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</si>
  <si>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</si>
  <si>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</si>
  <si>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</si>
  <si>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ПИР</t>
  </si>
  <si>
    <t>проектно-изыскательские работы</t>
  </si>
  <si>
    <t>ИТОГО без НДС</t>
  </si>
  <si>
    <t xml:space="preserve">ИТОГО с НДС </t>
  </si>
  <si>
    <t>сумма по КС2 №3, без НДС</t>
  </si>
  <si>
    <t>работа</t>
  </si>
  <si>
    <t>материал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</si>
</sst>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  <numFmt numFmtId="170" formatCode="#,##0.0000"/>
  </numFmts>
  <fonts count="6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rgb="FF7030A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  <scheme val="minor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002060"/>
      <name val="Arial"/>
      <family val="2"/>
      <charset val="204"/>
    </font>
    <font>
      <b/>
      <sz val="16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i/>
      <sz val="8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26" fillId="0" borderId="0"/>
    <xf numFmtId="0" fontId="2" fillId="0" borderId="0"/>
    <xf numFmtId="0" fontId="15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93">
    <xf numFmtId="0" fontId="0" fillId="0" borderId="0" xfId="0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1"/>
    <xf numFmtId="4" fontId="13" fillId="0" borderId="0" xfId="1" applyNumberFormat="1"/>
    <xf numFmtId="0" fontId="7" fillId="0" borderId="0" xfId="1" applyFont="1"/>
    <xf numFmtId="4" fontId="7" fillId="0" borderId="0" xfId="1" applyNumberFormat="1" applyFont="1"/>
    <xf numFmtId="0" fontId="14" fillId="0" borderId="0" xfId="1" applyFont="1"/>
    <xf numFmtId="4" fontId="14" fillId="0" borderId="0" xfId="1" applyNumberFormat="1" applyFont="1"/>
    <xf numFmtId="0" fontId="15" fillId="0" borderId="0" xfId="2"/>
    <xf numFmtId="49" fontId="12" fillId="0" borderId="0" xfId="2" applyNumberFormat="1" applyFont="1"/>
    <xf numFmtId="49" fontId="16" fillId="0" borderId="0" xfId="2" applyNumberFormat="1" applyFont="1" applyAlignment="1">
      <alignment horizontal="right"/>
    </xf>
    <xf numFmtId="49" fontId="16" fillId="0" borderId="0" xfId="2" applyNumberFormat="1" applyFont="1"/>
    <xf numFmtId="49" fontId="16" fillId="0" borderId="0" xfId="2" applyNumberFormat="1" applyFont="1" applyAlignment="1">
      <alignment horizontal="left" vertical="top"/>
    </xf>
    <xf numFmtId="49" fontId="16" fillId="0" borderId="0" xfId="2" applyNumberFormat="1" applyFont="1" applyAlignment="1">
      <alignment vertical="top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wrapText="1"/>
    </xf>
    <xf numFmtId="49" fontId="17" fillId="0" borderId="0" xfId="2" applyNumberFormat="1" applyFont="1" applyAlignment="1">
      <alignment vertical="top" wrapText="1"/>
    </xf>
    <xf numFmtId="0" fontId="17" fillId="0" borderId="0" xfId="2" applyFont="1" applyAlignment="1">
      <alignment wrapText="1"/>
    </xf>
    <xf numFmtId="0" fontId="16" fillId="0" borderId="0" xfId="2" applyFont="1" applyAlignment="1">
      <alignment wrapText="1"/>
    </xf>
    <xf numFmtId="0" fontId="16" fillId="0" borderId="0" xfId="2" applyFont="1" applyAlignment="1">
      <alignment horizontal="left" vertical="top" wrapText="1"/>
    </xf>
    <xf numFmtId="0" fontId="17" fillId="0" borderId="0" xfId="2" applyFo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center" wrapText="1"/>
    </xf>
    <xf numFmtId="49" fontId="18" fillId="0" borderId="0" xfId="2" applyNumberFormat="1" applyFont="1" applyAlignment="1">
      <alignment horizontal="center" vertical="top"/>
    </xf>
    <xf numFmtId="49" fontId="19" fillId="0" borderId="0" xfId="2" applyNumberFormat="1" applyFont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49" fontId="18" fillId="0" borderId="0" xfId="2" applyNumberFormat="1" applyFont="1"/>
    <xf numFmtId="49" fontId="12" fillId="0" borderId="0" xfId="2" applyNumberFormat="1" applyFont="1" applyAlignment="1">
      <alignment horizontal="right" vertical="top"/>
    </xf>
    <xf numFmtId="49" fontId="18" fillId="0" borderId="0" xfId="2" applyNumberFormat="1" applyFont="1" applyAlignment="1">
      <alignment horizontal="center"/>
    </xf>
    <xf numFmtId="49" fontId="20" fillId="0" borderId="0" xfId="2" applyNumberFormat="1" applyFont="1" applyAlignment="1">
      <alignment horizontal="left"/>
    </xf>
    <xf numFmtId="49" fontId="16" fillId="0" borderId="0" xfId="2" applyNumberFormat="1" applyFont="1" applyAlignment="1">
      <alignment horizontal="center"/>
    </xf>
    <xf numFmtId="0" fontId="16" fillId="0" borderId="0" xfId="2" applyFont="1"/>
    <xf numFmtId="0" fontId="16" fillId="0" borderId="0" xfId="2" applyFont="1" applyAlignment="1">
      <alignment horizontal="center"/>
    </xf>
    <xf numFmtId="4" fontId="16" fillId="0" borderId="1" xfId="2" applyNumberFormat="1" applyFont="1" applyBorder="1"/>
    <xf numFmtId="49" fontId="12" fillId="0" borderId="1" xfId="2" applyNumberFormat="1" applyFont="1" applyBorder="1" applyAlignment="1">
      <alignment horizontal="right"/>
    </xf>
    <xf numFmtId="0" fontId="16" fillId="0" borderId="0" xfId="2" applyFont="1" applyAlignment="1">
      <alignment horizontal="left"/>
    </xf>
    <xf numFmtId="0" fontId="16" fillId="0" borderId="0" xfId="2" applyFont="1" applyAlignment="1">
      <alignment vertical="center" wrapText="1"/>
    </xf>
    <xf numFmtId="0" fontId="18" fillId="0" borderId="0" xfId="2" applyFont="1"/>
    <xf numFmtId="2" fontId="16" fillId="0" borderId="0" xfId="2" applyNumberFormat="1" applyFont="1"/>
    <xf numFmtId="49" fontId="12" fillId="0" borderId="0" xfId="2" applyNumberFormat="1" applyFont="1" applyAlignment="1">
      <alignment horizontal="right"/>
    </xf>
    <xf numFmtId="0" fontId="20" fillId="0" borderId="0" xfId="2" applyFont="1"/>
    <xf numFmtId="49" fontId="16" fillId="0" borderId="1" xfId="2" applyNumberFormat="1" applyFont="1" applyBorder="1" applyAlignment="1">
      <alignment horizontal="right"/>
    </xf>
    <xf numFmtId="49" fontId="12" fillId="0" borderId="4" xfId="2" applyNumberFormat="1" applyFont="1" applyBorder="1" applyAlignment="1">
      <alignment horizontal="right"/>
    </xf>
    <xf numFmtId="49" fontId="12" fillId="0" borderId="0" xfId="2" applyNumberFormat="1" applyFont="1" applyAlignment="1">
      <alignment vertical="center"/>
    </xf>
    <xf numFmtId="0" fontId="12" fillId="0" borderId="2" xfId="2" applyFont="1" applyBorder="1" applyAlignment="1">
      <alignment horizontal="center" vertical="center" wrapText="1"/>
    </xf>
    <xf numFmtId="49" fontId="12" fillId="0" borderId="2" xfId="2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21" fillId="0" borderId="0" xfId="2" applyFont="1"/>
    <xf numFmtId="0" fontId="22" fillId="0" borderId="0" xfId="2" applyFont="1" applyAlignment="1">
      <alignment horizontal="left" vertical="center" wrapText="1"/>
    </xf>
    <xf numFmtId="49" fontId="23" fillId="0" borderId="7" xfId="2" applyNumberFormat="1" applyFont="1" applyBorder="1" applyAlignment="1">
      <alignment horizontal="center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center" vertical="top" wrapText="1"/>
    </xf>
    <xf numFmtId="1" fontId="23" fillId="0" borderId="6" xfId="2" applyNumberFormat="1" applyFont="1" applyBorder="1" applyAlignment="1">
      <alignment horizontal="center" vertical="top" wrapText="1"/>
    </xf>
    <xf numFmtId="166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right" vertical="top" wrapText="1"/>
    </xf>
    <xf numFmtId="0" fontId="23" fillId="0" borderId="8" xfId="2" applyFont="1" applyBorder="1" applyAlignment="1">
      <alignment horizontal="right" vertical="top" wrapText="1"/>
    </xf>
    <xf numFmtId="0" fontId="23" fillId="0" borderId="0" xfId="2" applyFont="1" applyAlignment="1">
      <alignment horizontal="left" vertical="top" wrapText="1"/>
    </xf>
    <xf numFmtId="0" fontId="12" fillId="0" borderId="9" xfId="2" applyFont="1" applyBorder="1"/>
    <xf numFmtId="49" fontId="12" fillId="0" borderId="0" xfId="2" applyNumberFormat="1" applyFont="1" applyAlignment="1">
      <alignment horizontal="right" vertical="top" wrapText="1"/>
    </xf>
    <xf numFmtId="49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center" vertical="top" wrapText="1"/>
    </xf>
    <xf numFmtId="2" fontId="12" fillId="0" borderId="0" xfId="2" applyNumberFormat="1" applyFont="1" applyAlignment="1">
      <alignment horizontal="right" vertical="top" wrapText="1"/>
    </xf>
    <xf numFmtId="2" fontId="12" fillId="0" borderId="0" xfId="2" applyNumberFormat="1" applyFont="1" applyAlignment="1">
      <alignment horizontal="center" vertical="top" wrapText="1"/>
    </xf>
    <xf numFmtId="4" fontId="12" fillId="0" borderId="10" xfId="2" applyNumberFormat="1" applyFont="1" applyBorder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49" fontId="12" fillId="0" borderId="9" xfId="2" applyNumberFormat="1" applyFont="1" applyBorder="1" applyAlignment="1">
      <alignment horizontal="right" vertical="top" wrapText="1"/>
    </xf>
    <xf numFmtId="1" fontId="12" fillId="0" borderId="0" xfId="2" applyNumberFormat="1" applyFont="1" applyAlignment="1">
      <alignment horizontal="center" vertical="top" wrapText="1"/>
    </xf>
    <xf numFmtId="165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right" vertical="top" wrapText="1"/>
    </xf>
    <xf numFmtId="0" fontId="12" fillId="0" borderId="10" xfId="2" applyFont="1" applyBorder="1" applyAlignment="1">
      <alignment horizontal="right" vertical="top" wrapText="1"/>
    </xf>
    <xf numFmtId="49" fontId="12" fillId="0" borderId="9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2" fontId="12" fillId="0" borderId="6" xfId="2" applyNumberFormat="1" applyFont="1" applyBorder="1" applyAlignment="1">
      <alignment horizontal="right" vertical="top" wrapText="1"/>
    </xf>
    <xf numFmtId="4" fontId="12" fillId="0" borderId="8" xfId="2" applyNumberFormat="1" applyFont="1" applyBorder="1" applyAlignment="1">
      <alignment horizontal="right" vertical="top" wrapText="1"/>
    </xf>
    <xf numFmtId="49" fontId="23" fillId="0" borderId="9" xfId="2" applyNumberFormat="1" applyFont="1" applyBorder="1" applyAlignment="1">
      <alignment horizontal="center" vertical="top" wrapText="1"/>
    </xf>
    <xf numFmtId="49" fontId="23" fillId="0" borderId="0" xfId="2" applyNumberFormat="1" applyFont="1" applyAlignment="1">
      <alignment horizontal="left" vertical="top" wrapText="1"/>
    </xf>
    <xf numFmtId="2" fontId="23" fillId="0" borderId="6" xfId="2" applyNumberFormat="1" applyFont="1" applyBorder="1" applyAlignment="1">
      <alignment horizontal="right" vertical="top" wrapText="1"/>
    </xf>
    <xf numFmtId="4" fontId="23" fillId="0" borderId="8" xfId="2" applyNumberFormat="1" applyFont="1" applyBorder="1" applyAlignment="1">
      <alignment horizontal="right" vertical="top" wrapText="1"/>
    </xf>
    <xf numFmtId="4" fontId="12" fillId="0" borderId="0" xfId="2" applyNumberFormat="1" applyFont="1" applyAlignment="1">
      <alignment horizontal="right" vertical="top" wrapText="1"/>
    </xf>
    <xf numFmtId="164" fontId="12" fillId="0" borderId="0" xfId="2" applyNumberFormat="1" applyFont="1" applyAlignment="1">
      <alignment horizontal="center" vertical="top" wrapText="1"/>
    </xf>
    <xf numFmtId="167" fontId="12" fillId="0" borderId="0" xfId="2" applyNumberFormat="1" applyFont="1" applyAlignment="1">
      <alignment horizontal="center" vertical="top" wrapText="1"/>
    </xf>
    <xf numFmtId="168" fontId="12" fillId="0" borderId="0" xfId="2" applyNumberFormat="1" applyFont="1" applyAlignment="1">
      <alignment horizontal="center" vertical="top" wrapText="1"/>
    </xf>
    <xf numFmtId="4" fontId="12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 wrapText="1"/>
    </xf>
    <xf numFmtId="2" fontId="12" fillId="0" borderId="10" xfId="2" applyNumberFormat="1" applyFont="1" applyBorder="1" applyAlignment="1">
      <alignment horizontal="right" vertical="top" wrapText="1"/>
    </xf>
    <xf numFmtId="165" fontId="23" fillId="0" borderId="6" xfId="2" applyNumberFormat="1" applyFont="1" applyBorder="1" applyAlignment="1">
      <alignment horizontal="center" vertical="top" wrapText="1"/>
    </xf>
    <xf numFmtId="164" fontId="23" fillId="0" borderId="6" xfId="2" applyNumberFormat="1" applyFont="1" applyBorder="1" applyAlignment="1">
      <alignment horizontal="center" vertical="top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9" xfId="2" applyNumberFormat="1" applyFont="1" applyBorder="1" applyAlignment="1">
      <alignment vertical="center" wrapText="1"/>
    </xf>
    <xf numFmtId="167" fontId="23" fillId="0" borderId="6" xfId="2" applyNumberFormat="1" applyFont="1" applyBorder="1" applyAlignment="1">
      <alignment horizontal="center" vertical="top" wrapText="1"/>
    </xf>
    <xf numFmtId="2" fontId="23" fillId="0" borderId="6" xfId="2" applyNumberFormat="1" applyFont="1" applyBorder="1" applyAlignment="1">
      <alignment horizontal="center" vertical="top" wrapText="1"/>
    </xf>
    <xf numFmtId="166" fontId="12" fillId="0" borderId="0" xfId="2" applyNumberFormat="1" applyFont="1" applyAlignment="1">
      <alignment horizontal="center" vertical="top" wrapText="1"/>
    </xf>
    <xf numFmtId="169" fontId="12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left" vertical="center" wrapText="1"/>
    </xf>
    <xf numFmtId="49" fontId="23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center" vertical="top" wrapText="1"/>
    </xf>
    <xf numFmtId="0" fontId="23" fillId="0" borderId="0" xfId="2" applyFont="1" applyAlignment="1">
      <alignment horizontal="right" vertical="top" wrapText="1"/>
    </xf>
    <xf numFmtId="49" fontId="12" fillId="0" borderId="7" xfId="2" applyNumberFormat="1" applyFont="1" applyBorder="1"/>
    <xf numFmtId="49" fontId="23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/>
    </xf>
    <xf numFmtId="0" fontId="23" fillId="0" borderId="6" xfId="2" applyFont="1" applyBorder="1" applyAlignment="1">
      <alignment horizontal="center" vertical="top"/>
    </xf>
    <xf numFmtId="4" fontId="23" fillId="0" borderId="8" xfId="2" applyNumberFormat="1" applyFont="1" applyBorder="1" applyAlignment="1">
      <alignment horizontal="right" vertical="top"/>
    </xf>
    <xf numFmtId="2" fontId="23" fillId="0" borderId="8" xfId="2" applyNumberFormat="1" applyFont="1" applyBorder="1" applyAlignment="1">
      <alignment horizontal="right" vertical="top" wrapText="1"/>
    </xf>
    <xf numFmtId="2" fontId="12" fillId="0" borderId="8" xfId="2" applyNumberFormat="1" applyFont="1" applyBorder="1" applyAlignment="1">
      <alignment horizontal="right" vertical="top" wrapText="1"/>
    </xf>
    <xf numFmtId="49" fontId="12" fillId="0" borderId="0" xfId="2" applyNumberFormat="1" applyFont="1" applyAlignment="1">
      <alignment vertical="top"/>
    </xf>
    <xf numFmtId="0" fontId="12" fillId="0" borderId="0" xfId="2" applyFont="1" applyAlignment="1">
      <alignment vertical="top"/>
    </xf>
    <xf numFmtId="0" fontId="23" fillId="0" borderId="6" xfId="2" applyFont="1" applyBorder="1" applyAlignment="1">
      <alignment horizontal="right" vertical="top"/>
    </xf>
    <xf numFmtId="0" fontId="23" fillId="0" borderId="8" xfId="2" applyFont="1" applyBorder="1" applyAlignment="1">
      <alignment horizontal="right" vertical="top"/>
    </xf>
    <xf numFmtId="49" fontId="12" fillId="0" borderId="9" xfId="2" applyNumberFormat="1" applyFont="1" applyBorder="1"/>
    <xf numFmtId="4" fontId="12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top"/>
    </xf>
    <xf numFmtId="4" fontId="12" fillId="0" borderId="10" xfId="2" applyNumberFormat="1" applyFont="1" applyBorder="1" applyAlignment="1">
      <alignment horizontal="right" vertical="top"/>
    </xf>
    <xf numFmtId="0" fontId="24" fillId="0" borderId="0" xfId="2" applyFont="1"/>
    <xf numFmtId="0" fontId="12" fillId="0" borderId="0" xfId="2" applyFont="1" applyAlignment="1">
      <alignment horizontal="right" vertical="top"/>
    </xf>
    <xf numFmtId="0" fontId="12" fillId="0" borderId="10" xfId="2" applyFont="1" applyBorder="1" applyAlignment="1">
      <alignment horizontal="right" vertical="top"/>
    </xf>
    <xf numFmtId="2" fontId="12" fillId="0" borderId="0" xfId="2" applyNumberFormat="1" applyFont="1" applyAlignment="1">
      <alignment horizontal="right" vertical="top"/>
    </xf>
    <xf numFmtId="49" fontId="23" fillId="0" borderId="0" xfId="2" applyNumberFormat="1" applyFont="1" applyAlignment="1">
      <alignment horizontal="right" vertical="top" wrapText="1"/>
    </xf>
    <xf numFmtId="4" fontId="23" fillId="0" borderId="0" xfId="2" applyNumberFormat="1" applyFont="1" applyAlignment="1">
      <alignment horizontal="right" vertical="top"/>
    </xf>
    <xf numFmtId="0" fontId="23" fillId="0" borderId="0" xfId="2" applyFont="1" applyAlignment="1">
      <alignment horizontal="center" vertical="top"/>
    </xf>
    <xf numFmtId="4" fontId="23" fillId="0" borderId="10" xfId="2" applyNumberFormat="1" applyFont="1" applyBorder="1" applyAlignment="1">
      <alignment horizontal="right" vertical="top"/>
    </xf>
    <xf numFmtId="2" fontId="23" fillId="0" borderId="0" xfId="2" applyNumberFormat="1" applyFont="1" applyAlignment="1">
      <alignment horizontal="center" vertical="top"/>
    </xf>
    <xf numFmtId="0" fontId="23" fillId="0" borderId="0" xfId="2" applyFont="1" applyAlignment="1">
      <alignment horizontal="right" vertical="top"/>
    </xf>
    <xf numFmtId="49" fontId="12" fillId="0" borderId="6" xfId="2" applyNumberFormat="1" applyFont="1" applyBorder="1"/>
    <xf numFmtId="0" fontId="12" fillId="0" borderId="6" xfId="2" applyFont="1" applyBorder="1"/>
    <xf numFmtId="0" fontId="16" fillId="0" borderId="0" xfId="2" applyFont="1" applyAlignment="1">
      <alignment horizontal="right" vertical="top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right" vertical="top" wrapText="1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 wrapText="1"/>
    </xf>
    <xf numFmtId="0" fontId="23" fillId="0" borderId="0" xfId="2" applyFont="1" applyAlignment="1">
      <alignment vertical="top" wrapText="1"/>
    </xf>
    <xf numFmtId="0" fontId="12" fillId="0" borderId="0" xfId="2" applyFont="1"/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vertical="top" wrapText="1"/>
    </xf>
    <xf numFmtId="0" fontId="8" fillId="0" borderId="2" xfId="0" applyNumberFormat="1" applyFont="1" applyFill="1" applyBorder="1" applyAlignment="1" applyProtection="1">
      <alignment horizontal="center" vertical="top"/>
    </xf>
    <xf numFmtId="4" fontId="25" fillId="0" borderId="0" xfId="1" applyNumberFormat="1" applyFont="1"/>
    <xf numFmtId="4" fontId="15" fillId="2" borderId="0" xfId="2" applyNumberFormat="1" applyFill="1"/>
    <xf numFmtId="0" fontId="27" fillId="0" borderId="0" xfId="3" applyFont="1"/>
    <xf numFmtId="0" fontId="27" fillId="0" borderId="1" xfId="3" applyFont="1" applyBorder="1"/>
    <xf numFmtId="0" fontId="28" fillId="0" borderId="1" xfId="3" applyFont="1" applyBorder="1"/>
    <xf numFmtId="0" fontId="29" fillId="0" borderId="0" xfId="3" applyFont="1"/>
    <xf numFmtId="0" fontId="30" fillId="0" borderId="0" xfId="3" applyFont="1" applyAlignment="1">
      <alignment horizontal="center"/>
    </xf>
    <xf numFmtId="0" fontId="30" fillId="0" borderId="0" xfId="3" applyFont="1"/>
    <xf numFmtId="0" fontId="31" fillId="0" borderId="0" xfId="3" applyFont="1"/>
    <xf numFmtId="0" fontId="32" fillId="0" borderId="0" xfId="3" applyFont="1"/>
    <xf numFmtId="0" fontId="27" fillId="0" borderId="5" xfId="3" applyFont="1" applyBorder="1" applyAlignment="1">
      <alignment wrapText="1"/>
    </xf>
    <xf numFmtId="0" fontId="27" fillId="0" borderId="4" xfId="3" applyFont="1" applyBorder="1" applyAlignment="1">
      <alignment wrapText="1"/>
    </xf>
    <xf numFmtId="0" fontId="33" fillId="0" borderId="0" xfId="3" applyFont="1"/>
    <xf numFmtId="49" fontId="12" fillId="0" borderId="0" xfId="4" applyNumberFormat="1" applyFont="1"/>
    <xf numFmtId="0" fontId="12" fillId="0" borderId="0" xfId="4" applyFont="1"/>
    <xf numFmtId="0" fontId="12" fillId="0" borderId="0" xfId="4" applyFont="1" applyAlignment="1">
      <alignment wrapText="1"/>
    </xf>
    <xf numFmtId="0" fontId="34" fillId="0" borderId="0" xfId="5" applyFont="1" applyAlignment="1">
      <alignment vertical="center"/>
    </xf>
    <xf numFmtId="0" fontId="35" fillId="0" borderId="0" xfId="4" applyFont="1"/>
    <xf numFmtId="0" fontId="34" fillId="0" borderId="0" xfId="5" applyFont="1"/>
    <xf numFmtId="0" fontId="36" fillId="0" borderId="0" xfId="5" applyFont="1"/>
    <xf numFmtId="0" fontId="34" fillId="0" borderId="0" xfId="5" applyFont="1" applyAlignment="1">
      <alignment horizontal="right"/>
    </xf>
    <xf numFmtId="0" fontId="37" fillId="0" borderId="0" xfId="5" applyFont="1" applyAlignment="1">
      <alignment horizontal="center" vertical="top"/>
    </xf>
    <xf numFmtId="0" fontId="34" fillId="0" borderId="1" xfId="5" applyFont="1" applyBorder="1"/>
    <xf numFmtId="0" fontId="37" fillId="0" borderId="0" xfId="5" applyFont="1" applyAlignment="1">
      <alignment horizontal="center" vertical="top" wrapText="1"/>
    </xf>
    <xf numFmtId="0" fontId="37" fillId="0" borderId="0" xfId="5" applyFont="1"/>
    <xf numFmtId="0" fontId="37" fillId="0" borderId="0" xfId="5" applyFont="1" applyAlignment="1">
      <alignment vertical="top"/>
    </xf>
    <xf numFmtId="0" fontId="37" fillId="0" borderId="0" xfId="5" applyFont="1" applyAlignment="1">
      <alignment horizontal="left" indent="1"/>
    </xf>
    <xf numFmtId="0" fontId="37" fillId="0" borderId="0" xfId="5" applyFont="1" applyAlignment="1">
      <alignment horizontal="left" vertical="top" wrapText="1"/>
    </xf>
    <xf numFmtId="0" fontId="38" fillId="0" borderId="0" xfId="5" applyFont="1" applyAlignment="1">
      <alignment horizontal="left"/>
    </xf>
    <xf numFmtId="0" fontId="37" fillId="0" borderId="0" xfId="5" applyFont="1" applyAlignment="1">
      <alignment horizontal="center"/>
    </xf>
    <xf numFmtId="0" fontId="37" fillId="0" borderId="0" xfId="5" applyFont="1" applyAlignment="1">
      <alignment horizontal="right"/>
    </xf>
    <xf numFmtId="0" fontId="37" fillId="0" borderId="13" xfId="5" applyFont="1" applyBorder="1" applyAlignment="1">
      <alignment horizontal="center" vertical="center" wrapText="1"/>
    </xf>
    <xf numFmtId="0" fontId="37" fillId="0" borderId="2" xfId="5" applyFont="1" applyBorder="1" applyAlignment="1">
      <alignment horizontal="center" wrapText="1"/>
    </xf>
    <xf numFmtId="0" fontId="37" fillId="0" borderId="3" xfId="5" applyFont="1" applyBorder="1" applyAlignment="1">
      <alignment horizontal="center" wrapText="1"/>
    </xf>
    <xf numFmtId="49" fontId="34" fillId="0" borderId="13" xfId="5" applyNumberFormat="1" applyFont="1" applyBorder="1" applyAlignment="1">
      <alignment horizontal="center" vertical="top" wrapText="1"/>
    </xf>
    <xf numFmtId="0" fontId="34" fillId="0" borderId="13" xfId="5" applyFont="1" applyBorder="1" applyAlignment="1">
      <alignment horizontal="left" vertical="top" wrapText="1"/>
    </xf>
    <xf numFmtId="0" fontId="34" fillId="0" borderId="13" xfId="5" applyFont="1" applyBorder="1" applyAlignment="1">
      <alignment horizontal="center" vertical="top" wrapText="1"/>
    </xf>
    <xf numFmtId="43" fontId="34" fillId="0" borderId="13" xfId="6" applyFont="1" applyFill="1" applyBorder="1" applyAlignment="1" applyProtection="1">
      <alignment horizontal="right" vertical="top" wrapText="1"/>
    </xf>
    <xf numFmtId="0" fontId="34" fillId="0" borderId="15" xfId="5" applyFont="1" applyBorder="1"/>
    <xf numFmtId="0" fontId="34" fillId="0" borderId="15" xfId="5" applyFont="1" applyBorder="1" applyAlignment="1">
      <alignment wrapText="1"/>
    </xf>
    <xf numFmtId="49" fontId="41" fillId="0" borderId="15" xfId="5" applyNumberFormat="1" applyFont="1" applyBorder="1" applyAlignment="1">
      <alignment wrapText="1"/>
    </xf>
    <xf numFmtId="49" fontId="41" fillId="0" borderId="15" xfId="5" applyNumberFormat="1" applyFont="1" applyBorder="1" applyAlignment="1">
      <alignment horizontal="center" wrapText="1"/>
    </xf>
    <xf numFmtId="49" fontId="41" fillId="0" borderId="15" xfId="5" applyNumberFormat="1" applyFont="1" applyBorder="1" applyAlignment="1">
      <alignment horizontal="right" wrapText="1"/>
    </xf>
    <xf numFmtId="0" fontId="34" fillId="0" borderId="2" xfId="5" applyFont="1" applyBorder="1" applyAlignment="1">
      <alignment vertical="top"/>
    </xf>
    <xf numFmtId="49" fontId="22" fillId="0" borderId="2" xfId="5" applyNumberFormat="1" applyFont="1" applyBorder="1" applyAlignment="1">
      <alignment horizontal="right" vertical="top"/>
    </xf>
    <xf numFmtId="4" fontId="34" fillId="0" borderId="2" xfId="6" applyNumberFormat="1" applyFont="1" applyFill="1" applyBorder="1" applyAlignment="1" applyProtection="1">
      <alignment horizontal="right" vertical="top"/>
    </xf>
    <xf numFmtId="0" fontId="34" fillId="0" borderId="2" xfId="5" applyFont="1" applyBorder="1" applyAlignment="1">
      <alignment vertical="center"/>
    </xf>
    <xf numFmtId="43" fontId="22" fillId="0" borderId="2" xfId="6" applyFont="1" applyBorder="1" applyAlignment="1">
      <alignment vertical="center"/>
    </xf>
    <xf numFmtId="165" fontId="34" fillId="0" borderId="2" xfId="5" applyNumberFormat="1" applyFont="1" applyBorder="1" applyAlignment="1">
      <alignment vertical="center"/>
    </xf>
    <xf numFmtId="4" fontId="34" fillId="0" borderId="2" xfId="6" applyNumberFormat="1" applyFont="1" applyFill="1" applyBorder="1" applyAlignment="1" applyProtection="1">
      <alignment horizontal="right" vertical="center"/>
    </xf>
    <xf numFmtId="49" fontId="37" fillId="0" borderId="0" xfId="5" applyNumberFormat="1" applyFont="1" applyAlignment="1">
      <alignment horizontal="left" vertical="center"/>
    </xf>
    <xf numFmtId="0" fontId="34" fillId="0" borderId="0" xfId="5" applyFont="1" applyAlignment="1">
      <alignment horizontal="right" vertical="center"/>
    </xf>
    <xf numFmtId="0" fontId="16" fillId="0" borderId="0" xfId="4" applyFont="1" applyAlignment="1">
      <alignment horizontal="right" vertical="top"/>
    </xf>
    <xf numFmtId="0" fontId="16" fillId="0" borderId="0" xfId="4" applyFont="1" applyAlignment="1">
      <alignment vertical="top"/>
    </xf>
    <xf numFmtId="0" fontId="18" fillId="0" borderId="0" xfId="4" applyFont="1" applyAlignment="1">
      <alignment vertical="top"/>
    </xf>
    <xf numFmtId="49" fontId="12" fillId="0" borderId="0" xfId="0" applyNumberFormat="1" applyFont="1"/>
    <xf numFmtId="0" fontId="12" fillId="0" borderId="0" xfId="0" applyFont="1"/>
    <xf numFmtId="49" fontId="16" fillId="0" borderId="0" xfId="0" applyNumberFormat="1" applyFont="1" applyAlignment="1">
      <alignment horizontal="right"/>
    </xf>
    <xf numFmtId="49" fontId="16" fillId="0" borderId="0" xfId="0" applyNumberFormat="1" applyFont="1"/>
    <xf numFmtId="49" fontId="42" fillId="0" borderId="0" xfId="0" applyNumberFormat="1" applyFont="1"/>
    <xf numFmtId="0" fontId="42" fillId="0" borderId="0" xfId="0" applyFont="1"/>
    <xf numFmtId="0" fontId="42" fillId="0" borderId="0" xfId="0" applyFont="1" applyAlignment="1">
      <alignment wrapText="1"/>
    </xf>
    <xf numFmtId="0" fontId="43" fillId="0" borderId="0" xfId="0" applyFont="1"/>
    <xf numFmtId="0" fontId="44" fillId="0" borderId="0" xfId="0" applyFont="1"/>
    <xf numFmtId="0" fontId="0" fillId="0" borderId="0" xfId="0" applyAlignment="1">
      <alignment horizontal="center" vertical="center"/>
    </xf>
    <xf numFmtId="0" fontId="15" fillId="0" borderId="0" xfId="0" applyFont="1"/>
    <xf numFmtId="0" fontId="12" fillId="2" borderId="0" xfId="0" applyFont="1" applyFill="1"/>
    <xf numFmtId="4" fontId="15" fillId="0" borderId="0" xfId="2" applyNumberFormat="1"/>
    <xf numFmtId="4" fontId="0" fillId="0" borderId="0" xfId="0" applyNumberFormat="1"/>
    <xf numFmtId="0" fontId="45" fillId="0" borderId="0" xfId="1" applyFont="1"/>
    <xf numFmtId="4" fontId="45" fillId="0" borderId="0" xfId="1" applyNumberFormat="1" applyFont="1"/>
    <xf numFmtId="0" fontId="10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left"/>
    </xf>
    <xf numFmtId="0" fontId="8" fillId="0" borderId="0" xfId="0" applyNumberFormat="1" applyFont="1" applyFill="1" applyBorder="1" applyAlignment="1" applyProtection="1">
      <alignment horizontal="center" wrapText="1"/>
    </xf>
    <xf numFmtId="2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/>
    </xf>
    <xf numFmtId="4" fontId="11" fillId="2" borderId="2" xfId="0" applyNumberFormat="1" applyFont="1" applyFill="1" applyBorder="1" applyAlignment="1" applyProtection="1">
      <alignment horizontal="center" vertical="center" wrapText="1"/>
    </xf>
    <xf numFmtId="4" fontId="8" fillId="2" borderId="2" xfId="0" applyNumberFormat="1" applyFont="1" applyFill="1" applyBorder="1" applyAlignment="1" applyProtection="1">
      <alignment horizontal="center" vertical="center"/>
    </xf>
    <xf numFmtId="2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/>
    </xf>
    <xf numFmtId="0" fontId="10" fillId="4" borderId="4" xfId="0" applyNumberFormat="1" applyFont="1" applyFill="1" applyBorder="1" applyAlignment="1" applyProtection="1">
      <alignment horizontal="left" vertical="top" wrapText="1"/>
    </xf>
    <xf numFmtId="1" fontId="8" fillId="4" borderId="2" xfId="0" applyNumberFormat="1" applyFont="1" applyFill="1" applyBorder="1" applyAlignment="1" applyProtection="1">
      <alignment horizontal="center" vertical="center"/>
    </xf>
    <xf numFmtId="4" fontId="11" fillId="4" borderId="2" xfId="0" applyNumberFormat="1" applyFont="1" applyFill="1" applyBorder="1" applyAlignment="1" applyProtection="1">
      <alignment horizontal="center" vertical="center" wrapText="1"/>
    </xf>
    <xf numFmtId="4" fontId="8" fillId="4" borderId="2" xfId="0" applyNumberFormat="1" applyFont="1" applyFill="1" applyBorder="1" applyAlignment="1" applyProtection="1">
      <alignment horizontal="center" vertical="center"/>
    </xf>
    <xf numFmtId="165" fontId="8" fillId="4" borderId="2" xfId="0" applyNumberFormat="1" applyFont="1" applyFill="1" applyBorder="1" applyAlignment="1" applyProtection="1">
      <alignment horizontal="center" vertical="center"/>
    </xf>
    <xf numFmtId="2" fontId="8" fillId="4" borderId="2" xfId="0" applyNumberFormat="1" applyFont="1" applyFill="1" applyBorder="1" applyAlignment="1" applyProtection="1">
      <alignment horizontal="center" vertical="center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/>
    <xf numFmtId="2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/>
    </xf>
    <xf numFmtId="0" fontId="10" fillId="3" borderId="4" xfId="0" applyNumberFormat="1" applyFont="1" applyFill="1" applyBorder="1" applyAlignment="1" applyProtection="1">
      <alignment horizontal="left" vertical="top" wrapText="1"/>
    </xf>
    <xf numFmtId="1" fontId="8" fillId="3" borderId="2" xfId="0" applyNumberFormat="1" applyFont="1" applyFill="1" applyBorder="1" applyAlignment="1" applyProtection="1">
      <alignment horizontal="center" vertical="center"/>
    </xf>
    <xf numFmtId="4" fontId="11" fillId="3" borderId="2" xfId="0" applyNumberFormat="1" applyFont="1" applyFill="1" applyBorder="1" applyAlignment="1" applyProtection="1">
      <alignment horizontal="center" vertical="center" wrapText="1"/>
    </xf>
    <xf numFmtId="4" fontId="8" fillId="3" borderId="2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wrapText="1"/>
    </xf>
    <xf numFmtId="49" fontId="46" fillId="0" borderId="0" xfId="0" applyNumberFormat="1" applyFont="1" applyAlignment="1">
      <alignment vertical="top" wrapText="1"/>
    </xf>
    <xf numFmtId="0" fontId="4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46" fillId="0" borderId="0" xfId="0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wrapText="1"/>
    </xf>
    <xf numFmtId="49" fontId="47" fillId="0" borderId="0" xfId="0" applyNumberFormat="1" applyFont="1" applyAlignment="1">
      <alignment horizontal="center" vertical="top"/>
    </xf>
    <xf numFmtId="49" fontId="48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7" fillId="0" borderId="0" xfId="0" applyNumberFormat="1" applyFont="1"/>
    <xf numFmtId="49" fontId="4" fillId="0" borderId="0" xfId="0" applyNumberFormat="1" applyFont="1" applyAlignment="1">
      <alignment horizontal="right" vertical="top"/>
    </xf>
    <xf numFmtId="49" fontId="47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1" xfId="0" applyNumberFormat="1" applyFont="1" applyBorder="1"/>
    <xf numFmtId="49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47" fillId="0" borderId="0" xfId="0" applyFont="1"/>
    <xf numFmtId="2" fontId="5" fillId="0" borderId="0" xfId="0" applyNumberFormat="1" applyFont="1"/>
    <xf numFmtId="49" fontId="4" fillId="0" borderId="0" xfId="0" applyNumberFormat="1" applyFont="1" applyAlignment="1">
      <alignment horizontal="right"/>
    </xf>
    <xf numFmtId="0" fontId="49" fillId="0" borderId="0" xfId="0" applyFont="1"/>
    <xf numFmtId="49" fontId="5" fillId="0" borderId="1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49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0" fillId="0" borderId="0" xfId="0" applyFont="1"/>
    <xf numFmtId="0" fontId="51" fillId="0" borderId="0" xfId="0" applyFont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1" fontId="6" fillId="0" borderId="6" xfId="0" applyNumberFormat="1" applyFont="1" applyBorder="1" applyAlignment="1">
      <alignment horizontal="center" vertical="top" wrapText="1"/>
    </xf>
    <xf numFmtId="166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" fillId="0" borderId="9" xfId="0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9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6" fillId="0" borderId="9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2" fontId="6" fillId="0" borderId="6" xfId="0" applyNumberFormat="1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164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8" fontId="4" fillId="0" borderId="0" xfId="0" applyNumberFormat="1" applyFont="1" applyAlignment="1">
      <alignment horizontal="center" vertical="top" wrapText="1"/>
    </xf>
    <xf numFmtId="4" fontId="4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2" fontId="4" fillId="0" borderId="10" xfId="0" applyNumberFormat="1" applyFont="1" applyBorder="1" applyAlignment="1">
      <alignment horizontal="right" vertical="top" wrapText="1"/>
    </xf>
    <xf numFmtId="165" fontId="6" fillId="0" borderId="6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vertical="center" wrapText="1"/>
    </xf>
    <xf numFmtId="167" fontId="6" fillId="0" borderId="6" xfId="0" applyNumberFormat="1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9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49" fontId="4" fillId="0" borderId="7" xfId="0" applyNumberFormat="1" applyFont="1" applyBorder="1"/>
    <xf numFmtId="49" fontId="6" fillId="0" borderId="6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right" vertical="top"/>
    </xf>
    <xf numFmtId="49" fontId="4" fillId="0" borderId="9" xfId="0" applyNumberFormat="1" applyFont="1" applyBorder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" fontId="6" fillId="0" borderId="10" xfId="0" applyNumberFormat="1" applyFont="1" applyBorder="1" applyAlignment="1">
      <alignment horizontal="right" vertical="top"/>
    </xf>
    <xf numFmtId="2" fontId="6" fillId="0" borderId="8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4" fontId="6" fillId="0" borderId="8" xfId="0" applyNumberFormat="1" applyFont="1" applyBorder="1" applyAlignment="1">
      <alignment horizontal="right" vertical="top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52" fillId="0" borderId="0" xfId="0" applyFont="1"/>
    <xf numFmtId="2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49" fontId="4" fillId="0" borderId="6" xfId="0" applyNumberFormat="1" applyFont="1" applyBorder="1"/>
    <xf numFmtId="0" fontId="4" fillId="0" borderId="6" xfId="0" applyFont="1" applyBorder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49" fontId="23" fillId="0" borderId="9" xfId="0" applyNumberFormat="1" applyFont="1" applyBorder="1"/>
    <xf numFmtId="49" fontId="23" fillId="0" borderId="0" xfId="0" applyNumberFormat="1" applyFont="1" applyAlignment="1">
      <alignment horizontal="right" vertical="top" wrapText="1"/>
    </xf>
    <xf numFmtId="4" fontId="53" fillId="0" borderId="10" xfId="0" applyNumberFormat="1" applyFont="1" applyBorder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10" xfId="0" applyNumberFormat="1" applyFont="1" applyBorder="1" applyAlignment="1">
      <alignment horizontal="right" vertical="top"/>
    </xf>
    <xf numFmtId="0" fontId="54" fillId="2" borderId="0" xfId="0" applyFont="1" applyFill="1"/>
    <xf numFmtId="4" fontId="55" fillId="0" borderId="0" xfId="0" applyNumberFormat="1" applyFont="1" applyAlignment="1">
      <alignment horizontal="right" vertical="top"/>
    </xf>
    <xf numFmtId="0" fontId="55" fillId="0" borderId="0" xfId="0" applyFont="1" applyAlignment="1">
      <alignment horizontal="center" vertical="top"/>
    </xf>
    <xf numFmtId="4" fontId="55" fillId="0" borderId="10" xfId="0" applyNumberFormat="1" applyFont="1" applyBorder="1" applyAlignment="1">
      <alignment horizontal="right" vertical="top"/>
    </xf>
    <xf numFmtId="0" fontId="7" fillId="0" borderId="0" xfId="7" applyFont="1" applyAlignment="1">
      <alignment horizontal="left" vertical="center"/>
    </xf>
    <xf numFmtId="0" fontId="7" fillId="0" borderId="0" xfId="7" applyFont="1"/>
    <xf numFmtId="0" fontId="1" fillId="0" borderId="0" xfId="7"/>
    <xf numFmtId="10" fontId="7" fillId="0" borderId="0" xfId="7" applyNumberFormat="1" applyFont="1"/>
    <xf numFmtId="0" fontId="57" fillId="0" borderId="2" xfId="7" applyFont="1" applyBorder="1" applyAlignment="1">
      <alignment horizontal="center" vertical="center" wrapText="1"/>
    </xf>
    <xf numFmtId="0" fontId="58" fillId="0" borderId="2" xfId="7" applyFont="1" applyBorder="1" applyAlignment="1">
      <alignment horizontal="center" vertical="center" wrapText="1"/>
    </xf>
    <xf numFmtId="0" fontId="59" fillId="0" borderId="0" xfId="7" applyFont="1" applyAlignment="1">
      <alignment horizontal="center" vertical="center" wrapText="1"/>
    </xf>
    <xf numFmtId="10" fontId="59" fillId="0" borderId="0" xfId="7" applyNumberFormat="1" applyFont="1" applyAlignment="1">
      <alignment horizontal="center" vertical="center" wrapText="1"/>
    </xf>
    <xf numFmtId="0" fontId="58" fillId="2" borderId="2" xfId="7" applyFont="1" applyFill="1" applyBorder="1" applyAlignment="1">
      <alignment horizontal="center" vertical="center"/>
    </xf>
    <xf numFmtId="0" fontId="58" fillId="2" borderId="2" xfId="7" applyFont="1" applyFill="1" applyBorder="1"/>
    <xf numFmtId="43" fontId="58" fillId="2" borderId="2" xfId="7" applyNumberFormat="1" applyFont="1" applyFill="1" applyBorder="1"/>
    <xf numFmtId="0" fontId="58" fillId="0" borderId="2" xfId="7" applyFont="1" applyBorder="1"/>
    <xf numFmtId="0" fontId="57" fillId="0" borderId="2" xfId="7" applyFont="1" applyBorder="1" applyAlignment="1">
      <alignment horizontal="center" vertical="center"/>
    </xf>
    <xf numFmtId="0" fontId="57" fillId="0" borderId="2" xfId="7" applyFont="1" applyBorder="1" applyAlignment="1">
      <alignment wrapText="1"/>
    </xf>
    <xf numFmtId="4" fontId="57" fillId="0" borderId="2" xfId="7" applyNumberFormat="1" applyFont="1" applyBorder="1" applyAlignment="1">
      <alignment horizontal="center" vertical="center"/>
    </xf>
    <xf numFmtId="0" fontId="57" fillId="0" borderId="2" xfId="7" applyFont="1" applyBorder="1"/>
    <xf numFmtId="10" fontId="1" fillId="0" borderId="0" xfId="7" applyNumberFormat="1"/>
    <xf numFmtId="0" fontId="57" fillId="3" borderId="2" xfId="7" applyFont="1" applyFill="1" applyBorder="1" applyAlignment="1">
      <alignment wrapText="1"/>
    </xf>
    <xf numFmtId="43" fontId="57" fillId="0" borderId="2" xfId="8" applyFont="1" applyBorder="1" applyAlignment="1">
      <alignment horizontal="center" vertical="center"/>
    </xf>
    <xf numFmtId="0" fontId="60" fillId="0" borderId="2" xfId="7" applyFont="1" applyBorder="1"/>
    <xf numFmtId="0" fontId="60" fillId="3" borderId="2" xfId="7" applyFont="1" applyFill="1" applyBorder="1" applyAlignment="1">
      <alignment wrapText="1"/>
    </xf>
    <xf numFmtId="10" fontId="1" fillId="0" borderId="0" xfId="7" applyNumberFormat="1" applyAlignment="1">
      <alignment horizontal="center" vertical="center"/>
    </xf>
    <xf numFmtId="0" fontId="1" fillId="0" borderId="0" xfId="7" applyAlignment="1">
      <alignment horizontal="center" vertical="center"/>
    </xf>
    <xf numFmtId="4" fontId="58" fillId="0" borderId="2" xfId="7" applyNumberFormat="1" applyFont="1" applyBorder="1" applyAlignment="1">
      <alignment horizontal="center" vertical="center"/>
    </xf>
    <xf numFmtId="4" fontId="57" fillId="3" borderId="2" xfId="7" applyNumberFormat="1" applyFont="1" applyFill="1" applyBorder="1" applyAlignment="1">
      <alignment horizontal="center" vertical="center"/>
    </xf>
    <xf numFmtId="0" fontId="61" fillId="0" borderId="2" xfId="7" applyFont="1" applyBorder="1" applyAlignment="1">
      <alignment horizontal="center" vertical="center"/>
    </xf>
    <xf numFmtId="0" fontId="61" fillId="3" borderId="2" xfId="7" applyFont="1" applyFill="1" applyBorder="1" applyAlignment="1">
      <alignment wrapText="1"/>
    </xf>
    <xf numFmtId="4" fontId="61" fillId="0" borderId="2" xfId="7" applyNumberFormat="1" applyFont="1" applyBorder="1" applyAlignment="1">
      <alignment horizontal="center" vertical="center"/>
    </xf>
    <xf numFmtId="4" fontId="61" fillId="3" borderId="2" xfId="7" applyNumberFormat="1" applyFont="1" applyFill="1" applyBorder="1" applyAlignment="1">
      <alignment horizontal="center" vertical="center"/>
    </xf>
    <xf numFmtId="0" fontId="61" fillId="0" borderId="2" xfId="7" applyFont="1" applyBorder="1"/>
    <xf numFmtId="0" fontId="57" fillId="0" borderId="0" xfId="7" applyFont="1" applyAlignment="1">
      <alignment horizontal="center" vertical="center"/>
    </xf>
    <xf numFmtId="0" fontId="58" fillId="2" borderId="2" xfId="7" applyFont="1" applyFill="1" applyBorder="1" applyAlignment="1">
      <alignment wrapText="1"/>
    </xf>
    <xf numFmtId="0" fontId="57" fillId="0" borderId="16" xfId="7" applyFont="1" applyBorder="1" applyAlignment="1">
      <alignment horizontal="center" vertical="center"/>
    </xf>
    <xf numFmtId="0" fontId="57" fillId="0" borderId="16" xfId="7" applyFont="1" applyBorder="1" applyAlignment="1">
      <alignment wrapText="1"/>
    </xf>
    <xf numFmtId="4" fontId="57" fillId="0" borderId="16" xfId="7" applyNumberFormat="1" applyFont="1" applyBorder="1" applyAlignment="1">
      <alignment horizontal="center" vertical="center"/>
    </xf>
    <xf numFmtId="0" fontId="57" fillId="0" borderId="16" xfId="7" applyFont="1" applyBorder="1"/>
    <xf numFmtId="0" fontId="58" fillId="0" borderId="14" xfId="7" applyFont="1" applyBorder="1" applyAlignment="1">
      <alignment horizontal="center" vertical="center"/>
    </xf>
    <xf numFmtId="0" fontId="58" fillId="0" borderId="14" xfId="7" applyFont="1" applyBorder="1" applyAlignment="1">
      <alignment wrapText="1"/>
    </xf>
    <xf numFmtId="43" fontId="58" fillId="0" borderId="14" xfId="7" applyNumberFormat="1" applyFont="1" applyBorder="1"/>
    <xf numFmtId="0" fontId="58" fillId="0" borderId="14" xfId="7" applyFont="1" applyBorder="1"/>
    <xf numFmtId="0" fontId="58" fillId="0" borderId="2" xfId="7" applyFont="1" applyBorder="1" applyAlignment="1">
      <alignment horizontal="center" vertical="center"/>
    </xf>
    <xf numFmtId="0" fontId="58" fillId="0" borderId="2" xfId="7" applyFont="1" applyBorder="1" applyAlignment="1">
      <alignment wrapText="1"/>
    </xf>
    <xf numFmtId="43" fontId="58" fillId="0" borderId="2" xfId="7" applyNumberFormat="1" applyFont="1" applyBorder="1"/>
    <xf numFmtId="0" fontId="62" fillId="0" borderId="2" xfId="7" applyFont="1" applyBorder="1" applyAlignment="1">
      <alignment horizontal="center" vertical="center"/>
    </xf>
    <xf numFmtId="0" fontId="62" fillId="0" borderId="2" xfId="7" applyFont="1" applyBorder="1" applyAlignment="1">
      <alignment wrapText="1"/>
    </xf>
    <xf numFmtId="43" fontId="62" fillId="0" borderId="2" xfId="7" applyNumberFormat="1" applyFont="1" applyBorder="1"/>
    <xf numFmtId="0" fontId="62" fillId="0" borderId="2" xfId="7" applyFont="1" applyBorder="1"/>
    <xf numFmtId="0" fontId="63" fillId="0" borderId="0" xfId="7" applyFont="1"/>
    <xf numFmtId="10" fontId="63" fillId="0" borderId="0" xfId="7" applyNumberFormat="1" applyFont="1"/>
    <xf numFmtId="43" fontId="1" fillId="0" borderId="2" xfId="7" applyNumberFormat="1" applyBorder="1"/>
    <xf numFmtId="0" fontId="1" fillId="0" borderId="0" xfId="7" applyAlignment="1">
      <alignment wrapText="1"/>
    </xf>
    <xf numFmtId="43" fontId="1" fillId="0" borderId="0" xfId="7" applyNumberFormat="1"/>
    <xf numFmtId="4" fontId="1" fillId="0" borderId="0" xfId="7" applyNumberFormat="1"/>
    <xf numFmtId="4" fontId="7" fillId="0" borderId="0" xfId="7" applyNumberFormat="1" applyFont="1"/>
    <xf numFmtId="170" fontId="1" fillId="0" borderId="0" xfId="7" applyNumberFormat="1"/>
    <xf numFmtId="170" fontId="7" fillId="0" borderId="0" xfId="7" applyNumberFormat="1" applyFont="1"/>
    <xf numFmtId="0" fontId="10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40" fillId="0" borderId="3" xfId="5" applyFont="1" applyBorder="1" applyAlignment="1">
      <alignment horizontal="left" vertical="center" wrapText="1"/>
    </xf>
    <xf numFmtId="0" fontId="40" fillId="0" borderId="4" xfId="5" applyFont="1" applyBorder="1" applyAlignment="1">
      <alignment horizontal="left" vertical="center" wrapText="1"/>
    </xf>
    <xf numFmtId="0" fontId="40" fillId="0" borderId="5" xfId="5" applyFont="1" applyBorder="1" applyAlignment="1">
      <alignment horizontal="left" vertical="center" wrapText="1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right" wrapText="1"/>
    </xf>
    <xf numFmtId="0" fontId="38" fillId="0" borderId="0" xfId="5" applyFont="1" applyAlignment="1">
      <alignment horizontal="center"/>
    </xf>
    <xf numFmtId="0" fontId="37" fillId="0" borderId="0" xfId="5" applyFont="1" applyAlignment="1">
      <alignment horizontal="center"/>
    </xf>
    <xf numFmtId="0" fontId="38" fillId="0" borderId="1" xfId="5" applyFont="1" applyBorder="1" applyAlignment="1">
      <alignment horizontal="center" vertical="center" wrapText="1"/>
    </xf>
    <xf numFmtId="0" fontId="39" fillId="0" borderId="6" xfId="5" applyFont="1" applyBorder="1" applyAlignment="1">
      <alignment horizontal="center" vertical="top"/>
    </xf>
    <xf numFmtId="0" fontId="37" fillId="3" borderId="1" xfId="5" applyFont="1" applyFill="1" applyBorder="1" applyAlignment="1">
      <alignment horizontal="left" vertical="center" wrapText="1"/>
    </xf>
    <xf numFmtId="0" fontId="37" fillId="0" borderId="1" xfId="5" applyFont="1" applyBorder="1" applyAlignment="1">
      <alignment horizontal="left" vertical="center" wrapText="1"/>
    </xf>
    <xf numFmtId="0" fontId="22" fillId="0" borderId="3" xfId="5" applyFont="1" applyBorder="1" applyAlignment="1">
      <alignment horizontal="left" vertical="center" wrapText="1"/>
    </xf>
    <xf numFmtId="0" fontId="22" fillId="0" borderId="4" xfId="5" applyFont="1" applyBorder="1" applyAlignment="1">
      <alignment horizontal="left" vertical="center" wrapText="1"/>
    </xf>
    <xf numFmtId="0" fontId="22" fillId="0" borderId="5" xfId="5" applyFont="1" applyBorder="1" applyAlignment="1">
      <alignment horizontal="left" vertical="center" wrapText="1"/>
    </xf>
    <xf numFmtId="49" fontId="22" fillId="0" borderId="2" xfId="5" applyNumberFormat="1" applyFont="1" applyBorder="1" applyAlignment="1">
      <alignment horizontal="left" vertical="center" wrapText="1"/>
    </xf>
    <xf numFmtId="49" fontId="16" fillId="0" borderId="1" xfId="4" applyNumberFormat="1" applyFont="1" applyBorder="1" applyAlignment="1">
      <alignment horizontal="left" vertical="top" wrapText="1"/>
    </xf>
    <xf numFmtId="0" fontId="18" fillId="0" borderId="6" xfId="4" applyFont="1" applyBorder="1" applyAlignment="1">
      <alignment horizontal="center" vertical="top"/>
    </xf>
    <xf numFmtId="49" fontId="22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wrapText="1"/>
    </xf>
    <xf numFmtId="0" fontId="47" fillId="0" borderId="6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49" fontId="51" fillId="0" borderId="3" xfId="0" applyNumberFormat="1" applyFont="1" applyBorder="1" applyAlignment="1">
      <alignment horizontal="left" vertical="center" wrapText="1"/>
    </xf>
    <xf numFmtId="49" fontId="51" fillId="0" borderId="4" xfId="0" applyNumberFormat="1" applyFont="1" applyBorder="1" applyAlignment="1">
      <alignment horizontal="left" vertical="center" wrapText="1"/>
    </xf>
    <xf numFmtId="49" fontId="51" fillId="0" borderId="5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47" fillId="0" borderId="6" xfId="0" applyNumberFormat="1" applyFont="1" applyBorder="1" applyAlignment="1">
      <alignment horizontal="center" vertical="top"/>
    </xf>
    <xf numFmtId="49" fontId="47" fillId="0" borderId="6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" fontId="5" fillId="0" borderId="4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wrapText="1"/>
    </xf>
    <xf numFmtId="49" fontId="48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vertical="top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0" fillId="3" borderId="3" xfId="0" applyNumberFormat="1" applyFont="1" applyFill="1" applyBorder="1" applyAlignment="1" applyProtection="1">
      <alignment horizontal="right" vertical="top" wrapText="1"/>
    </xf>
    <xf numFmtId="0" fontId="10" fillId="3" borderId="5" xfId="0" applyNumberFormat="1" applyFont="1" applyFill="1" applyBorder="1" applyAlignment="1" applyProtection="1">
      <alignment horizontal="right" vertical="top" wrapText="1"/>
    </xf>
    <xf numFmtId="4" fontId="10" fillId="3" borderId="2" xfId="0" applyNumberFormat="1" applyFont="1" applyFill="1" applyBorder="1" applyAlignment="1" applyProtection="1">
      <alignment horizontal="right" vertical="center"/>
    </xf>
    <xf numFmtId="4" fontId="8" fillId="3" borderId="2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4" borderId="3" xfId="0" applyNumberFormat="1" applyFont="1" applyFill="1" applyBorder="1" applyAlignment="1" applyProtection="1">
      <alignment horizontal="right" vertical="top" wrapText="1"/>
    </xf>
    <xf numFmtId="0" fontId="10" fillId="4" borderId="5" xfId="0" applyNumberFormat="1" applyFont="1" applyFill="1" applyBorder="1" applyAlignment="1" applyProtection="1">
      <alignment horizontal="right" vertical="top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right" vertical="top" wrapText="1"/>
    </xf>
    <xf numFmtId="0" fontId="10" fillId="2" borderId="5" xfId="0" applyNumberFormat="1" applyFont="1" applyFill="1" applyBorder="1" applyAlignment="1" applyProtection="1">
      <alignment horizontal="right" vertical="top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4" fontId="10" fillId="4" borderId="2" xfId="0" applyNumberFormat="1" applyFont="1" applyFill="1" applyBorder="1" applyAlignment="1" applyProtection="1">
      <alignment horizontal="right" vertical="center"/>
    </xf>
    <xf numFmtId="4" fontId="10" fillId="2" borderId="2" xfId="0" applyNumberFormat="1" applyFont="1" applyFill="1" applyBorder="1" applyAlignment="1" applyProtection="1">
      <alignment horizontal="right" vertical="center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right" vertical="center"/>
    </xf>
    <xf numFmtId="4" fontId="8" fillId="2" borderId="2" xfId="0" applyNumberFormat="1" applyFont="1" applyFill="1" applyBorder="1" applyAlignment="1" applyProtection="1">
      <alignment horizontal="right" vertical="center"/>
    </xf>
    <xf numFmtId="0" fontId="32" fillId="0" borderId="0" xfId="3" applyFont="1" applyAlignment="1">
      <alignment horizontal="center" wrapText="1"/>
    </xf>
    <xf numFmtId="0" fontId="32" fillId="0" borderId="1" xfId="3" applyFont="1" applyBorder="1" applyAlignment="1">
      <alignment horizontal="center" wrapText="1"/>
    </xf>
    <xf numFmtId="0" fontId="27" fillId="0" borderId="0" xfId="3" applyFont="1" applyAlignment="1">
      <alignment horizontal="right"/>
    </xf>
    <xf numFmtId="0" fontId="29" fillId="0" borderId="0" xfId="3" applyFont="1" applyAlignment="1">
      <alignment horizontal="center"/>
    </xf>
    <xf numFmtId="0" fontId="30" fillId="0" borderId="1" xfId="3" applyFont="1" applyBorder="1" applyAlignment="1">
      <alignment horizontal="center"/>
    </xf>
    <xf numFmtId="0" fontId="27" fillId="0" borderId="6" xfId="3" applyFont="1" applyBorder="1" applyAlignment="1">
      <alignment horizontal="center"/>
    </xf>
    <xf numFmtId="0" fontId="27" fillId="0" borderId="1" xfId="3" applyFont="1" applyBorder="1" applyAlignment="1">
      <alignment horizontal="center"/>
    </xf>
    <xf numFmtId="0" fontId="27" fillId="0" borderId="6" xfId="3" applyFont="1" applyBorder="1" applyAlignment="1">
      <alignment horizontal="center" vertical="center" wrapText="1"/>
    </xf>
    <xf numFmtId="0" fontId="27" fillId="0" borderId="8" xfId="3" applyFont="1" applyBorder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7" fillId="0" borderId="10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2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  <xf numFmtId="0" fontId="27" fillId="0" borderId="11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/>
    </xf>
    <xf numFmtId="0" fontId="27" fillId="0" borderId="6" xfId="3" applyFont="1" applyBorder="1" applyAlignment="1">
      <alignment horizontal="center" vertical="center"/>
    </xf>
    <xf numFmtId="0" fontId="27" fillId="0" borderId="8" xfId="3" applyFont="1" applyBorder="1" applyAlignment="1">
      <alignment horizontal="center" vertical="center"/>
    </xf>
    <xf numFmtId="0" fontId="27" fillId="0" borderId="11" xfId="3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0" fontId="27" fillId="0" borderId="13" xfId="3" applyFont="1" applyBorder="1" applyAlignment="1">
      <alignment horizontal="center" vertical="center" wrapText="1"/>
    </xf>
    <xf numFmtId="0" fontId="27" fillId="0" borderId="14" xfId="3" applyFont="1" applyBorder="1" applyAlignment="1">
      <alignment horizontal="center" vertical="center" wrapText="1"/>
    </xf>
    <xf numFmtId="0" fontId="27" fillId="0" borderId="2" xfId="3" applyFont="1" applyBorder="1" applyAlignment="1">
      <alignment horizontal="center"/>
    </xf>
    <xf numFmtId="0" fontId="27" fillId="0" borderId="4" xfId="3" applyFont="1" applyBorder="1" applyAlignment="1">
      <alignment wrapText="1"/>
    </xf>
    <xf numFmtId="0" fontId="27" fillId="0" borderId="5" xfId="3" applyFont="1" applyBorder="1" applyAlignment="1">
      <alignment wrapText="1"/>
    </xf>
    <xf numFmtId="49" fontId="27" fillId="0" borderId="2" xfId="3" applyNumberFormat="1" applyFont="1" applyBorder="1" applyAlignment="1">
      <alignment horizontal="center"/>
    </xf>
    <xf numFmtId="0" fontId="27" fillId="0" borderId="0" xfId="3" applyFont="1" applyAlignment="1">
      <alignment horizontal="center" wrapText="1"/>
    </xf>
    <xf numFmtId="0" fontId="27" fillId="0" borderId="0" xfId="3" applyFont="1" applyAlignment="1">
      <alignment horizontal="center"/>
    </xf>
    <xf numFmtId="0" fontId="57" fillId="0" borderId="3" xfId="7" applyFont="1" applyBorder="1" applyAlignment="1">
      <alignment horizontal="center" vertical="center" wrapText="1"/>
    </xf>
    <xf numFmtId="0" fontId="57" fillId="0" borderId="5" xfId="7" applyFont="1" applyBorder="1" applyAlignment="1">
      <alignment horizontal="center" vertical="center" wrapText="1"/>
    </xf>
    <xf numFmtId="0" fontId="57" fillId="0" borderId="13" xfId="7" applyFont="1" applyBorder="1" applyAlignment="1">
      <alignment horizontal="center" vertical="center" wrapText="1"/>
    </xf>
    <xf numFmtId="0" fontId="57" fillId="0" borderId="14" xfId="7" applyFont="1" applyBorder="1" applyAlignment="1">
      <alignment horizontal="center" vertical="center" wrapText="1"/>
    </xf>
    <xf numFmtId="49" fontId="16" fillId="0" borderId="0" xfId="2" applyNumberFormat="1" applyFont="1" applyAlignment="1">
      <alignment horizontal="left" vertical="top" wrapText="1"/>
    </xf>
    <xf numFmtId="0" fontId="16" fillId="0" borderId="4" xfId="2" applyFont="1" applyBorder="1" applyAlignment="1">
      <alignment horizontal="left" wrapText="1"/>
    </xf>
    <xf numFmtId="49" fontId="16" fillId="0" borderId="0" xfId="2" applyNumberFormat="1" applyFont="1" applyAlignment="1">
      <alignment horizontal="left" vertical="top"/>
    </xf>
    <xf numFmtId="49" fontId="16" fillId="0" borderId="1" xfId="2" applyNumberFormat="1" applyFont="1" applyBorder="1" applyAlignment="1">
      <alignment horizontal="left" wrapText="1"/>
    </xf>
    <xf numFmtId="0" fontId="16" fillId="0" borderId="0" xfId="2" applyFont="1" applyAlignment="1">
      <alignment horizontal="left" vertical="top" wrapText="1"/>
    </xf>
    <xf numFmtId="0" fontId="16" fillId="0" borderId="4" xfId="2" applyFont="1" applyBorder="1" applyAlignment="1">
      <alignment horizontal="center"/>
    </xf>
    <xf numFmtId="49" fontId="12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49" fontId="18" fillId="0" borderId="6" xfId="2" applyNumberFormat="1" applyFont="1" applyBorder="1" applyAlignment="1">
      <alignment horizontal="center" vertical="top"/>
    </xf>
    <xf numFmtId="49" fontId="18" fillId="0" borderId="6" xfId="2" applyNumberFormat="1" applyFont="1" applyBorder="1" applyAlignment="1">
      <alignment horizontal="center"/>
    </xf>
    <xf numFmtId="49" fontId="16" fillId="0" borderId="1" xfId="2" applyNumberFormat="1" applyFont="1" applyBorder="1" applyAlignment="1">
      <alignment wrapText="1"/>
    </xf>
    <xf numFmtId="4" fontId="16" fillId="0" borderId="4" xfId="2" applyNumberFormat="1" applyFont="1" applyBorder="1" applyAlignment="1">
      <alignment horizontal="right"/>
    </xf>
    <xf numFmtId="49" fontId="16" fillId="0" borderId="0" xfId="2" applyNumberFormat="1" applyFont="1" applyAlignment="1">
      <alignment horizontal="center" wrapText="1"/>
    </xf>
    <xf numFmtId="49" fontId="19" fillId="0" borderId="0" xfId="2" applyNumberFormat="1" applyFont="1" applyAlignment="1">
      <alignment horizontal="center"/>
    </xf>
    <xf numFmtId="49" fontId="16" fillId="0" borderId="1" xfId="2" applyNumberFormat="1" applyFont="1" applyBorder="1" applyAlignment="1">
      <alignment horizontal="center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left" vertical="top" wrapText="1"/>
    </xf>
    <xf numFmtId="0" fontId="12" fillId="0" borderId="2" xfId="2" applyFont="1" applyBorder="1" applyAlignment="1">
      <alignment horizontal="center" vertical="center"/>
    </xf>
    <xf numFmtId="49" fontId="22" fillId="0" borderId="3" xfId="2" applyNumberFormat="1" applyFont="1" applyBorder="1" applyAlignment="1">
      <alignment horizontal="left" vertical="center" wrapText="1"/>
    </xf>
    <xf numFmtId="49" fontId="22" fillId="0" borderId="4" xfId="2" applyNumberFormat="1" applyFont="1" applyBorder="1" applyAlignment="1">
      <alignment horizontal="left" vertical="center" wrapText="1"/>
    </xf>
    <xf numFmtId="49" fontId="22" fillId="0" borderId="5" xfId="2" applyNumberFormat="1" applyFont="1" applyBorder="1" applyAlignment="1">
      <alignment horizontal="left" vertical="center" wrapText="1"/>
    </xf>
    <xf numFmtId="49" fontId="12" fillId="0" borderId="10" xfId="2" applyNumberFormat="1" applyFont="1" applyBorder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0" fontId="12" fillId="0" borderId="10" xfId="2" applyFont="1" applyBorder="1" applyAlignment="1">
      <alignment horizontal="left" vertical="top" wrapText="1"/>
    </xf>
    <xf numFmtId="49" fontId="23" fillId="0" borderId="3" xfId="2" applyNumberFormat="1" applyFont="1" applyBorder="1" applyAlignment="1">
      <alignment horizontal="left" vertical="center" wrapText="1"/>
    </xf>
    <xf numFmtId="49" fontId="23" fillId="0" borderId="4" xfId="2" applyNumberFormat="1" applyFont="1" applyBorder="1" applyAlignment="1">
      <alignment horizontal="left" vertical="center" wrapText="1"/>
    </xf>
    <xf numFmtId="49" fontId="23" fillId="0" borderId="5" xfId="2" applyNumberFormat="1" applyFont="1" applyBorder="1" applyAlignment="1">
      <alignment horizontal="left" vertical="center" wrapText="1"/>
    </xf>
    <xf numFmtId="49" fontId="23" fillId="0" borderId="0" xfId="2" applyNumberFormat="1" applyFont="1" applyAlignment="1">
      <alignment horizontal="left" vertical="top" wrapText="1"/>
    </xf>
    <xf numFmtId="49" fontId="16" fillId="0" borderId="1" xfId="2" applyNumberFormat="1" applyFont="1" applyBorder="1" applyAlignment="1">
      <alignment vertical="top" wrapText="1"/>
    </xf>
    <xf numFmtId="49" fontId="16" fillId="0" borderId="1" xfId="2" applyNumberFormat="1" applyFont="1" applyBorder="1" applyAlignment="1">
      <alignment horizontal="right" vertical="top" wrapText="1"/>
    </xf>
    <xf numFmtId="0" fontId="18" fillId="0" borderId="6" xfId="2" applyFont="1" applyBorder="1" applyAlignment="1">
      <alignment horizontal="center" vertical="top"/>
    </xf>
  </cellXfs>
  <cellStyles count="9">
    <cellStyle name="Обычный" xfId="0" builtinId="0"/>
    <cellStyle name="Обычный 2" xfId="1" xr:uid="{321CA9CA-D01F-44BD-A254-92FF5CA7E3FF}"/>
    <cellStyle name="Обычный 2 2" xfId="5" xr:uid="{52FE71DD-E386-4D54-A2E9-130BB0B867B6}"/>
    <cellStyle name="Обычный 3" xfId="2" xr:uid="{0DC59C91-22C3-49F8-B41D-CE4C504DA04E}"/>
    <cellStyle name="Обычный 4" xfId="3" xr:uid="{6D4C915B-7648-4E4F-A393-2BB8828EB058}"/>
    <cellStyle name="Обычный 5" xfId="4" xr:uid="{CBAB8D38-AFE0-4C66-8BF6-4A93A1F9AB1B}"/>
    <cellStyle name="Обычный 6" xfId="7" xr:uid="{FB6244BB-CBF6-4E0D-8B5D-8AB490154D31}"/>
    <cellStyle name="Финансовый 2" xfId="6" xr:uid="{06B85923-BFCB-4363-B03B-94535108F755}"/>
    <cellStyle name="Финансовый 3" xfId="8" xr:uid="{5290CED0-881B-449D-A38C-C05D20436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57CA-2700-4115-9F31-0CC4A1BE1249}">
  <sheetPr>
    <tabColor rgb="FFFF0000"/>
    <pageSetUpPr fitToPage="1"/>
  </sheetPr>
  <dimension ref="A1:AZ71"/>
  <sheetViews>
    <sheetView topLeftCell="A63" workbookViewId="0">
      <selection activeCell="C36" sqref="C36"/>
    </sheetView>
  </sheetViews>
  <sheetFormatPr defaultColWidth="9.140625" defaultRowHeight="12" x14ac:dyDescent="0.2"/>
  <cols>
    <col min="1" max="1" width="10.85546875" style="167" customWidth="1"/>
    <col min="2" max="2" width="26.85546875" style="167" customWidth="1"/>
    <col min="3" max="3" width="31.5703125" style="167" customWidth="1"/>
    <col min="4" max="4" width="47.28515625" style="167" customWidth="1"/>
    <col min="5" max="5" width="40.42578125" style="167" customWidth="1"/>
    <col min="6" max="6" width="33.7109375" style="167" customWidth="1"/>
    <col min="7" max="16384" width="9.140625" style="167"/>
  </cols>
  <sheetData>
    <row r="1" spans="1:52" s="164" customFormat="1" ht="11.25" customHeight="1" x14ac:dyDescent="0.2">
      <c r="A1" s="163"/>
      <c r="D1" s="449" t="s">
        <v>497</v>
      </c>
      <c r="E1" s="449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</row>
    <row r="2" spans="1:52" s="164" customFormat="1" ht="11.25" customHeight="1" x14ac:dyDescent="0.2">
      <c r="A2" s="163"/>
      <c r="D2" s="450" t="s">
        <v>498</v>
      </c>
      <c r="E2" s="450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</row>
    <row r="4" spans="1:52" s="164" customFormat="1" ht="11.25" customHeight="1" x14ac:dyDescent="0.2">
      <c r="A4" s="163"/>
      <c r="D4" s="449" t="s">
        <v>499</v>
      </c>
      <c r="E4" s="449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</row>
    <row r="5" spans="1:52" s="164" customFormat="1" ht="11.25" customHeight="1" x14ac:dyDescent="0.2">
      <c r="A5" s="163"/>
      <c r="D5" s="450" t="s">
        <v>477</v>
      </c>
      <c r="E5" s="450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</row>
    <row r="6" spans="1:52" s="164" customFormat="1" ht="11.25" customHeight="1" x14ac:dyDescent="0.2">
      <c r="A6" s="163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</row>
    <row r="7" spans="1:52" s="164" customFormat="1" ht="11.25" customHeight="1" x14ac:dyDescent="0.2">
      <c r="A7" s="163" t="s">
        <v>500</v>
      </c>
      <c r="E7" s="164" t="s">
        <v>501</v>
      </c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</row>
    <row r="8" spans="1:52" s="164" customFormat="1" ht="11.25" customHeight="1" x14ac:dyDescent="0.2">
      <c r="A8" s="163" t="s">
        <v>502</v>
      </c>
      <c r="E8" s="164" t="s">
        <v>503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</row>
    <row r="9" spans="1:52" s="164" customFormat="1" ht="11.25" customHeight="1" x14ac:dyDescent="0.2">
      <c r="A9" s="163" t="s">
        <v>504</v>
      </c>
      <c r="E9" s="164" t="s">
        <v>505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</row>
    <row r="10" spans="1:52" s="164" customFormat="1" ht="11.25" customHeight="1" x14ac:dyDescent="0.2">
      <c r="A10" s="163" t="s">
        <v>506</v>
      </c>
      <c r="E10" s="164" t="s">
        <v>507</v>
      </c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</row>
    <row r="11" spans="1:52" s="164" customFormat="1" ht="11.25" customHeight="1" x14ac:dyDescent="0.2">
      <c r="A11" s="163" t="s">
        <v>508</v>
      </c>
      <c r="E11" s="164" t="s">
        <v>508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</row>
    <row r="12" spans="1:52" x14ac:dyDescent="0.2">
      <c r="A12" s="166"/>
      <c r="B12" s="166"/>
      <c r="C12" s="166"/>
      <c r="D12" s="166"/>
      <c r="E12" s="166"/>
    </row>
    <row r="13" spans="1:52" x14ac:dyDescent="0.2">
      <c r="A13" s="166"/>
      <c r="B13" s="166"/>
      <c r="C13" s="166"/>
      <c r="D13" s="166"/>
      <c r="E13" s="166"/>
    </row>
    <row r="14" spans="1:52" x14ac:dyDescent="0.2">
      <c r="A14" s="166"/>
      <c r="B14" s="166"/>
      <c r="C14" s="166"/>
      <c r="D14" s="166"/>
      <c r="E14" s="166"/>
    </row>
    <row r="15" spans="1:52" x14ac:dyDescent="0.2">
      <c r="A15" s="168"/>
      <c r="B15" s="168"/>
      <c r="C15" s="168"/>
      <c r="D15" s="168"/>
      <c r="E15" s="168"/>
    </row>
    <row r="16" spans="1:52" x14ac:dyDescent="0.2">
      <c r="A16" s="168"/>
      <c r="B16" s="168"/>
      <c r="C16" s="168"/>
      <c r="D16" s="168"/>
      <c r="E16" s="168"/>
    </row>
    <row r="17" spans="1:5" x14ac:dyDescent="0.2">
      <c r="A17" s="168"/>
      <c r="B17" s="168"/>
      <c r="C17" s="168"/>
      <c r="D17" s="168"/>
      <c r="E17" s="168"/>
    </row>
    <row r="18" spans="1:5" x14ac:dyDescent="0.2">
      <c r="A18" s="168"/>
      <c r="B18" s="168"/>
      <c r="C18" s="168"/>
      <c r="D18" s="168"/>
      <c r="E18" s="168"/>
    </row>
    <row r="19" spans="1:5" x14ac:dyDescent="0.2">
      <c r="A19" s="169"/>
      <c r="B19" s="169"/>
      <c r="C19" s="169"/>
      <c r="D19" s="169"/>
      <c r="E19" s="169"/>
    </row>
    <row r="20" spans="1:5" x14ac:dyDescent="0.2">
      <c r="A20" s="169"/>
      <c r="B20" s="169"/>
      <c r="C20" s="169"/>
      <c r="D20" s="169"/>
      <c r="E20" s="170" t="s">
        <v>509</v>
      </c>
    </row>
    <row r="21" spans="1:5" x14ac:dyDescent="0.2">
      <c r="A21" s="169"/>
      <c r="B21" s="171" t="s">
        <v>510</v>
      </c>
      <c r="C21" s="172"/>
      <c r="D21" s="172"/>
      <c r="E21" s="172"/>
    </row>
    <row r="22" spans="1:5" x14ac:dyDescent="0.2">
      <c r="A22" s="169"/>
      <c r="B22" s="169"/>
      <c r="C22" s="169"/>
      <c r="D22" s="171" t="s">
        <v>511</v>
      </c>
      <c r="E22" s="173"/>
    </row>
    <row r="23" spans="1:5" x14ac:dyDescent="0.2">
      <c r="A23" s="451" t="s">
        <v>512</v>
      </c>
      <c r="B23" s="451"/>
      <c r="C23" s="451"/>
      <c r="D23" s="451"/>
      <c r="E23" s="451"/>
    </row>
    <row r="24" spans="1:5" x14ac:dyDescent="0.2">
      <c r="A24" s="452" t="s">
        <v>513</v>
      </c>
      <c r="B24" s="452"/>
      <c r="C24" s="452"/>
      <c r="D24" s="452"/>
      <c r="E24" s="452"/>
    </row>
    <row r="25" spans="1:5" x14ac:dyDescent="0.2">
      <c r="A25" s="174"/>
      <c r="B25" s="174"/>
      <c r="C25" s="174"/>
      <c r="D25" s="174"/>
      <c r="E25" s="174"/>
    </row>
    <row r="26" spans="1:5" x14ac:dyDescent="0.2">
      <c r="A26" s="453" t="s">
        <v>72</v>
      </c>
      <c r="B26" s="453"/>
      <c r="C26" s="453"/>
      <c r="D26" s="453"/>
      <c r="E26" s="453"/>
    </row>
    <row r="27" spans="1:5" x14ac:dyDescent="0.2">
      <c r="A27" s="454" t="s">
        <v>514</v>
      </c>
      <c r="B27" s="454"/>
      <c r="C27" s="454"/>
      <c r="D27" s="454"/>
      <c r="E27" s="454"/>
    </row>
    <row r="28" spans="1:5" x14ac:dyDescent="0.2">
      <c r="A28" s="174"/>
      <c r="B28" s="174"/>
      <c r="C28" s="174"/>
      <c r="D28" s="174"/>
      <c r="E28" s="174"/>
    </row>
    <row r="29" spans="1:5" x14ac:dyDescent="0.2">
      <c r="A29" s="175" t="s">
        <v>515</v>
      </c>
      <c r="B29" s="174"/>
      <c r="C29" s="174"/>
      <c r="D29" s="174"/>
      <c r="E29" s="174"/>
    </row>
    <row r="30" spans="1:5" x14ac:dyDescent="0.2">
      <c r="A30" s="168"/>
      <c r="B30" s="455" t="s">
        <v>516</v>
      </c>
      <c r="C30" s="455"/>
      <c r="D30" s="455"/>
      <c r="E30" s="455"/>
    </row>
    <row r="31" spans="1:5" x14ac:dyDescent="0.2">
      <c r="A31" s="174" t="s">
        <v>517</v>
      </c>
      <c r="B31" s="174"/>
      <c r="C31" s="176"/>
      <c r="D31" s="176"/>
      <c r="E31" s="176"/>
    </row>
    <row r="32" spans="1:5" x14ac:dyDescent="0.2">
      <c r="A32" s="168"/>
      <c r="B32" s="456" t="s">
        <v>518</v>
      </c>
      <c r="C32" s="456"/>
      <c r="D32" s="456"/>
      <c r="E32" s="456"/>
    </row>
    <row r="33" spans="1:5" x14ac:dyDescent="0.2">
      <c r="A33" s="168"/>
      <c r="B33" s="177"/>
      <c r="C33" s="177"/>
      <c r="D33" s="177"/>
      <c r="E33" s="177"/>
    </row>
    <row r="34" spans="1:5" x14ac:dyDescent="0.2">
      <c r="A34" s="178" t="s">
        <v>519</v>
      </c>
      <c r="B34" s="177"/>
      <c r="C34" s="177"/>
      <c r="D34" s="177"/>
      <c r="E34" s="177"/>
    </row>
    <row r="35" spans="1:5" x14ac:dyDescent="0.2">
      <c r="A35" s="174"/>
      <c r="B35" s="174"/>
      <c r="C35" s="179"/>
      <c r="D35" s="179"/>
      <c r="E35" s="180"/>
    </row>
    <row r="36" spans="1:5" ht="109.5" customHeight="1" x14ac:dyDescent="0.2">
      <c r="A36" s="181" t="s">
        <v>4</v>
      </c>
      <c r="B36" s="181" t="s">
        <v>520</v>
      </c>
      <c r="C36" s="181" t="s">
        <v>521</v>
      </c>
      <c r="D36" s="181" t="s">
        <v>522</v>
      </c>
      <c r="E36" s="181" t="s">
        <v>523</v>
      </c>
    </row>
    <row r="37" spans="1:5" x14ac:dyDescent="0.2">
      <c r="A37" s="182">
        <v>1</v>
      </c>
      <c r="B37" s="183">
        <v>2</v>
      </c>
      <c r="C37" s="183">
        <v>3</v>
      </c>
      <c r="D37" s="182">
        <v>4</v>
      </c>
      <c r="E37" s="182">
        <v>5</v>
      </c>
    </row>
    <row r="38" spans="1:5" x14ac:dyDescent="0.2">
      <c r="A38" s="457" t="s">
        <v>524</v>
      </c>
      <c r="B38" s="458"/>
      <c r="C38" s="458"/>
      <c r="D38" s="458"/>
      <c r="E38" s="459"/>
    </row>
    <row r="39" spans="1:5" x14ac:dyDescent="0.2">
      <c r="A39" s="446" t="s">
        <v>525</v>
      </c>
      <c r="B39" s="447"/>
      <c r="C39" s="447"/>
      <c r="D39" s="447"/>
      <c r="E39" s="448"/>
    </row>
    <row r="40" spans="1:5" ht="60" x14ac:dyDescent="0.2">
      <c r="A40" s="184" t="s">
        <v>26</v>
      </c>
      <c r="B40" s="185" t="s">
        <v>526</v>
      </c>
      <c r="C40" s="185" t="s">
        <v>527</v>
      </c>
      <c r="D40" s="186" t="s">
        <v>528</v>
      </c>
      <c r="E40" s="187">
        <v>7410</v>
      </c>
    </row>
    <row r="41" spans="1:5" ht="24" x14ac:dyDescent="0.2">
      <c r="A41" s="188"/>
      <c r="B41" s="189"/>
      <c r="C41" s="190" t="s">
        <v>529</v>
      </c>
      <c r="D41" s="191" t="s">
        <v>530</v>
      </c>
      <c r="E41" s="192"/>
    </row>
    <row r="42" spans="1:5" ht="72" x14ac:dyDescent="0.2">
      <c r="A42" s="188"/>
      <c r="B42" s="189"/>
      <c r="C42" s="190" t="s">
        <v>531</v>
      </c>
      <c r="D42" s="191" t="s">
        <v>532</v>
      </c>
      <c r="E42" s="192"/>
    </row>
    <row r="43" spans="1:5" x14ac:dyDescent="0.2">
      <c r="A43" s="188"/>
      <c r="B43" s="189"/>
      <c r="C43" s="190" t="s">
        <v>533</v>
      </c>
      <c r="D43" s="191" t="s">
        <v>534</v>
      </c>
      <c r="E43" s="192"/>
    </row>
    <row r="44" spans="1:5" ht="36" x14ac:dyDescent="0.2">
      <c r="A44" s="184" t="s">
        <v>21</v>
      </c>
      <c r="B44" s="185" t="s">
        <v>535</v>
      </c>
      <c r="C44" s="185" t="s">
        <v>536</v>
      </c>
      <c r="D44" s="186" t="s">
        <v>537</v>
      </c>
      <c r="E44" s="187">
        <v>39580</v>
      </c>
    </row>
    <row r="45" spans="1:5" ht="24" x14ac:dyDescent="0.2">
      <c r="A45" s="188"/>
      <c r="B45" s="189"/>
      <c r="C45" s="190" t="s">
        <v>538</v>
      </c>
      <c r="D45" s="191" t="s">
        <v>539</v>
      </c>
      <c r="E45" s="192"/>
    </row>
    <row r="46" spans="1:5" ht="24" x14ac:dyDescent="0.2">
      <c r="A46" s="188"/>
      <c r="B46" s="189"/>
      <c r="C46" s="190" t="s">
        <v>529</v>
      </c>
      <c r="D46" s="191" t="s">
        <v>530</v>
      </c>
      <c r="E46" s="192"/>
    </row>
    <row r="47" spans="1:5" ht="75" customHeight="1" x14ac:dyDescent="0.2">
      <c r="A47" s="188"/>
      <c r="B47" s="189"/>
      <c r="C47" s="190" t="s">
        <v>531</v>
      </c>
      <c r="D47" s="191" t="s">
        <v>532</v>
      </c>
      <c r="E47" s="192"/>
    </row>
    <row r="48" spans="1:5" x14ac:dyDescent="0.2">
      <c r="A48" s="188"/>
      <c r="B48" s="189"/>
      <c r="C48" s="190" t="s">
        <v>533</v>
      </c>
      <c r="D48" s="191" t="s">
        <v>534</v>
      </c>
      <c r="E48" s="192"/>
    </row>
    <row r="49" spans="1:5" ht="36" x14ac:dyDescent="0.2">
      <c r="A49" s="184" t="s">
        <v>24</v>
      </c>
      <c r="B49" s="185" t="s">
        <v>540</v>
      </c>
      <c r="C49" s="185" t="s">
        <v>536</v>
      </c>
      <c r="D49" s="186" t="s">
        <v>541</v>
      </c>
      <c r="E49" s="187">
        <v>158310</v>
      </c>
    </row>
    <row r="50" spans="1:5" ht="24" x14ac:dyDescent="0.2">
      <c r="A50" s="188"/>
      <c r="B50" s="189"/>
      <c r="C50" s="190" t="s">
        <v>542</v>
      </c>
      <c r="D50" s="191" t="s">
        <v>543</v>
      </c>
      <c r="E50" s="192"/>
    </row>
    <row r="51" spans="1:5" ht="24" x14ac:dyDescent="0.2">
      <c r="A51" s="188"/>
      <c r="B51" s="189"/>
      <c r="C51" s="190" t="s">
        <v>529</v>
      </c>
      <c r="D51" s="191" t="s">
        <v>530</v>
      </c>
      <c r="E51" s="192"/>
    </row>
    <row r="52" spans="1:5" ht="72" x14ac:dyDescent="0.2">
      <c r="A52" s="188"/>
      <c r="B52" s="189"/>
      <c r="C52" s="190" t="s">
        <v>531</v>
      </c>
      <c r="D52" s="191" t="s">
        <v>532</v>
      </c>
      <c r="E52" s="192"/>
    </row>
    <row r="53" spans="1:5" x14ac:dyDescent="0.2">
      <c r="A53" s="188"/>
      <c r="B53" s="189"/>
      <c r="C53" s="190" t="s">
        <v>533</v>
      </c>
      <c r="D53" s="191" t="s">
        <v>534</v>
      </c>
      <c r="E53" s="192"/>
    </row>
    <row r="54" spans="1:5" x14ac:dyDescent="0.2">
      <c r="A54" s="446" t="s">
        <v>544</v>
      </c>
      <c r="B54" s="447"/>
      <c r="C54" s="447"/>
      <c r="D54" s="447"/>
      <c r="E54" s="448"/>
    </row>
    <row r="55" spans="1:5" ht="60" x14ac:dyDescent="0.2">
      <c r="A55" s="184" t="s">
        <v>127</v>
      </c>
      <c r="B55" s="185" t="s">
        <v>545</v>
      </c>
      <c r="C55" s="185" t="s">
        <v>527</v>
      </c>
      <c r="D55" s="186" t="s">
        <v>546</v>
      </c>
      <c r="E55" s="187">
        <v>19110</v>
      </c>
    </row>
    <row r="56" spans="1:5" ht="72" x14ac:dyDescent="0.2">
      <c r="A56" s="188"/>
      <c r="B56" s="189"/>
      <c r="C56" s="190" t="s">
        <v>531</v>
      </c>
      <c r="D56" s="191" t="s">
        <v>532</v>
      </c>
      <c r="E56" s="192"/>
    </row>
    <row r="57" spans="1:5" x14ac:dyDescent="0.2">
      <c r="A57" s="188"/>
      <c r="B57" s="189"/>
      <c r="C57" s="190" t="s">
        <v>533</v>
      </c>
      <c r="D57" s="191" t="s">
        <v>534</v>
      </c>
      <c r="E57" s="192"/>
    </row>
    <row r="58" spans="1:5" ht="36" x14ac:dyDescent="0.2">
      <c r="A58" s="184" t="s">
        <v>25</v>
      </c>
      <c r="B58" s="185" t="s">
        <v>547</v>
      </c>
      <c r="C58" s="185" t="s">
        <v>536</v>
      </c>
      <c r="D58" s="186" t="s">
        <v>548</v>
      </c>
      <c r="E58" s="187">
        <v>393310</v>
      </c>
    </row>
    <row r="59" spans="1:5" ht="24" x14ac:dyDescent="0.2">
      <c r="A59" s="188"/>
      <c r="B59" s="189"/>
      <c r="C59" s="190" t="s">
        <v>542</v>
      </c>
      <c r="D59" s="191" t="s">
        <v>543</v>
      </c>
      <c r="E59" s="192"/>
    </row>
    <row r="60" spans="1:5" x14ac:dyDescent="0.2">
      <c r="A60" s="188"/>
      <c r="B60" s="189"/>
      <c r="C60" s="190" t="s">
        <v>533</v>
      </c>
      <c r="D60" s="191" t="s">
        <v>534</v>
      </c>
      <c r="E60" s="192"/>
    </row>
    <row r="61" spans="1:5" x14ac:dyDescent="0.2">
      <c r="A61" s="193"/>
      <c r="B61" s="463" t="s">
        <v>420</v>
      </c>
      <c r="C61" s="463"/>
      <c r="D61" s="193"/>
      <c r="E61" s="194"/>
    </row>
    <row r="62" spans="1:5" x14ac:dyDescent="0.2">
      <c r="A62" s="193"/>
      <c r="B62" s="464" t="s">
        <v>549</v>
      </c>
      <c r="C62" s="464"/>
      <c r="D62" s="193"/>
      <c r="E62" s="195">
        <v>617720</v>
      </c>
    </row>
    <row r="63" spans="1:5" x14ac:dyDescent="0.2">
      <c r="A63" s="193"/>
      <c r="B63" s="463" t="s">
        <v>550</v>
      </c>
      <c r="C63" s="463"/>
      <c r="D63" s="193"/>
      <c r="E63" s="195">
        <v>617720</v>
      </c>
    </row>
    <row r="64" spans="1:5" x14ac:dyDescent="0.2">
      <c r="A64" s="196"/>
      <c r="B64" s="196" t="s">
        <v>551</v>
      </c>
      <c r="C64" s="196"/>
      <c r="D64" s="196"/>
      <c r="E64" s="197">
        <f>ROUND(E63*6.53,2)</f>
        <v>4033711.6</v>
      </c>
    </row>
    <row r="65" spans="1:12" x14ac:dyDescent="0.2">
      <c r="A65" s="196"/>
      <c r="B65" s="460" t="s">
        <v>552</v>
      </c>
      <c r="C65" s="460"/>
      <c r="D65" s="198">
        <v>9.9000000000000005E-2</v>
      </c>
      <c r="E65" s="197">
        <f>E64*D65</f>
        <v>399337.44840000005</v>
      </c>
    </row>
    <row r="66" spans="1:12" x14ac:dyDescent="0.2">
      <c r="A66" s="196"/>
      <c r="B66" s="465" t="s">
        <v>20</v>
      </c>
      <c r="C66" s="465"/>
      <c r="D66" s="196"/>
      <c r="E66" s="199">
        <f>E65*0.22</f>
        <v>87854.238648000013</v>
      </c>
    </row>
    <row r="67" spans="1:12" x14ac:dyDescent="0.2">
      <c r="A67" s="196"/>
      <c r="B67" s="460" t="s">
        <v>553</v>
      </c>
      <c r="C67" s="460"/>
      <c r="D67" s="196"/>
      <c r="E67" s="197">
        <f>E65+E66</f>
        <v>487191.68704800005</v>
      </c>
    </row>
    <row r="68" spans="1:12" x14ac:dyDescent="0.2">
      <c r="A68" s="166"/>
      <c r="B68" s="200" t="s">
        <v>554</v>
      </c>
      <c r="C68" s="200"/>
      <c r="D68" s="201"/>
      <c r="E68" s="166"/>
    </row>
    <row r="70" spans="1:12" ht="12" customHeight="1" x14ac:dyDescent="0.2">
      <c r="B70" s="202" t="s">
        <v>473</v>
      </c>
      <c r="C70" s="461" t="s">
        <v>555</v>
      </c>
      <c r="D70" s="461"/>
      <c r="E70" s="461"/>
    </row>
    <row r="71" spans="1:12" x14ac:dyDescent="0.2">
      <c r="B71" s="203"/>
      <c r="C71" s="462" t="s">
        <v>556</v>
      </c>
      <c r="D71" s="462"/>
      <c r="E71" s="462"/>
      <c r="F71" s="204"/>
      <c r="G71" s="204"/>
      <c r="H71" s="204"/>
      <c r="I71" s="204"/>
      <c r="J71" s="204"/>
      <c r="K71" s="204"/>
      <c r="L71" s="204"/>
    </row>
  </sheetData>
  <mergeCells count="21">
    <mergeCell ref="B67:C67"/>
    <mergeCell ref="C70:E70"/>
    <mergeCell ref="C71:E71"/>
    <mergeCell ref="A54:E54"/>
    <mergeCell ref="B61:C61"/>
    <mergeCell ref="B62:C62"/>
    <mergeCell ref="B63:C63"/>
    <mergeCell ref="B65:C65"/>
    <mergeCell ref="B66:C66"/>
    <mergeCell ref="A39:E39"/>
    <mergeCell ref="D1:E1"/>
    <mergeCell ref="D2:E2"/>
    <mergeCell ref="D4:E4"/>
    <mergeCell ref="D5:E5"/>
    <mergeCell ref="A23:E23"/>
    <mergeCell ref="A24:E24"/>
    <mergeCell ref="A26:E26"/>
    <mergeCell ref="A27:E27"/>
    <mergeCell ref="B30:E30"/>
    <mergeCell ref="B32:E32"/>
    <mergeCell ref="A38:E38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0D30-EDE6-41E4-837C-7620759C287F}">
  <sheetPr>
    <tabColor rgb="FFFFFF00"/>
  </sheetPr>
  <dimension ref="A1:N26"/>
  <sheetViews>
    <sheetView workbookViewId="0">
      <selection activeCell="B14" sqref="B14"/>
    </sheetView>
  </sheetViews>
  <sheetFormatPr defaultRowHeight="15" x14ac:dyDescent="0.25"/>
  <cols>
    <col min="1" max="1" width="21.7109375" style="12" customWidth="1"/>
    <col min="2" max="2" width="13.85546875" style="13" bestFit="1" customWidth="1"/>
    <col min="3" max="3" width="13.85546875" style="13" customWidth="1"/>
    <col min="4" max="4" width="12.28515625" style="13" customWidth="1"/>
    <col min="5" max="5" width="13" style="13" bestFit="1" customWidth="1"/>
    <col min="6" max="6" width="12.28515625" style="13" bestFit="1" customWidth="1"/>
    <col min="7" max="7" width="9.140625" style="12"/>
    <col min="8" max="8" width="15.140625" style="12" customWidth="1"/>
    <col min="9" max="9" width="13" style="12" customWidth="1"/>
    <col min="10" max="12" width="9.140625" style="12"/>
    <col min="13" max="13" width="11.5703125" style="12" bestFit="1" customWidth="1"/>
    <col min="14" max="16384" width="9.140625" style="12"/>
  </cols>
  <sheetData>
    <row r="1" spans="1:14" x14ac:dyDescent="0.25">
      <c r="B1" s="13" t="s">
        <v>41</v>
      </c>
      <c r="C1" s="13" t="s">
        <v>42</v>
      </c>
      <c r="E1" s="13" t="s">
        <v>43</v>
      </c>
    </row>
    <row r="2" spans="1:14" x14ac:dyDescent="0.25">
      <c r="A2" s="12" t="s">
        <v>44</v>
      </c>
      <c r="B2" s="13">
        <v>399337.44840000005</v>
      </c>
      <c r="C2" s="13">
        <v>79867.490000000005</v>
      </c>
      <c r="E2" s="13">
        <v>479204.94</v>
      </c>
    </row>
    <row r="3" spans="1:14" x14ac:dyDescent="0.25">
      <c r="A3" s="12" t="s">
        <v>45</v>
      </c>
      <c r="B3" s="13">
        <v>79349378.209999993</v>
      </c>
      <c r="C3" s="13">
        <v>15869875.640000001</v>
      </c>
      <c r="E3" s="13">
        <v>95219253.849999994</v>
      </c>
    </row>
    <row r="4" spans="1:14" x14ac:dyDescent="0.25">
      <c r="A4" s="12" t="s">
        <v>46</v>
      </c>
      <c r="B4" s="13">
        <f>B2+B3</f>
        <v>79748715.658399999</v>
      </c>
    </row>
    <row r="5" spans="1:14" x14ac:dyDescent="0.25">
      <c r="H5" s="12" t="s">
        <v>47</v>
      </c>
      <c r="I5" s="12" t="s">
        <v>48</v>
      </c>
    </row>
    <row r="6" spans="1:14" x14ac:dyDescent="0.25">
      <c r="A6" s="12" t="s">
        <v>53</v>
      </c>
      <c r="B6" s="13">
        <v>30098199.800000001</v>
      </c>
      <c r="C6" s="13">
        <v>6019639.96</v>
      </c>
      <c r="E6" s="13">
        <v>36117839.759999998</v>
      </c>
      <c r="H6" s="13">
        <f>E6*0.05</f>
        <v>1805891.9879999999</v>
      </c>
      <c r="I6" s="13">
        <f>H6/1.2*0.2</f>
        <v>300981.99800000002</v>
      </c>
    </row>
    <row r="8" spans="1:14" x14ac:dyDescent="0.25">
      <c r="A8" s="14" t="s">
        <v>54</v>
      </c>
    </row>
    <row r="9" spans="1:14" x14ac:dyDescent="0.25">
      <c r="B9" s="13" t="s">
        <v>41</v>
      </c>
      <c r="C9" s="13" t="s">
        <v>20</v>
      </c>
      <c r="E9" s="13" t="s">
        <v>49</v>
      </c>
    </row>
    <row r="10" spans="1:14" x14ac:dyDescent="0.25">
      <c r="A10" s="12" t="s">
        <v>44</v>
      </c>
      <c r="B10" s="13">
        <f>B2</f>
        <v>399337.44840000005</v>
      </c>
      <c r="C10" s="13">
        <f>B10*0.22</f>
        <v>87854.238648000013</v>
      </c>
      <c r="E10" s="13">
        <f>B10+C10</f>
        <v>487191.68704800005</v>
      </c>
      <c r="F10" s="13">
        <f>B10*1.22</f>
        <v>487191.68704800005</v>
      </c>
    </row>
    <row r="11" spans="1:14" x14ac:dyDescent="0.25">
      <c r="A11" s="12" t="s">
        <v>562</v>
      </c>
      <c r="B11" s="13">
        <f>B3-B6</f>
        <v>49251178.409999996</v>
      </c>
      <c r="C11" s="13">
        <f>B11*0.22</f>
        <v>10835259.2502</v>
      </c>
      <c r="E11" s="13">
        <f>B11+C11</f>
        <v>60086437.6602</v>
      </c>
      <c r="F11" s="13">
        <f>B11*1.22</f>
        <v>60086437.660199992</v>
      </c>
      <c r="H11" s="12" t="s">
        <v>47</v>
      </c>
      <c r="I11" s="12" t="s">
        <v>55</v>
      </c>
    </row>
    <row r="12" spans="1:14" s="219" customFormat="1" x14ac:dyDescent="0.25">
      <c r="A12" s="219" t="s">
        <v>57</v>
      </c>
      <c r="B12" s="220">
        <f>'ЛСР на 2026г._22%+дав.мат.'!N1164</f>
        <v>8291857.2000000002</v>
      </c>
      <c r="C12" s="220">
        <f>'ЛСР на 2026г._22%+дав.мат.'!N1165</f>
        <v>1824208.584</v>
      </c>
      <c r="D12" s="220"/>
      <c r="E12" s="220">
        <f>'ЛСР на 2026г._22%+дав.мат.'!N1166</f>
        <v>10116065.784</v>
      </c>
      <c r="F12" s="220"/>
      <c r="N12" s="220"/>
    </row>
    <row r="13" spans="1:14" s="219" customFormat="1" x14ac:dyDescent="0.25">
      <c r="A13" s="219" t="s">
        <v>58</v>
      </c>
      <c r="B13" s="220">
        <f>'спецификация корр'!H33</f>
        <v>3917325.8836526242</v>
      </c>
      <c r="C13" s="220">
        <f>'спецификация корр'!H34</f>
        <v>861811.69440357736</v>
      </c>
      <c r="D13" s="220"/>
      <c r="E13" s="220">
        <f>'спецификация корр'!H35</f>
        <v>4779137.5780562013</v>
      </c>
      <c r="F13" s="220"/>
      <c r="N13" s="220"/>
    </row>
    <row r="14" spans="1:14" x14ac:dyDescent="0.25">
      <c r="A14" s="14" t="s">
        <v>56</v>
      </c>
      <c r="B14" s="15">
        <f>B10+B11</f>
        <v>49650515.858399995</v>
      </c>
      <c r="C14" s="15">
        <f>C10+C11</f>
        <v>10923113.488847999</v>
      </c>
      <c r="D14" s="15"/>
      <c r="E14" s="15">
        <f>E10+E11</f>
        <v>60573629.347248003</v>
      </c>
      <c r="H14" s="13">
        <f>E14*0.05</f>
        <v>3028681.4673624001</v>
      </c>
      <c r="I14" s="13">
        <f>H14/1.22*0.22</f>
        <v>546155.67444240011</v>
      </c>
      <c r="M14" s="16"/>
      <c r="N14" s="17"/>
    </row>
    <row r="16" spans="1:14" x14ac:dyDescent="0.25">
      <c r="A16" s="12" t="s">
        <v>50</v>
      </c>
    </row>
    <row r="17" spans="1:8" x14ac:dyDescent="0.25">
      <c r="B17" s="13" t="s">
        <v>41</v>
      </c>
      <c r="C17" s="13" t="s">
        <v>42</v>
      </c>
      <c r="D17" s="13" t="s">
        <v>20</v>
      </c>
      <c r="E17" s="13" t="s">
        <v>51</v>
      </c>
    </row>
    <row r="18" spans="1:8" x14ac:dyDescent="0.25">
      <c r="B18" s="13">
        <f>B6+B10+B11</f>
        <v>79748715.658399999</v>
      </c>
      <c r="C18" s="13">
        <f>C6</f>
        <v>6019639.96</v>
      </c>
      <c r="D18" s="13">
        <f>C10+C11</f>
        <v>10923113.488847999</v>
      </c>
      <c r="E18" s="13">
        <f>E6+E10+E11</f>
        <v>96691469.107248008</v>
      </c>
    </row>
    <row r="19" spans="1:8" x14ac:dyDescent="0.25">
      <c r="E19" s="13">
        <f>E6+E14</f>
        <v>96691469.107248008</v>
      </c>
      <c r="F19" s="13">
        <f>E18-E3</f>
        <v>1472215.2572480142</v>
      </c>
    </row>
    <row r="22" spans="1:8" x14ac:dyDescent="0.25">
      <c r="A22" s="12" t="s">
        <v>52</v>
      </c>
      <c r="E22" s="13">
        <f>E18*0.05</f>
        <v>4834573.455362401</v>
      </c>
      <c r="H22" s="13">
        <f>H6+H14</f>
        <v>4834573.4553624</v>
      </c>
    </row>
    <row r="25" spans="1:8" x14ac:dyDescent="0.25">
      <c r="B25" s="150">
        <f>B12+B13</f>
        <v>12209183.083652625</v>
      </c>
      <c r="C25" s="150">
        <f>C12+C13</f>
        <v>2686020.2784035774</v>
      </c>
      <c r="D25" s="150"/>
      <c r="E25" s="150">
        <f t="shared" ref="E25" si="0">E12+E13</f>
        <v>14895203.362056201</v>
      </c>
    </row>
    <row r="26" spans="1:8" x14ac:dyDescent="0.25">
      <c r="B26" s="150">
        <f>B11-B25</f>
        <v>37041995.326347373</v>
      </c>
      <c r="C26" s="150">
        <f>C11-C25</f>
        <v>8149238.9717964223</v>
      </c>
      <c r="D26" s="150"/>
      <c r="E26" s="150">
        <f t="shared" ref="E26" si="1">E11-E25</f>
        <v>45191234.298143797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B9B6-2F4D-47BD-A518-BEEC5C2181DB}">
  <sheetPr>
    <tabColor rgb="FFFF0000"/>
  </sheetPr>
  <dimension ref="A1:N26"/>
  <sheetViews>
    <sheetView workbookViewId="0">
      <selection activeCell="F19" sqref="F19"/>
    </sheetView>
  </sheetViews>
  <sheetFormatPr defaultRowHeight="15" x14ac:dyDescent="0.25"/>
  <cols>
    <col min="1" max="1" width="31.7109375" style="12" customWidth="1"/>
    <col min="2" max="2" width="13.85546875" style="13" bestFit="1" customWidth="1"/>
    <col min="3" max="3" width="13.85546875" style="13" customWidth="1"/>
    <col min="4" max="4" width="12.28515625" style="13" customWidth="1"/>
    <col min="5" max="5" width="13" style="13" bestFit="1" customWidth="1"/>
    <col min="6" max="6" width="12.28515625" style="13" bestFit="1" customWidth="1"/>
    <col min="7" max="7" width="9.140625" style="12"/>
    <col min="8" max="8" width="15.140625" style="12" customWidth="1"/>
    <col min="9" max="9" width="13" style="12" customWidth="1"/>
    <col min="10" max="10" width="13" style="12" bestFit="1" customWidth="1"/>
    <col min="11" max="11" width="11.5703125" style="12" bestFit="1" customWidth="1"/>
    <col min="12" max="12" width="9.140625" style="12"/>
    <col min="13" max="13" width="11.5703125" style="12" bestFit="1" customWidth="1"/>
    <col min="14" max="16384" width="9.140625" style="12"/>
  </cols>
  <sheetData>
    <row r="1" spans="1:14" x14ac:dyDescent="0.25">
      <c r="B1" s="13" t="s">
        <v>41</v>
      </c>
      <c r="C1" s="13" t="s">
        <v>42</v>
      </c>
      <c r="E1" s="13" t="s">
        <v>43</v>
      </c>
    </row>
    <row r="2" spans="1:14" x14ac:dyDescent="0.25">
      <c r="A2" s="12" t="s">
        <v>44</v>
      </c>
      <c r="B2" s="13">
        <v>399337.44840000005</v>
      </c>
      <c r="C2" s="13">
        <v>79867.490000000005</v>
      </c>
      <c r="E2" s="13">
        <v>479204.94</v>
      </c>
    </row>
    <row r="3" spans="1:14" x14ac:dyDescent="0.25">
      <c r="A3" s="12" t="s">
        <v>45</v>
      </c>
      <c r="B3" s="13">
        <v>79349378.209999993</v>
      </c>
      <c r="C3" s="13">
        <v>15869875.640000001</v>
      </c>
      <c r="E3" s="13">
        <v>95219253.849999994</v>
      </c>
    </row>
    <row r="4" spans="1:14" x14ac:dyDescent="0.25">
      <c r="A4" s="12" t="s">
        <v>46</v>
      </c>
      <c r="B4" s="13">
        <f>B2+B3</f>
        <v>79748715.658399999</v>
      </c>
    </row>
    <row r="5" spans="1:14" x14ac:dyDescent="0.25">
      <c r="H5" s="12" t="s">
        <v>47</v>
      </c>
      <c r="I5" s="12" t="s">
        <v>48</v>
      </c>
    </row>
    <row r="6" spans="1:14" x14ac:dyDescent="0.25">
      <c r="A6" s="12" t="s">
        <v>53</v>
      </c>
      <c r="B6" s="13">
        <v>30098199.800000001</v>
      </c>
      <c r="C6" s="13">
        <v>6019639.96</v>
      </c>
      <c r="E6" s="13">
        <v>36117839.759999998</v>
      </c>
      <c r="H6" s="13">
        <f>E6*0.05</f>
        <v>1805891.9879999999</v>
      </c>
      <c r="I6" s="13">
        <f>H6/1.2*0.2</f>
        <v>300981.99800000002</v>
      </c>
    </row>
    <row r="8" spans="1:14" x14ac:dyDescent="0.25">
      <c r="A8" s="14" t="s">
        <v>54</v>
      </c>
    </row>
    <row r="9" spans="1:14" x14ac:dyDescent="0.25">
      <c r="B9" s="13" t="s">
        <v>41</v>
      </c>
      <c r="C9" s="13" t="s">
        <v>20</v>
      </c>
      <c r="E9" s="13" t="s">
        <v>49</v>
      </c>
    </row>
    <row r="10" spans="1:14" x14ac:dyDescent="0.25">
      <c r="A10" s="12" t="s">
        <v>44</v>
      </c>
      <c r="B10" s="13">
        <f>B2</f>
        <v>399337.44840000005</v>
      </c>
      <c r="C10" s="13">
        <f>B10*0.22</f>
        <v>87854.238648000013</v>
      </c>
      <c r="E10" s="13">
        <f>B10+C10</f>
        <v>487191.68704800005</v>
      </c>
      <c r="F10" s="13">
        <f>B10*1.22</f>
        <v>487191.68704800005</v>
      </c>
    </row>
    <row r="11" spans="1:14" x14ac:dyDescent="0.25">
      <c r="A11" s="12" t="s">
        <v>562</v>
      </c>
      <c r="B11" s="13">
        <f>B3-B6</f>
        <v>49251178.409999996</v>
      </c>
      <c r="C11" s="13">
        <f>B11*0.22</f>
        <v>10835259.2502</v>
      </c>
      <c r="E11" s="13">
        <f>B11+C11</f>
        <v>60086437.6602</v>
      </c>
      <c r="F11" s="13">
        <f>B11*1.22</f>
        <v>60086437.660199992</v>
      </c>
      <c r="H11" s="12" t="s">
        <v>47</v>
      </c>
      <c r="I11" s="12" t="s">
        <v>55</v>
      </c>
    </row>
    <row r="12" spans="1:14" s="219" customFormat="1" x14ac:dyDescent="0.25">
      <c r="A12" s="219" t="s">
        <v>57</v>
      </c>
      <c r="B12" s="220">
        <f>'ЛСР на 2026г._НДС 22%-кс2+дав'!N1193</f>
        <v>12209182.869999999</v>
      </c>
      <c r="C12" s="220">
        <f>'ЛСР на 2026г._НДС 22%-кс2+дав'!N1194</f>
        <v>2686020.2313999999</v>
      </c>
      <c r="D12" s="220"/>
      <c r="E12" s="220">
        <f>B12+C12</f>
        <v>14895203.101399999</v>
      </c>
      <c r="F12" s="220"/>
      <c r="J12" s="220">
        <f>'ЛСР на 2026г._НДС 22%-кс2+дав'!N1195</f>
        <v>14895203.101399999</v>
      </c>
      <c r="K12" s="220">
        <f>E12-J12</f>
        <v>0</v>
      </c>
      <c r="N12" s="220"/>
    </row>
    <row r="13" spans="1:14" s="219" customFormat="1" x14ac:dyDescent="0.25">
      <c r="A13" s="219" t="s">
        <v>596</v>
      </c>
      <c r="B13" s="220">
        <f>'спецификация корр'!K33</f>
        <v>37041995.539999999</v>
      </c>
      <c r="C13" s="220">
        <f>'спецификация корр'!K34</f>
        <v>8149239.0187999997</v>
      </c>
      <c r="D13" s="220"/>
      <c r="E13" s="220">
        <f>B13+C13</f>
        <v>45191234.558799997</v>
      </c>
      <c r="F13" s="220"/>
      <c r="J13" s="220">
        <f>'спецификация корр'!K35</f>
        <v>45191234.558799997</v>
      </c>
      <c r="K13" s="220">
        <f>E13-J13</f>
        <v>0</v>
      </c>
      <c r="N13" s="220"/>
    </row>
    <row r="14" spans="1:14" x14ac:dyDescent="0.25">
      <c r="A14" s="14" t="s">
        <v>56</v>
      </c>
      <c r="B14" s="15">
        <f>B10+B11</f>
        <v>49650515.858399995</v>
      </c>
      <c r="C14" s="15">
        <f>C10+C11</f>
        <v>10923113.488847999</v>
      </c>
      <c r="D14" s="15"/>
      <c r="E14" s="15">
        <f>E10+E11</f>
        <v>60573629.347248003</v>
      </c>
      <c r="H14" s="13">
        <f>E14*0.05</f>
        <v>3028681.4673624001</v>
      </c>
      <c r="I14" s="13">
        <f>H14/1.22*0.22</f>
        <v>546155.67444240011</v>
      </c>
      <c r="M14" s="16"/>
      <c r="N14" s="17"/>
    </row>
    <row r="16" spans="1:14" x14ac:dyDescent="0.25">
      <c r="A16" s="12" t="s">
        <v>50</v>
      </c>
    </row>
    <row r="17" spans="1:8" x14ac:dyDescent="0.25">
      <c r="B17" s="13" t="s">
        <v>41</v>
      </c>
      <c r="C17" s="13" t="s">
        <v>42</v>
      </c>
      <c r="D17" s="13" t="s">
        <v>20</v>
      </c>
      <c r="E17" s="13" t="s">
        <v>51</v>
      </c>
    </row>
    <row r="18" spans="1:8" x14ac:dyDescent="0.25">
      <c r="B18" s="13">
        <f>B6+B10+B11</f>
        <v>79748715.658399999</v>
      </c>
      <c r="C18" s="13">
        <f>C6</f>
        <v>6019639.96</v>
      </c>
      <c r="D18" s="13">
        <f>C10+C11</f>
        <v>10923113.488847999</v>
      </c>
      <c r="E18" s="13">
        <f>E6+E10+E11</f>
        <v>96691469.107248008</v>
      </c>
    </row>
    <row r="19" spans="1:8" x14ac:dyDescent="0.25">
      <c r="E19" s="13">
        <f>E6+E14</f>
        <v>96691469.107248008</v>
      </c>
      <c r="F19" s="13">
        <f>E18-E3</f>
        <v>1472215.2572480142</v>
      </c>
    </row>
    <row r="22" spans="1:8" x14ac:dyDescent="0.25">
      <c r="A22" s="12" t="s">
        <v>52</v>
      </c>
      <c r="E22" s="13">
        <f>E18*0.05</f>
        <v>4834573.455362401</v>
      </c>
      <c r="H22" s="13">
        <f>H6+H14</f>
        <v>4834573.4553624</v>
      </c>
    </row>
    <row r="25" spans="1:8" x14ac:dyDescent="0.25">
      <c r="B25" s="150">
        <f>B12+B13</f>
        <v>49251178.409999996</v>
      </c>
      <c r="C25" s="150">
        <f>C12+C13</f>
        <v>10835259.2502</v>
      </c>
      <c r="D25" s="150"/>
      <c r="E25" s="150">
        <f t="shared" ref="E25" si="0">E12+E13</f>
        <v>60086437.6602</v>
      </c>
    </row>
    <row r="26" spans="1:8" x14ac:dyDescent="0.25">
      <c r="B26" s="150">
        <f>B11-B25</f>
        <v>0</v>
      </c>
      <c r="C26" s="150">
        <f>C11-C25</f>
        <v>0</v>
      </c>
      <c r="D26" s="150"/>
      <c r="E26" s="150">
        <f t="shared" ref="E26" si="1">E11-E25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B82C-56B9-4893-B183-97549DF95FA6}">
  <sheetPr>
    <tabColor rgb="FFFF0000"/>
    <pageSetUpPr fitToPage="1"/>
  </sheetPr>
  <dimension ref="A1:IC1221"/>
  <sheetViews>
    <sheetView topLeftCell="A490" workbookViewId="0">
      <selection activeCell="C507" sqref="C507:E507"/>
    </sheetView>
  </sheetViews>
  <sheetFormatPr defaultColWidth="9.140625" defaultRowHeight="11.25" customHeight="1" x14ac:dyDescent="0.2"/>
  <cols>
    <col min="1" max="1" width="8.85546875" style="248" customWidth="1"/>
    <col min="2" max="2" width="20.140625" style="371" customWidth="1"/>
    <col min="3" max="4" width="10.42578125" style="371" customWidth="1"/>
    <col min="5" max="5" width="13.28515625" style="371" customWidth="1"/>
    <col min="6" max="6" width="8.5703125" style="371" customWidth="1"/>
    <col min="7" max="7" width="10.7109375" style="371" customWidth="1"/>
    <col min="8" max="8" width="8.42578125" style="371" customWidth="1"/>
    <col min="9" max="9" width="13.140625" style="371" customWidth="1"/>
    <col min="10" max="10" width="12.28515625" style="371" customWidth="1"/>
    <col min="11" max="11" width="8.5703125" style="371" customWidth="1"/>
    <col min="12" max="12" width="13" style="371" customWidth="1"/>
    <col min="13" max="13" width="7.85546875" style="371" customWidth="1"/>
    <col min="14" max="14" width="13.28515625" style="371" customWidth="1"/>
    <col min="15" max="15" width="1.140625" style="371" hidden="1" customWidth="1"/>
    <col min="16" max="16" width="73.85546875" style="371" hidden="1" customWidth="1"/>
    <col min="17" max="17" width="83.42578125" style="371" hidden="1" customWidth="1"/>
    <col min="18" max="19" width="9.140625" style="371"/>
    <col min="20" max="20" width="12.42578125" style="371" bestFit="1" customWidth="1"/>
    <col min="21" max="24" width="9.140625" style="371"/>
    <col min="25" max="40" width="87.28515625" style="372" hidden="1" customWidth="1"/>
    <col min="41" max="46" width="71.7109375" style="304" hidden="1" customWidth="1"/>
    <col min="47" max="54" width="87.28515625" style="372" hidden="1" customWidth="1"/>
    <col min="55" max="60" width="71.7109375" style="304" hidden="1" customWidth="1"/>
    <col min="61" max="68" width="87.28515625" style="372" hidden="1" customWidth="1"/>
    <col min="69" max="74" width="71.7109375" style="304" hidden="1" customWidth="1"/>
    <col min="75" max="82" width="87.28515625" style="372" hidden="1" customWidth="1"/>
    <col min="83" max="88" width="71.7109375" style="304" hidden="1" customWidth="1"/>
    <col min="89" max="96" width="87.28515625" style="372" hidden="1" customWidth="1"/>
    <col min="97" max="102" width="71.7109375" style="304" hidden="1" customWidth="1"/>
    <col min="103" max="110" width="87.28515625" style="372" hidden="1" customWidth="1"/>
    <col min="111" max="152" width="159" style="373" hidden="1" customWidth="1"/>
    <col min="153" max="155" width="32.28515625" style="374" hidden="1" customWidth="1"/>
    <col min="156" max="156" width="159" style="375" hidden="1" customWidth="1"/>
    <col min="157" max="163" width="34.140625" style="304" hidden="1" customWidth="1"/>
    <col min="164" max="166" width="130" style="304" hidden="1" customWidth="1"/>
    <col min="167" max="167" width="159" style="375" hidden="1" customWidth="1"/>
    <col min="168" max="175" width="95.85546875" style="304" hidden="1" customWidth="1"/>
    <col min="176" max="180" width="53.42578125" style="376" hidden="1" customWidth="1"/>
    <col min="181" max="185" width="55.42578125" style="308" hidden="1" customWidth="1"/>
    <col min="186" max="190" width="53.42578125" style="376" hidden="1" customWidth="1"/>
    <col min="191" max="195" width="55.42578125" style="308" hidden="1" customWidth="1"/>
    <col min="196" max="237" width="159" style="304" hidden="1" customWidth="1"/>
    <col min="238" max="16384" width="9.140625" style="371"/>
  </cols>
  <sheetData>
    <row r="1" spans="1:52" s="210" customFormat="1" ht="11.25" customHeight="1" x14ac:dyDescent="0.2">
      <c r="A1" s="209"/>
      <c r="M1" s="467" t="s">
        <v>499</v>
      </c>
      <c r="N1" s="467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</row>
    <row r="2" spans="1:52" s="210" customFormat="1" ht="11.25" customHeight="1" x14ac:dyDescent="0.2">
      <c r="A2" s="209"/>
      <c r="H2" s="468" t="s">
        <v>498</v>
      </c>
      <c r="I2" s="468"/>
      <c r="J2" s="468"/>
      <c r="K2" s="468"/>
      <c r="L2" s="468"/>
      <c r="M2" s="468"/>
      <c r="N2" s="468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</row>
    <row r="3" spans="1:52" s="212" customFormat="1" ht="12" x14ac:dyDescent="0.2"/>
    <row r="4" spans="1:52" s="210" customFormat="1" ht="11.25" customHeight="1" x14ac:dyDescent="0.2">
      <c r="A4" s="209"/>
      <c r="M4" s="467" t="s">
        <v>557</v>
      </c>
      <c r="N4" s="467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</row>
    <row r="5" spans="1:52" s="210" customFormat="1" ht="11.25" customHeight="1" x14ac:dyDescent="0.2">
      <c r="A5" s="209"/>
      <c r="I5" s="468" t="s">
        <v>477</v>
      </c>
      <c r="J5" s="468"/>
      <c r="K5" s="468"/>
      <c r="L5" s="468"/>
      <c r="M5" s="468"/>
      <c r="N5" s="468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</row>
    <row r="6" spans="1:52" s="210" customFormat="1" ht="11.25" customHeight="1" x14ac:dyDescent="0.2">
      <c r="A6" s="209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</row>
    <row r="7" spans="1:52" s="210" customFormat="1" ht="11.25" customHeight="1" x14ac:dyDescent="0.2">
      <c r="A7" s="209" t="s">
        <v>500</v>
      </c>
      <c r="I7" s="210" t="s">
        <v>501</v>
      </c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</row>
    <row r="8" spans="1:52" s="210" customFormat="1" ht="11.25" customHeight="1" x14ac:dyDescent="0.2">
      <c r="A8" s="209" t="s">
        <v>502</v>
      </c>
      <c r="I8" s="210" t="s">
        <v>503</v>
      </c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</row>
    <row r="9" spans="1:52" s="210" customFormat="1" ht="11.25" customHeight="1" x14ac:dyDescent="0.2">
      <c r="A9" s="209" t="s">
        <v>504</v>
      </c>
      <c r="I9" s="210" t="s">
        <v>505</v>
      </c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</row>
    <row r="10" spans="1:52" s="210" customFormat="1" ht="20.25" customHeight="1" x14ac:dyDescent="0.2">
      <c r="A10" s="209" t="s">
        <v>506</v>
      </c>
      <c r="I10" s="210" t="s">
        <v>507</v>
      </c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</row>
    <row r="11" spans="1:52" s="210" customFormat="1" ht="15.75" customHeight="1" x14ac:dyDescent="0.2">
      <c r="A11" s="209" t="s">
        <v>508</v>
      </c>
      <c r="I11" s="210" t="s">
        <v>508</v>
      </c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</row>
    <row r="12" spans="1:52" customFormat="1" ht="15" x14ac:dyDescent="0.25"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9" t="s">
        <v>59</v>
      </c>
    </row>
    <row r="13" spans="1:52" customFormat="1" ht="11.25" customHeight="1" x14ac:dyDescent="0.25">
      <c r="A13" s="250"/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49" t="s">
        <v>60</v>
      </c>
    </row>
    <row r="14" spans="1:52" customFormat="1" ht="8.25" customHeight="1" x14ac:dyDescent="0.25">
      <c r="A14" s="250"/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49"/>
    </row>
    <row r="15" spans="1:52" customFormat="1" ht="2.25" customHeight="1" x14ac:dyDescent="0.25">
      <c r="A15" s="251"/>
      <c r="B15" s="252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</row>
    <row r="16" spans="1:52" customFormat="1" ht="15" x14ac:dyDescent="0.25">
      <c r="A16" s="251" t="s">
        <v>61</v>
      </c>
      <c r="B16" s="252"/>
      <c r="C16" s="250"/>
      <c r="E16" s="250"/>
      <c r="F16" s="250"/>
      <c r="G16" s="489" t="s">
        <v>62</v>
      </c>
      <c r="H16" s="489"/>
      <c r="I16" s="489"/>
      <c r="J16" s="489"/>
      <c r="K16" s="489"/>
      <c r="L16" s="489"/>
      <c r="M16" s="489"/>
      <c r="N16" s="489"/>
      <c r="Y16" s="253" t="s">
        <v>62</v>
      </c>
      <c r="Z16" s="253" t="s">
        <v>0</v>
      </c>
      <c r="AA16" s="253" t="s">
        <v>0</v>
      </c>
      <c r="AB16" s="253" t="s">
        <v>0</v>
      </c>
      <c r="AC16" s="253" t="s">
        <v>0</v>
      </c>
      <c r="AD16" s="253" t="s">
        <v>0</v>
      </c>
      <c r="AE16" s="253" t="s">
        <v>0</v>
      </c>
      <c r="AF16" s="253" t="s">
        <v>0</v>
      </c>
    </row>
    <row r="17" spans="1:152" customFormat="1" ht="68.25" x14ac:dyDescent="0.25">
      <c r="A17" s="251" t="s">
        <v>63</v>
      </c>
      <c r="B17" s="252"/>
      <c r="C17" s="250"/>
      <c r="E17" s="254"/>
      <c r="F17" s="254"/>
      <c r="G17" s="490" t="s">
        <v>64</v>
      </c>
      <c r="H17" s="490"/>
      <c r="I17" s="490"/>
      <c r="J17" s="490"/>
      <c r="K17" s="490"/>
      <c r="L17" s="490"/>
      <c r="M17" s="490"/>
      <c r="N17" s="490"/>
      <c r="AG17" s="253" t="s">
        <v>64</v>
      </c>
      <c r="AH17" s="253" t="s">
        <v>0</v>
      </c>
      <c r="AI17" s="253" t="s">
        <v>0</v>
      </c>
      <c r="AJ17" s="253" t="s">
        <v>0</v>
      </c>
      <c r="AK17" s="253" t="s">
        <v>0</v>
      </c>
      <c r="AL17" s="253" t="s">
        <v>0</v>
      </c>
      <c r="AM17" s="253" t="s">
        <v>0</v>
      </c>
      <c r="AN17" s="253" t="s">
        <v>0</v>
      </c>
    </row>
    <row r="18" spans="1:152" customFormat="1" ht="45.75" x14ac:dyDescent="0.25">
      <c r="A18" s="491" t="s">
        <v>65</v>
      </c>
      <c r="B18" s="491"/>
      <c r="C18" s="491"/>
      <c r="D18" s="491"/>
      <c r="E18" s="491"/>
      <c r="F18" s="491"/>
      <c r="G18" s="490" t="s">
        <v>66</v>
      </c>
      <c r="H18" s="490"/>
      <c r="I18" s="490"/>
      <c r="J18" s="490"/>
      <c r="K18" s="490"/>
      <c r="L18" s="490"/>
      <c r="M18" s="490"/>
      <c r="N18" s="490"/>
      <c r="P18" s="255" t="s">
        <v>65</v>
      </c>
      <c r="Q18" s="256" t="s">
        <v>66</v>
      </c>
      <c r="R18" s="257"/>
      <c r="S18" s="257"/>
      <c r="T18" s="257"/>
      <c r="U18" s="257"/>
      <c r="V18" s="257"/>
      <c r="W18" s="257"/>
      <c r="X18" s="257"/>
      <c r="AO18" s="258" t="s">
        <v>65</v>
      </c>
      <c r="AP18" s="258" t="s">
        <v>0</v>
      </c>
      <c r="AQ18" s="258" t="s">
        <v>0</v>
      </c>
      <c r="AR18" s="258" t="s">
        <v>0</v>
      </c>
      <c r="AS18" s="258" t="s">
        <v>0</v>
      </c>
      <c r="AT18" s="258" t="s">
        <v>0</v>
      </c>
      <c r="AU18" s="253" t="s">
        <v>66</v>
      </c>
      <c r="AV18" s="253" t="s">
        <v>0</v>
      </c>
      <c r="AW18" s="253" t="s">
        <v>0</v>
      </c>
      <c r="AX18" s="253" t="s">
        <v>0</v>
      </c>
      <c r="AY18" s="253" t="s">
        <v>0</v>
      </c>
      <c r="AZ18" s="253" t="s">
        <v>0</v>
      </c>
      <c r="BA18" s="253" t="s">
        <v>0</v>
      </c>
      <c r="BB18" s="253" t="s">
        <v>0</v>
      </c>
    </row>
    <row r="19" spans="1:152" customFormat="1" ht="78.75" x14ac:dyDescent="0.25">
      <c r="A19" s="492" t="s">
        <v>67</v>
      </c>
      <c r="B19" s="492"/>
      <c r="C19" s="492"/>
      <c r="D19" s="492"/>
      <c r="E19" s="492"/>
      <c r="F19" s="492"/>
      <c r="G19" s="490"/>
      <c r="H19" s="490"/>
      <c r="I19" s="490"/>
      <c r="J19" s="490"/>
      <c r="K19" s="490"/>
      <c r="L19" s="490"/>
      <c r="M19" s="490"/>
      <c r="N19" s="490"/>
      <c r="P19" s="255" t="s">
        <v>67</v>
      </c>
      <c r="Q19" s="256"/>
      <c r="R19" s="257"/>
      <c r="S19" s="257"/>
      <c r="T19" s="257"/>
      <c r="U19" s="257"/>
      <c r="V19" s="257"/>
      <c r="W19" s="257"/>
      <c r="X19" s="257"/>
      <c r="BC19" s="258" t="s">
        <v>67</v>
      </c>
      <c r="BD19" s="258" t="s">
        <v>0</v>
      </c>
      <c r="BE19" s="258" t="s">
        <v>0</v>
      </c>
      <c r="BF19" s="258" t="s">
        <v>0</v>
      </c>
      <c r="BG19" s="258" t="s">
        <v>0</v>
      </c>
      <c r="BH19" s="258" t="s">
        <v>0</v>
      </c>
      <c r="BI19" s="253" t="s">
        <v>0</v>
      </c>
      <c r="BJ19" s="253" t="s">
        <v>0</v>
      </c>
      <c r="BK19" s="253" t="s">
        <v>0</v>
      </c>
      <c r="BL19" s="253" t="s">
        <v>0</v>
      </c>
      <c r="BM19" s="253" t="s">
        <v>0</v>
      </c>
      <c r="BN19" s="253" t="s">
        <v>0</v>
      </c>
      <c r="BO19" s="253" t="s">
        <v>0</v>
      </c>
      <c r="BP19" s="253" t="s">
        <v>0</v>
      </c>
    </row>
    <row r="20" spans="1:152" customFormat="1" ht="33.75" x14ac:dyDescent="0.25">
      <c r="A20" s="491" t="s">
        <v>68</v>
      </c>
      <c r="B20" s="491"/>
      <c r="C20" s="491"/>
      <c r="D20" s="491"/>
      <c r="E20" s="491"/>
      <c r="F20" s="491"/>
      <c r="G20" s="490"/>
      <c r="H20" s="490"/>
      <c r="I20" s="490"/>
      <c r="J20" s="490"/>
      <c r="K20" s="490"/>
      <c r="L20" s="490"/>
      <c r="M20" s="490"/>
      <c r="N20" s="490"/>
      <c r="P20" s="255" t="s">
        <v>68</v>
      </c>
      <c r="Q20" s="256"/>
      <c r="R20" s="257"/>
      <c r="S20" s="257"/>
      <c r="T20" s="257"/>
      <c r="U20" s="257"/>
      <c r="V20" s="257"/>
      <c r="W20" s="257"/>
      <c r="X20" s="257"/>
      <c r="BQ20" s="258" t="s">
        <v>68</v>
      </c>
      <c r="BR20" s="258" t="s">
        <v>0</v>
      </c>
      <c r="BS20" s="258" t="s">
        <v>0</v>
      </c>
      <c r="BT20" s="258" t="s">
        <v>0</v>
      </c>
      <c r="BU20" s="258" t="s">
        <v>0</v>
      </c>
      <c r="BV20" s="258" t="s">
        <v>0</v>
      </c>
      <c r="BW20" s="253" t="s">
        <v>0</v>
      </c>
      <c r="BX20" s="253" t="s">
        <v>0</v>
      </c>
      <c r="BY20" s="253" t="s">
        <v>0</v>
      </c>
      <c r="BZ20" s="253" t="s">
        <v>0</v>
      </c>
      <c r="CA20" s="253" t="s">
        <v>0</v>
      </c>
      <c r="CB20" s="253" t="s">
        <v>0</v>
      </c>
      <c r="CC20" s="253" t="s">
        <v>0</v>
      </c>
      <c r="CD20" s="253" t="s">
        <v>0</v>
      </c>
    </row>
    <row r="21" spans="1:152" customFormat="1" ht="15" x14ac:dyDescent="0.25">
      <c r="A21" s="501" t="s">
        <v>69</v>
      </c>
      <c r="B21" s="501"/>
      <c r="C21" s="501"/>
      <c r="D21" s="501"/>
      <c r="E21" s="501"/>
      <c r="F21" s="501"/>
      <c r="G21" s="490" t="s">
        <v>70</v>
      </c>
      <c r="H21" s="490"/>
      <c r="I21" s="490"/>
      <c r="J21" s="490"/>
      <c r="K21" s="490"/>
      <c r="L21" s="490"/>
      <c r="M21" s="490"/>
      <c r="N21" s="490"/>
      <c r="P21" s="259"/>
      <c r="Q21" s="259"/>
      <c r="CE21" s="258" t="s">
        <v>69</v>
      </c>
      <c r="CF21" s="258" t="s">
        <v>0</v>
      </c>
      <c r="CG21" s="258" t="s">
        <v>0</v>
      </c>
      <c r="CH21" s="258" t="s">
        <v>0</v>
      </c>
      <c r="CI21" s="258" t="s">
        <v>0</v>
      </c>
      <c r="CJ21" s="258" t="s">
        <v>0</v>
      </c>
      <c r="CK21" s="253" t="s">
        <v>70</v>
      </c>
      <c r="CL21" s="253" t="s">
        <v>0</v>
      </c>
      <c r="CM21" s="253" t="s">
        <v>0</v>
      </c>
      <c r="CN21" s="253" t="s">
        <v>0</v>
      </c>
      <c r="CO21" s="253" t="s">
        <v>0</v>
      </c>
      <c r="CP21" s="253" t="s">
        <v>0</v>
      </c>
      <c r="CQ21" s="253" t="s">
        <v>0</v>
      </c>
      <c r="CR21" s="253" t="s">
        <v>0</v>
      </c>
    </row>
    <row r="22" spans="1:152" customFormat="1" ht="15" x14ac:dyDescent="0.25">
      <c r="A22" s="501" t="s">
        <v>71</v>
      </c>
      <c r="B22" s="501"/>
      <c r="C22" s="501"/>
      <c r="D22" s="501"/>
      <c r="E22" s="501"/>
      <c r="F22" s="501"/>
      <c r="G22" s="490"/>
      <c r="H22" s="490"/>
      <c r="I22" s="490"/>
      <c r="J22" s="490"/>
      <c r="K22" s="490"/>
      <c r="L22" s="490"/>
      <c r="M22" s="490"/>
      <c r="N22" s="490"/>
      <c r="CS22" s="258" t="s">
        <v>71</v>
      </c>
      <c r="CT22" s="258" t="s">
        <v>0</v>
      </c>
      <c r="CU22" s="258" t="s">
        <v>0</v>
      </c>
      <c r="CV22" s="258" t="s">
        <v>0</v>
      </c>
      <c r="CW22" s="258" t="s">
        <v>0</v>
      </c>
      <c r="CX22" s="258" t="s">
        <v>0</v>
      </c>
      <c r="CY22" s="253" t="s">
        <v>0</v>
      </c>
      <c r="CZ22" s="253" t="s">
        <v>0</v>
      </c>
      <c r="DA22" s="253" t="s">
        <v>0</v>
      </c>
      <c r="DB22" s="253" t="s">
        <v>0</v>
      </c>
      <c r="DC22" s="253" t="s">
        <v>0</v>
      </c>
      <c r="DD22" s="253" t="s">
        <v>0</v>
      </c>
      <c r="DE22" s="253" t="s">
        <v>0</v>
      </c>
      <c r="DF22" s="253" t="s">
        <v>0</v>
      </c>
    </row>
    <row r="23" spans="1:152" customFormat="1" ht="8.25" customHeight="1" x14ac:dyDescent="0.25">
      <c r="A23" s="260"/>
      <c r="B23" s="250"/>
      <c r="C23" s="250"/>
      <c r="D23" s="250"/>
      <c r="E23" s="250"/>
      <c r="F23" s="252"/>
      <c r="G23" s="252"/>
      <c r="H23" s="252"/>
      <c r="I23" s="252"/>
      <c r="J23" s="252"/>
      <c r="K23" s="252"/>
      <c r="L23" s="252"/>
      <c r="M23" s="252"/>
      <c r="N23" s="252"/>
    </row>
    <row r="24" spans="1:152" customFormat="1" ht="15" x14ac:dyDescent="0.25">
      <c r="A24" s="498"/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DG24" s="261" t="s">
        <v>0</v>
      </c>
      <c r="DH24" s="261" t="s">
        <v>0</v>
      </c>
      <c r="DI24" s="261" t="s">
        <v>0</v>
      </c>
      <c r="DJ24" s="261" t="s">
        <v>0</v>
      </c>
      <c r="DK24" s="261" t="s">
        <v>0</v>
      </c>
      <c r="DL24" s="261" t="s">
        <v>0</v>
      </c>
      <c r="DM24" s="261" t="s">
        <v>0</v>
      </c>
      <c r="DN24" s="261" t="s">
        <v>0</v>
      </c>
      <c r="DO24" s="261" t="s">
        <v>0</v>
      </c>
      <c r="DP24" s="261" t="s">
        <v>0</v>
      </c>
      <c r="DQ24" s="261" t="s">
        <v>0</v>
      </c>
      <c r="DR24" s="261" t="s">
        <v>0</v>
      </c>
      <c r="DS24" s="261" t="s">
        <v>0</v>
      </c>
      <c r="DT24" s="261" t="s">
        <v>0</v>
      </c>
    </row>
    <row r="25" spans="1:152" customFormat="1" ht="15" x14ac:dyDescent="0.25">
      <c r="A25" s="493" t="s">
        <v>1</v>
      </c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</row>
    <row r="26" spans="1:152" customFormat="1" ht="8.25" customHeight="1" x14ac:dyDescent="0.25">
      <c r="A26" s="262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</row>
    <row r="27" spans="1:152" customFormat="1" ht="15" x14ac:dyDescent="0.25">
      <c r="A27" s="498" t="s">
        <v>72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DU27" s="261" t="s">
        <v>72</v>
      </c>
      <c r="DV27" s="261" t="s">
        <v>0</v>
      </c>
      <c r="DW27" s="261" t="s">
        <v>0</v>
      </c>
      <c r="DX27" s="261" t="s">
        <v>0</v>
      </c>
      <c r="DY27" s="261" t="s">
        <v>0</v>
      </c>
      <c r="DZ27" s="261" t="s">
        <v>0</v>
      </c>
      <c r="EA27" s="261" t="s">
        <v>0</v>
      </c>
      <c r="EB27" s="261" t="s">
        <v>0</v>
      </c>
      <c r="EC27" s="261" t="s">
        <v>0</v>
      </c>
      <c r="ED27" s="261" t="s">
        <v>0</v>
      </c>
      <c r="EE27" s="261" t="s">
        <v>0</v>
      </c>
      <c r="EF27" s="261" t="s">
        <v>0</v>
      </c>
      <c r="EG27" s="261" t="s">
        <v>0</v>
      </c>
      <c r="EH27" s="261" t="s">
        <v>0</v>
      </c>
    </row>
    <row r="28" spans="1:152" customFormat="1" ht="15" x14ac:dyDescent="0.25">
      <c r="A28" s="493" t="s">
        <v>73</v>
      </c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</row>
    <row r="29" spans="1:152" customFormat="1" ht="24" customHeight="1" x14ac:dyDescent="0.25">
      <c r="A29" s="499" t="s">
        <v>74</v>
      </c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</row>
    <row r="30" spans="1:152" customFormat="1" ht="8.25" customHeight="1" x14ac:dyDescent="0.25">
      <c r="A30" s="263"/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</row>
    <row r="31" spans="1:152" customFormat="1" ht="15" x14ac:dyDescent="0.25">
      <c r="A31" s="500" t="s">
        <v>72</v>
      </c>
      <c r="B31" s="500"/>
      <c r="C31" s="500"/>
      <c r="D31" s="500"/>
      <c r="E31" s="500"/>
      <c r="F31" s="500"/>
      <c r="G31" s="500"/>
      <c r="H31" s="500"/>
      <c r="I31" s="500"/>
      <c r="J31" s="500"/>
      <c r="K31" s="500"/>
      <c r="L31" s="500"/>
      <c r="M31" s="500"/>
      <c r="N31" s="500"/>
      <c r="EI31" s="261" t="s">
        <v>72</v>
      </c>
      <c r="EJ31" s="261" t="s">
        <v>0</v>
      </c>
      <c r="EK31" s="261" t="s">
        <v>0</v>
      </c>
      <c r="EL31" s="261" t="s">
        <v>0</v>
      </c>
      <c r="EM31" s="261" t="s">
        <v>0</v>
      </c>
      <c r="EN31" s="261" t="s">
        <v>0</v>
      </c>
      <c r="EO31" s="261" t="s">
        <v>0</v>
      </c>
      <c r="EP31" s="261" t="s">
        <v>0</v>
      </c>
      <c r="EQ31" s="261" t="s">
        <v>0</v>
      </c>
      <c r="ER31" s="261" t="s">
        <v>0</v>
      </c>
      <c r="ES31" s="261" t="s">
        <v>0</v>
      </c>
      <c r="ET31" s="261" t="s">
        <v>0</v>
      </c>
      <c r="EU31" s="261" t="s">
        <v>0</v>
      </c>
      <c r="EV31" s="261" t="s">
        <v>0</v>
      </c>
    </row>
    <row r="32" spans="1:152" customFormat="1" ht="13.5" customHeight="1" x14ac:dyDescent="0.25">
      <c r="A32" s="493" t="s">
        <v>75</v>
      </c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3"/>
      <c r="M32" s="493"/>
      <c r="N32" s="493"/>
    </row>
    <row r="33" spans="1:155" customFormat="1" ht="15" customHeight="1" x14ac:dyDescent="0.25">
      <c r="A33" s="250" t="s">
        <v>76</v>
      </c>
      <c r="B33" s="264" t="s">
        <v>77</v>
      </c>
      <c r="C33" s="248" t="s">
        <v>78</v>
      </c>
      <c r="D33" s="248"/>
      <c r="E33" s="248"/>
      <c r="F33" s="254"/>
      <c r="G33" s="254"/>
      <c r="H33" s="254"/>
      <c r="I33" s="254"/>
      <c r="J33" s="254"/>
      <c r="K33" s="254"/>
      <c r="L33" s="254"/>
      <c r="M33" s="254"/>
      <c r="N33" s="254"/>
    </row>
    <row r="34" spans="1:155" customFormat="1" ht="18" customHeight="1" x14ac:dyDescent="0.25">
      <c r="A34" s="250" t="s">
        <v>79</v>
      </c>
      <c r="B34" s="489" t="s">
        <v>80</v>
      </c>
      <c r="C34" s="489"/>
      <c r="D34" s="489"/>
      <c r="E34" s="489"/>
      <c r="F34" s="489"/>
      <c r="G34" s="254"/>
      <c r="H34" s="254"/>
      <c r="I34" s="254"/>
      <c r="J34" s="254"/>
      <c r="K34" s="254"/>
      <c r="L34" s="254"/>
      <c r="M34" s="254"/>
      <c r="N34" s="254"/>
    </row>
    <row r="35" spans="1:155" customFormat="1" ht="15" x14ac:dyDescent="0.25">
      <c r="A35" s="250"/>
      <c r="B35" s="494" t="s">
        <v>81</v>
      </c>
      <c r="C35" s="494"/>
      <c r="D35" s="494"/>
      <c r="E35" s="494"/>
      <c r="F35" s="494"/>
      <c r="G35" s="265"/>
      <c r="H35" s="265"/>
      <c r="I35" s="265"/>
      <c r="J35" s="265"/>
      <c r="K35" s="265"/>
      <c r="L35" s="265"/>
      <c r="M35" s="266"/>
      <c r="N35" s="265"/>
    </row>
    <row r="36" spans="1:155" customFormat="1" ht="9.75" customHeight="1" x14ac:dyDescent="0.25">
      <c r="A36" s="250"/>
      <c r="B36" s="250"/>
      <c r="C36" s="250"/>
      <c r="D36" s="267"/>
      <c r="E36" s="267"/>
      <c r="F36" s="267"/>
      <c r="G36" s="267"/>
      <c r="H36" s="267"/>
      <c r="I36" s="267"/>
      <c r="J36" s="267"/>
      <c r="K36" s="267"/>
      <c r="L36" s="267"/>
      <c r="M36" s="265"/>
      <c r="N36" s="265"/>
    </row>
    <row r="37" spans="1:155" customFormat="1" ht="15" x14ac:dyDescent="0.25">
      <c r="A37" s="268" t="s">
        <v>82</v>
      </c>
      <c r="B37" s="250"/>
      <c r="C37" s="250"/>
      <c r="D37" s="495" t="s">
        <v>597</v>
      </c>
      <c r="E37" s="496"/>
      <c r="F37" s="496"/>
      <c r="G37" s="269"/>
      <c r="H37" s="269"/>
      <c r="I37" s="269"/>
      <c r="J37" s="269"/>
      <c r="K37" s="269"/>
      <c r="L37" s="269"/>
      <c r="M37" s="269"/>
      <c r="N37" s="269"/>
      <c r="EW37" s="257" t="s">
        <v>83</v>
      </c>
      <c r="EX37" s="257" t="s">
        <v>0</v>
      </c>
      <c r="EY37" s="257" t="s">
        <v>0</v>
      </c>
    </row>
    <row r="38" spans="1:155" customFormat="1" ht="9.75" customHeight="1" x14ac:dyDescent="0.25">
      <c r="A38" s="250"/>
      <c r="B38" s="270"/>
      <c r="C38" s="270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</row>
    <row r="39" spans="1:155" customFormat="1" ht="12.75" customHeight="1" x14ac:dyDescent="0.25">
      <c r="A39" s="268" t="s">
        <v>84</v>
      </c>
      <c r="B39" s="270"/>
      <c r="C39" s="272">
        <v>14895.2</v>
      </c>
      <c r="D39" s="273" t="s">
        <v>566</v>
      </c>
      <c r="E39" s="274" t="s">
        <v>86</v>
      </c>
      <c r="G39" s="270"/>
      <c r="H39" s="270"/>
      <c r="I39" s="270"/>
      <c r="J39" s="270"/>
      <c r="K39" s="270"/>
      <c r="L39" s="275"/>
      <c r="M39" s="275"/>
      <c r="N39" s="270"/>
      <c r="T39" s="218"/>
    </row>
    <row r="40" spans="1:155" customFormat="1" ht="12.75" customHeight="1" x14ac:dyDescent="0.25">
      <c r="A40" s="250"/>
      <c r="B40" s="276" t="s">
        <v>87</v>
      </c>
      <c r="C40" s="277"/>
      <c r="D40" s="278"/>
      <c r="E40" s="274"/>
      <c r="G40" s="270"/>
    </row>
    <row r="41" spans="1:155" customFormat="1" ht="12.75" customHeight="1" x14ac:dyDescent="0.25">
      <c r="A41" s="250"/>
      <c r="B41" s="279" t="s">
        <v>88</v>
      </c>
      <c r="C41" s="272">
        <v>48174.879999999997</v>
      </c>
      <c r="D41" s="273" t="s">
        <v>89</v>
      </c>
      <c r="E41" s="274" t="s">
        <v>86</v>
      </c>
      <c r="G41" s="270" t="s">
        <v>90</v>
      </c>
      <c r="I41" s="270"/>
      <c r="J41" s="270"/>
      <c r="K41" s="270"/>
      <c r="L41" s="272">
        <v>535.08000000000004</v>
      </c>
      <c r="M41" s="280" t="s">
        <v>91</v>
      </c>
      <c r="N41" s="274" t="s">
        <v>86</v>
      </c>
    </row>
    <row r="42" spans="1:155" customFormat="1" ht="12.75" customHeight="1" x14ac:dyDescent="0.25">
      <c r="A42" s="250"/>
      <c r="B42" s="279" t="s">
        <v>92</v>
      </c>
      <c r="C42" s="272">
        <v>148.5</v>
      </c>
      <c r="D42" s="281" t="s">
        <v>93</v>
      </c>
      <c r="E42" s="274" t="s">
        <v>86</v>
      </c>
      <c r="G42" s="270" t="s">
        <v>94</v>
      </c>
      <c r="I42" s="270"/>
      <c r="J42" s="270"/>
      <c r="K42" s="270"/>
      <c r="L42" s="497">
        <v>1195.4100000000001</v>
      </c>
      <c r="M42" s="497"/>
      <c r="N42" s="274" t="s">
        <v>95</v>
      </c>
    </row>
    <row r="43" spans="1:155" customFormat="1" ht="12.75" customHeight="1" x14ac:dyDescent="0.25">
      <c r="A43" s="250"/>
      <c r="B43" s="279" t="s">
        <v>96</v>
      </c>
      <c r="C43" s="272">
        <v>0</v>
      </c>
      <c r="D43" s="281" t="s">
        <v>97</v>
      </c>
      <c r="E43" s="274" t="s">
        <v>86</v>
      </c>
      <c r="G43" s="270" t="s">
        <v>98</v>
      </c>
      <c r="I43" s="270"/>
      <c r="J43" s="270"/>
      <c r="K43" s="270"/>
      <c r="L43" s="497">
        <v>302.92</v>
      </c>
      <c r="M43" s="497"/>
      <c r="N43" s="274" t="s">
        <v>95</v>
      </c>
    </row>
    <row r="44" spans="1:155" customFormat="1" ht="12.75" customHeight="1" x14ac:dyDescent="0.25">
      <c r="A44" s="250"/>
      <c r="B44" s="279" t="s">
        <v>99</v>
      </c>
      <c r="C44" s="272">
        <v>0</v>
      </c>
      <c r="D44" s="273" t="s">
        <v>97</v>
      </c>
      <c r="E44" s="274" t="s">
        <v>86</v>
      </c>
      <c r="G44" s="270"/>
      <c r="H44" s="270"/>
      <c r="I44" s="270"/>
      <c r="J44" s="270"/>
      <c r="K44" s="270"/>
      <c r="L44" s="487" t="s">
        <v>100</v>
      </c>
      <c r="M44" s="487"/>
      <c r="N44" s="270"/>
    </row>
    <row r="45" spans="1:155" customFormat="1" ht="9.75" customHeight="1" x14ac:dyDescent="0.25">
      <c r="A45" s="282"/>
    </row>
    <row r="46" spans="1:155" customFormat="1" ht="36" customHeight="1" x14ac:dyDescent="0.25">
      <c r="A46" s="488" t="s">
        <v>101</v>
      </c>
      <c r="B46" s="485" t="s">
        <v>38</v>
      </c>
      <c r="C46" s="485" t="s">
        <v>102</v>
      </c>
      <c r="D46" s="485"/>
      <c r="E46" s="485"/>
      <c r="F46" s="485" t="s">
        <v>103</v>
      </c>
      <c r="G46" s="485" t="s">
        <v>104</v>
      </c>
      <c r="H46" s="485"/>
      <c r="I46" s="485"/>
      <c r="J46" s="485" t="s">
        <v>105</v>
      </c>
      <c r="K46" s="485"/>
      <c r="L46" s="485"/>
      <c r="M46" s="485" t="s">
        <v>106</v>
      </c>
      <c r="N46" s="485" t="s">
        <v>107</v>
      </c>
    </row>
    <row r="47" spans="1:155" customFormat="1" ht="11.25" customHeight="1" x14ac:dyDescent="0.25">
      <c r="A47" s="488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  <c r="M47" s="485"/>
      <c r="N47" s="485"/>
    </row>
    <row r="48" spans="1:155" customFormat="1" ht="34.5" customHeight="1" x14ac:dyDescent="0.25">
      <c r="A48" s="488"/>
      <c r="B48" s="485"/>
      <c r="C48" s="485"/>
      <c r="D48" s="485"/>
      <c r="E48" s="485"/>
      <c r="F48" s="485"/>
      <c r="G48" s="283" t="s">
        <v>108</v>
      </c>
      <c r="H48" s="283" t="s">
        <v>109</v>
      </c>
      <c r="I48" s="283" t="s">
        <v>110</v>
      </c>
      <c r="J48" s="283" t="s">
        <v>108</v>
      </c>
      <c r="K48" s="283" t="s">
        <v>109</v>
      </c>
      <c r="L48" s="283" t="s">
        <v>111</v>
      </c>
      <c r="M48" s="485"/>
      <c r="N48" s="485"/>
    </row>
    <row r="49" spans="1:163" customFormat="1" ht="15" x14ac:dyDescent="0.25">
      <c r="A49" s="284">
        <v>1</v>
      </c>
      <c r="B49" s="285">
        <v>2</v>
      </c>
      <c r="C49" s="486">
        <v>3</v>
      </c>
      <c r="D49" s="486"/>
      <c r="E49" s="486"/>
      <c r="F49" s="285">
        <v>4</v>
      </c>
      <c r="G49" s="285">
        <v>5</v>
      </c>
      <c r="H49" s="285">
        <v>6</v>
      </c>
      <c r="I49" s="285">
        <v>7</v>
      </c>
      <c r="J49" s="285">
        <v>8</v>
      </c>
      <c r="K49" s="285">
        <v>9</v>
      </c>
      <c r="L49" s="285">
        <v>10</v>
      </c>
      <c r="M49" s="285">
        <v>11</v>
      </c>
      <c r="N49" s="285">
        <v>12</v>
      </c>
      <c r="O49" s="286"/>
      <c r="P49" s="286"/>
      <c r="Q49" s="286"/>
    </row>
    <row r="50" spans="1:163" customFormat="1" ht="15" x14ac:dyDescent="0.25">
      <c r="A50" s="482" t="s">
        <v>112</v>
      </c>
      <c r="B50" s="483"/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4"/>
      <c r="EZ50" s="287" t="s">
        <v>112</v>
      </c>
    </row>
    <row r="51" spans="1:163" customFormat="1" ht="33.75" x14ac:dyDescent="0.25">
      <c r="A51" s="288" t="s">
        <v>26</v>
      </c>
      <c r="B51" s="289" t="s">
        <v>113</v>
      </c>
      <c r="C51" s="475" t="s">
        <v>114</v>
      </c>
      <c r="D51" s="475"/>
      <c r="E51" s="475"/>
      <c r="F51" s="290" t="s">
        <v>115</v>
      </c>
      <c r="G51" s="291">
        <v>0.17549999999999999</v>
      </c>
      <c r="H51" s="292">
        <v>1</v>
      </c>
      <c r="I51" s="293">
        <v>0.17549999999999999</v>
      </c>
      <c r="J51" s="294"/>
      <c r="K51" s="291"/>
      <c r="L51" s="294"/>
      <c r="M51" s="291"/>
      <c r="N51" s="295"/>
      <c r="EZ51" s="287"/>
      <c r="FA51" s="296" t="s">
        <v>114</v>
      </c>
      <c r="FB51" s="296" t="s">
        <v>0</v>
      </c>
      <c r="FC51" s="296" t="s">
        <v>0</v>
      </c>
    </row>
    <row r="52" spans="1:163" customFormat="1" ht="15" x14ac:dyDescent="0.25">
      <c r="A52" s="297"/>
      <c r="B52" s="298" t="s">
        <v>26</v>
      </c>
      <c r="C52" s="472" t="s">
        <v>116</v>
      </c>
      <c r="D52" s="472"/>
      <c r="E52" s="472"/>
      <c r="F52" s="299"/>
      <c r="G52" s="300"/>
      <c r="H52" s="300"/>
      <c r="I52" s="300"/>
      <c r="J52" s="301">
        <v>920.4</v>
      </c>
      <c r="K52" s="300"/>
      <c r="L52" s="301">
        <v>161.53</v>
      </c>
      <c r="M52" s="302">
        <v>52.21</v>
      </c>
      <c r="N52" s="303">
        <v>8433.48</v>
      </c>
      <c r="EZ52" s="287"/>
      <c r="FA52" s="296"/>
      <c r="FB52" s="296"/>
      <c r="FC52" s="296"/>
      <c r="FD52" s="304" t="s">
        <v>116</v>
      </c>
    </row>
    <row r="53" spans="1:163" customFormat="1" ht="15" x14ac:dyDescent="0.25">
      <c r="A53" s="305"/>
      <c r="B53" s="298"/>
      <c r="C53" s="472" t="s">
        <v>117</v>
      </c>
      <c r="D53" s="472"/>
      <c r="E53" s="472"/>
      <c r="F53" s="299" t="s">
        <v>118</v>
      </c>
      <c r="G53" s="306">
        <v>118</v>
      </c>
      <c r="H53" s="300"/>
      <c r="I53" s="307">
        <v>20.709</v>
      </c>
      <c r="J53" s="308"/>
      <c r="K53" s="300"/>
      <c r="L53" s="308"/>
      <c r="M53" s="300"/>
      <c r="N53" s="309"/>
      <c r="EZ53" s="287"/>
      <c r="FA53" s="296"/>
      <c r="FB53" s="296"/>
      <c r="FC53" s="296"/>
      <c r="FE53" s="304" t="s">
        <v>117</v>
      </c>
    </row>
    <row r="54" spans="1:163" customFormat="1" ht="15" x14ac:dyDescent="0.25">
      <c r="A54" s="310"/>
      <c r="B54" s="298"/>
      <c r="C54" s="479" t="s">
        <v>119</v>
      </c>
      <c r="D54" s="479"/>
      <c r="E54" s="479"/>
      <c r="F54" s="311"/>
      <c r="G54" s="312"/>
      <c r="H54" s="312"/>
      <c r="I54" s="312"/>
      <c r="J54" s="313">
        <v>920.4</v>
      </c>
      <c r="K54" s="312"/>
      <c r="L54" s="313">
        <v>161.53</v>
      </c>
      <c r="M54" s="312"/>
      <c r="N54" s="314">
        <v>8433.48</v>
      </c>
      <c r="EZ54" s="287"/>
      <c r="FA54" s="296"/>
      <c r="FB54" s="296"/>
      <c r="FC54" s="296"/>
      <c r="FF54" s="304" t="s">
        <v>119</v>
      </c>
    </row>
    <row r="55" spans="1:163" customFormat="1" ht="15" x14ac:dyDescent="0.25">
      <c r="A55" s="305"/>
      <c r="B55" s="298"/>
      <c r="C55" s="472" t="s">
        <v>120</v>
      </c>
      <c r="D55" s="472"/>
      <c r="E55" s="472"/>
      <c r="F55" s="299"/>
      <c r="G55" s="300"/>
      <c r="H55" s="300"/>
      <c r="I55" s="300"/>
      <c r="J55" s="308"/>
      <c r="K55" s="300"/>
      <c r="L55" s="301">
        <v>161.53</v>
      </c>
      <c r="M55" s="300"/>
      <c r="N55" s="303">
        <v>8433.48</v>
      </c>
      <c r="EZ55" s="287"/>
      <c r="FA55" s="296"/>
      <c r="FB55" s="296"/>
      <c r="FC55" s="296"/>
      <c r="FE55" s="304" t="s">
        <v>120</v>
      </c>
    </row>
    <row r="56" spans="1:163" customFormat="1" ht="22.5" x14ac:dyDescent="0.25">
      <c r="A56" s="305"/>
      <c r="B56" s="298" t="s">
        <v>121</v>
      </c>
      <c r="C56" s="472" t="s">
        <v>122</v>
      </c>
      <c r="D56" s="472"/>
      <c r="E56" s="472"/>
      <c r="F56" s="299" t="s">
        <v>123</v>
      </c>
      <c r="G56" s="306">
        <v>89</v>
      </c>
      <c r="H56" s="300"/>
      <c r="I56" s="306">
        <v>89</v>
      </c>
      <c r="J56" s="308"/>
      <c r="K56" s="300"/>
      <c r="L56" s="301">
        <v>143.76</v>
      </c>
      <c r="M56" s="300"/>
      <c r="N56" s="303">
        <v>7505.8</v>
      </c>
      <c r="EZ56" s="287"/>
      <c r="FA56" s="296"/>
      <c r="FB56" s="296"/>
      <c r="FC56" s="296"/>
      <c r="FE56" s="304" t="s">
        <v>122</v>
      </c>
    </row>
    <row r="57" spans="1:163" customFormat="1" ht="45" x14ac:dyDescent="0.25">
      <c r="A57" s="305"/>
      <c r="B57" s="298" t="s">
        <v>124</v>
      </c>
      <c r="C57" s="472" t="s">
        <v>125</v>
      </c>
      <c r="D57" s="472"/>
      <c r="E57" s="472"/>
      <c r="F57" s="299" t="s">
        <v>123</v>
      </c>
      <c r="G57" s="306">
        <v>40</v>
      </c>
      <c r="H57" s="302">
        <v>0.85</v>
      </c>
      <c r="I57" s="306">
        <v>34</v>
      </c>
      <c r="J57" s="308"/>
      <c r="K57" s="300"/>
      <c r="L57" s="301">
        <v>54.92</v>
      </c>
      <c r="M57" s="300"/>
      <c r="N57" s="303">
        <v>2867.38</v>
      </c>
      <c r="EZ57" s="287"/>
      <c r="FA57" s="296"/>
      <c r="FB57" s="296"/>
      <c r="FC57" s="296"/>
      <c r="FE57" s="304" t="s">
        <v>125</v>
      </c>
    </row>
    <row r="58" spans="1:163" customFormat="1" ht="15" x14ac:dyDescent="0.25">
      <c r="A58" s="315"/>
      <c r="B58" s="316"/>
      <c r="C58" s="475" t="s">
        <v>126</v>
      </c>
      <c r="D58" s="475"/>
      <c r="E58" s="475"/>
      <c r="F58" s="290"/>
      <c r="G58" s="291"/>
      <c r="H58" s="291"/>
      <c r="I58" s="291"/>
      <c r="J58" s="294"/>
      <c r="K58" s="291"/>
      <c r="L58" s="317">
        <v>360.21</v>
      </c>
      <c r="M58" s="312"/>
      <c r="N58" s="318">
        <v>18806.66</v>
      </c>
      <c r="EZ58" s="287"/>
      <c r="FA58" s="296"/>
      <c r="FB58" s="296"/>
      <c r="FC58" s="296"/>
      <c r="FG58" s="296" t="s">
        <v>126</v>
      </c>
    </row>
    <row r="59" spans="1:163" customFormat="1" ht="33.75" x14ac:dyDescent="0.25">
      <c r="A59" s="288" t="s">
        <v>127</v>
      </c>
      <c r="B59" s="289" t="s">
        <v>128</v>
      </c>
      <c r="C59" s="475" t="s">
        <v>129</v>
      </c>
      <c r="D59" s="475"/>
      <c r="E59" s="475"/>
      <c r="F59" s="290" t="s">
        <v>130</v>
      </c>
      <c r="G59" s="291">
        <v>0.69040000000000001</v>
      </c>
      <c r="H59" s="292">
        <v>1</v>
      </c>
      <c r="I59" s="293">
        <v>0.69040000000000001</v>
      </c>
      <c r="J59" s="294"/>
      <c r="K59" s="291"/>
      <c r="L59" s="294"/>
      <c r="M59" s="291"/>
      <c r="N59" s="295"/>
      <c r="EZ59" s="287"/>
      <c r="FA59" s="296" t="s">
        <v>129</v>
      </c>
      <c r="FB59" s="296" t="s">
        <v>0</v>
      </c>
      <c r="FC59" s="296" t="s">
        <v>0</v>
      </c>
      <c r="FG59" s="296"/>
    </row>
    <row r="60" spans="1:163" customFormat="1" ht="15" x14ac:dyDescent="0.25">
      <c r="A60" s="297"/>
      <c r="B60" s="298" t="s">
        <v>26</v>
      </c>
      <c r="C60" s="472" t="s">
        <v>116</v>
      </c>
      <c r="D60" s="472"/>
      <c r="E60" s="472"/>
      <c r="F60" s="299"/>
      <c r="G60" s="300"/>
      <c r="H60" s="300"/>
      <c r="I60" s="300"/>
      <c r="J60" s="301">
        <v>519.16</v>
      </c>
      <c r="K60" s="300"/>
      <c r="L60" s="301">
        <v>358.43</v>
      </c>
      <c r="M60" s="302">
        <v>52.21</v>
      </c>
      <c r="N60" s="303">
        <v>18713.63</v>
      </c>
      <c r="EZ60" s="287"/>
      <c r="FA60" s="296"/>
      <c r="FB60" s="296"/>
      <c r="FC60" s="296"/>
      <c r="FD60" s="304" t="s">
        <v>116</v>
      </c>
      <c r="FG60" s="296"/>
    </row>
    <row r="61" spans="1:163" customFormat="1" ht="15" x14ac:dyDescent="0.25">
      <c r="A61" s="297"/>
      <c r="B61" s="298" t="s">
        <v>127</v>
      </c>
      <c r="C61" s="472" t="s">
        <v>131</v>
      </c>
      <c r="D61" s="472"/>
      <c r="E61" s="472"/>
      <c r="F61" s="299"/>
      <c r="G61" s="300"/>
      <c r="H61" s="300"/>
      <c r="I61" s="300"/>
      <c r="J61" s="319">
        <v>10090.67</v>
      </c>
      <c r="K61" s="300"/>
      <c r="L61" s="319">
        <v>6966.6</v>
      </c>
      <c r="M61" s="302">
        <v>15.71</v>
      </c>
      <c r="N61" s="303">
        <v>109445.29</v>
      </c>
      <c r="EZ61" s="287"/>
      <c r="FA61" s="296"/>
      <c r="FB61" s="296"/>
      <c r="FC61" s="296"/>
      <c r="FD61" s="304" t="s">
        <v>131</v>
      </c>
      <c r="FG61" s="296"/>
    </row>
    <row r="62" spans="1:163" customFormat="1" ht="15" x14ac:dyDescent="0.25">
      <c r="A62" s="297"/>
      <c r="B62" s="298" t="s">
        <v>21</v>
      </c>
      <c r="C62" s="472" t="s">
        <v>132</v>
      </c>
      <c r="D62" s="472"/>
      <c r="E62" s="472"/>
      <c r="F62" s="299"/>
      <c r="G62" s="300"/>
      <c r="H62" s="300"/>
      <c r="I62" s="300"/>
      <c r="J62" s="301">
        <v>422.22</v>
      </c>
      <c r="K62" s="300"/>
      <c r="L62" s="301">
        <v>291.5</v>
      </c>
      <c r="M62" s="302">
        <v>52.21</v>
      </c>
      <c r="N62" s="303">
        <v>15219.22</v>
      </c>
      <c r="EZ62" s="287"/>
      <c r="FA62" s="296"/>
      <c r="FB62" s="296"/>
      <c r="FC62" s="296"/>
      <c r="FD62" s="304" t="s">
        <v>132</v>
      </c>
      <c r="FG62" s="296"/>
    </row>
    <row r="63" spans="1:163" customFormat="1" ht="15" x14ac:dyDescent="0.25">
      <c r="A63" s="305"/>
      <c r="B63" s="298"/>
      <c r="C63" s="472" t="s">
        <v>117</v>
      </c>
      <c r="D63" s="472"/>
      <c r="E63" s="472"/>
      <c r="F63" s="299" t="s">
        <v>118</v>
      </c>
      <c r="G63" s="320">
        <v>59.4</v>
      </c>
      <c r="H63" s="300"/>
      <c r="I63" s="321">
        <v>41.00976</v>
      </c>
      <c r="J63" s="308"/>
      <c r="K63" s="300"/>
      <c r="L63" s="308"/>
      <c r="M63" s="300"/>
      <c r="N63" s="309"/>
      <c r="EZ63" s="287"/>
      <c r="FA63" s="296"/>
      <c r="FB63" s="296"/>
      <c r="FC63" s="296"/>
      <c r="FE63" s="304" t="s">
        <v>117</v>
      </c>
      <c r="FG63" s="296"/>
    </row>
    <row r="64" spans="1:163" customFormat="1" ht="15" x14ac:dyDescent="0.25">
      <c r="A64" s="305"/>
      <c r="B64" s="298"/>
      <c r="C64" s="472" t="s">
        <v>133</v>
      </c>
      <c r="D64" s="472"/>
      <c r="E64" s="472"/>
      <c r="F64" s="299" t="s">
        <v>118</v>
      </c>
      <c r="G64" s="302">
        <v>29.76</v>
      </c>
      <c r="H64" s="300"/>
      <c r="I64" s="322">
        <v>20.546303999999999</v>
      </c>
      <c r="J64" s="308"/>
      <c r="K64" s="300"/>
      <c r="L64" s="308"/>
      <c r="M64" s="300"/>
      <c r="N64" s="309"/>
      <c r="EZ64" s="287"/>
      <c r="FA64" s="296"/>
      <c r="FB64" s="296"/>
      <c r="FC64" s="296"/>
      <c r="FE64" s="304" t="s">
        <v>133</v>
      </c>
      <c r="FG64" s="296"/>
    </row>
    <row r="65" spans="1:163" customFormat="1" ht="15" x14ac:dyDescent="0.25">
      <c r="A65" s="310"/>
      <c r="B65" s="298"/>
      <c r="C65" s="479" t="s">
        <v>119</v>
      </c>
      <c r="D65" s="479"/>
      <c r="E65" s="479"/>
      <c r="F65" s="311"/>
      <c r="G65" s="312"/>
      <c r="H65" s="312"/>
      <c r="I65" s="312"/>
      <c r="J65" s="323">
        <v>10609.83</v>
      </c>
      <c r="K65" s="312"/>
      <c r="L65" s="323">
        <v>7325.03</v>
      </c>
      <c r="M65" s="312"/>
      <c r="N65" s="314">
        <v>128158.92</v>
      </c>
      <c r="EZ65" s="287"/>
      <c r="FA65" s="296"/>
      <c r="FB65" s="296"/>
      <c r="FC65" s="296"/>
      <c r="FF65" s="304" t="s">
        <v>119</v>
      </c>
      <c r="FG65" s="296"/>
    </row>
    <row r="66" spans="1:163" customFormat="1" ht="15" x14ac:dyDescent="0.25">
      <c r="A66" s="305"/>
      <c r="B66" s="298"/>
      <c r="C66" s="472" t="s">
        <v>120</v>
      </c>
      <c r="D66" s="472"/>
      <c r="E66" s="472"/>
      <c r="F66" s="299"/>
      <c r="G66" s="300"/>
      <c r="H66" s="300"/>
      <c r="I66" s="300"/>
      <c r="J66" s="308"/>
      <c r="K66" s="300"/>
      <c r="L66" s="301">
        <v>649.92999999999995</v>
      </c>
      <c r="M66" s="300"/>
      <c r="N66" s="303">
        <v>33932.85</v>
      </c>
      <c r="EZ66" s="287"/>
      <c r="FA66" s="296"/>
      <c r="FB66" s="296"/>
      <c r="FC66" s="296"/>
      <c r="FE66" s="304" t="s">
        <v>120</v>
      </c>
      <c r="FG66" s="296"/>
    </row>
    <row r="67" spans="1:163" customFormat="1" ht="22.5" x14ac:dyDescent="0.25">
      <c r="A67" s="305"/>
      <c r="B67" s="298" t="s">
        <v>134</v>
      </c>
      <c r="C67" s="472" t="s">
        <v>135</v>
      </c>
      <c r="D67" s="472"/>
      <c r="E67" s="472"/>
      <c r="F67" s="299" t="s">
        <v>123</v>
      </c>
      <c r="G67" s="306">
        <v>109</v>
      </c>
      <c r="H67" s="300"/>
      <c r="I67" s="306">
        <v>109</v>
      </c>
      <c r="J67" s="308"/>
      <c r="K67" s="300"/>
      <c r="L67" s="301">
        <v>708.42</v>
      </c>
      <c r="M67" s="300"/>
      <c r="N67" s="303">
        <v>36986.81</v>
      </c>
      <c r="EZ67" s="287"/>
      <c r="FA67" s="296"/>
      <c r="FB67" s="296"/>
      <c r="FC67" s="296"/>
      <c r="FE67" s="304" t="s">
        <v>135</v>
      </c>
      <c r="FG67" s="296"/>
    </row>
    <row r="68" spans="1:163" customFormat="1" ht="45" x14ac:dyDescent="0.25">
      <c r="A68" s="305"/>
      <c r="B68" s="298" t="s">
        <v>136</v>
      </c>
      <c r="C68" s="472" t="s">
        <v>137</v>
      </c>
      <c r="D68" s="472"/>
      <c r="E68" s="472"/>
      <c r="F68" s="299" t="s">
        <v>123</v>
      </c>
      <c r="G68" s="306">
        <v>65</v>
      </c>
      <c r="H68" s="302">
        <v>0.85</v>
      </c>
      <c r="I68" s="302">
        <v>55.25</v>
      </c>
      <c r="J68" s="308"/>
      <c r="K68" s="300"/>
      <c r="L68" s="301">
        <v>359.09</v>
      </c>
      <c r="M68" s="300"/>
      <c r="N68" s="303">
        <v>18747.900000000001</v>
      </c>
      <c r="EZ68" s="287"/>
      <c r="FA68" s="296"/>
      <c r="FB68" s="296"/>
      <c r="FC68" s="296"/>
      <c r="FE68" s="304" t="s">
        <v>137</v>
      </c>
      <c r="FG68" s="296"/>
    </row>
    <row r="69" spans="1:163" customFormat="1" ht="15" x14ac:dyDescent="0.25">
      <c r="A69" s="315"/>
      <c r="B69" s="316"/>
      <c r="C69" s="475" t="s">
        <v>126</v>
      </c>
      <c r="D69" s="475"/>
      <c r="E69" s="475"/>
      <c r="F69" s="290"/>
      <c r="G69" s="291"/>
      <c r="H69" s="291"/>
      <c r="I69" s="291"/>
      <c r="J69" s="294"/>
      <c r="K69" s="291"/>
      <c r="L69" s="324">
        <v>8392.5400000000009</v>
      </c>
      <c r="M69" s="312"/>
      <c r="N69" s="318">
        <v>183893.63</v>
      </c>
      <c r="EZ69" s="287"/>
      <c r="FA69" s="296"/>
      <c r="FB69" s="296"/>
      <c r="FC69" s="296"/>
      <c r="FG69" s="296" t="s">
        <v>126</v>
      </c>
    </row>
    <row r="70" spans="1:163" customFormat="1" ht="45" x14ac:dyDescent="0.25">
      <c r="A70" s="288" t="s">
        <v>21</v>
      </c>
      <c r="B70" s="289" t="s">
        <v>138</v>
      </c>
      <c r="C70" s="475" t="s">
        <v>139</v>
      </c>
      <c r="D70" s="475"/>
      <c r="E70" s="475"/>
      <c r="F70" s="290" t="s">
        <v>115</v>
      </c>
      <c r="G70" s="291">
        <v>3.7871000000000001</v>
      </c>
      <c r="H70" s="292">
        <v>1</v>
      </c>
      <c r="I70" s="293">
        <v>3.7871000000000001</v>
      </c>
      <c r="J70" s="294"/>
      <c r="K70" s="291"/>
      <c r="L70" s="294"/>
      <c r="M70" s="291"/>
      <c r="N70" s="295"/>
      <c r="EZ70" s="287"/>
      <c r="FA70" s="296" t="s">
        <v>139</v>
      </c>
      <c r="FB70" s="296" t="s">
        <v>0</v>
      </c>
      <c r="FC70" s="296" t="s">
        <v>0</v>
      </c>
      <c r="FG70" s="296"/>
    </row>
    <row r="71" spans="1:163" customFormat="1" ht="15" x14ac:dyDescent="0.25">
      <c r="A71" s="297"/>
      <c r="B71" s="298" t="s">
        <v>26</v>
      </c>
      <c r="C71" s="472" t="s">
        <v>116</v>
      </c>
      <c r="D71" s="472"/>
      <c r="E71" s="472"/>
      <c r="F71" s="299"/>
      <c r="G71" s="300"/>
      <c r="H71" s="300"/>
      <c r="I71" s="300"/>
      <c r="J71" s="301">
        <v>92.08</v>
      </c>
      <c r="K71" s="300"/>
      <c r="L71" s="301">
        <v>348.72</v>
      </c>
      <c r="M71" s="302">
        <v>52.21</v>
      </c>
      <c r="N71" s="303">
        <v>18206.669999999998</v>
      </c>
      <c r="EZ71" s="287"/>
      <c r="FA71" s="296"/>
      <c r="FB71" s="296"/>
      <c r="FC71" s="296"/>
      <c r="FD71" s="304" t="s">
        <v>116</v>
      </c>
      <c r="FG71" s="296"/>
    </row>
    <row r="72" spans="1:163" customFormat="1" ht="15" x14ac:dyDescent="0.25">
      <c r="A72" s="297"/>
      <c r="B72" s="298" t="s">
        <v>127</v>
      </c>
      <c r="C72" s="472" t="s">
        <v>131</v>
      </c>
      <c r="D72" s="472"/>
      <c r="E72" s="472"/>
      <c r="F72" s="299"/>
      <c r="G72" s="300"/>
      <c r="H72" s="300"/>
      <c r="I72" s="300"/>
      <c r="J72" s="301">
        <v>287.60000000000002</v>
      </c>
      <c r="K72" s="300"/>
      <c r="L72" s="319">
        <v>1089.17</v>
      </c>
      <c r="M72" s="302">
        <v>15.71</v>
      </c>
      <c r="N72" s="303">
        <v>17110.86</v>
      </c>
      <c r="EZ72" s="287"/>
      <c r="FA72" s="296"/>
      <c r="FB72" s="296"/>
      <c r="FC72" s="296"/>
      <c r="FD72" s="304" t="s">
        <v>131</v>
      </c>
      <c r="FG72" s="296"/>
    </row>
    <row r="73" spans="1:163" customFormat="1" ht="15" x14ac:dyDescent="0.25">
      <c r="A73" s="297"/>
      <c r="B73" s="298" t="s">
        <v>21</v>
      </c>
      <c r="C73" s="472" t="s">
        <v>132</v>
      </c>
      <c r="D73" s="472"/>
      <c r="E73" s="472"/>
      <c r="F73" s="299"/>
      <c r="G73" s="300"/>
      <c r="H73" s="300"/>
      <c r="I73" s="300"/>
      <c r="J73" s="301">
        <v>37.57</v>
      </c>
      <c r="K73" s="300"/>
      <c r="L73" s="301">
        <v>142.28</v>
      </c>
      <c r="M73" s="302">
        <v>52.21</v>
      </c>
      <c r="N73" s="303">
        <v>7428.44</v>
      </c>
      <c r="EZ73" s="287"/>
      <c r="FA73" s="296"/>
      <c r="FB73" s="296"/>
      <c r="FC73" s="296"/>
      <c r="FD73" s="304" t="s">
        <v>132</v>
      </c>
      <c r="FG73" s="296"/>
    </row>
    <row r="74" spans="1:163" customFormat="1" ht="15" x14ac:dyDescent="0.25">
      <c r="A74" s="305"/>
      <c r="B74" s="298"/>
      <c r="C74" s="472" t="s">
        <v>117</v>
      </c>
      <c r="D74" s="472"/>
      <c r="E74" s="472"/>
      <c r="F74" s="299" t="s">
        <v>118</v>
      </c>
      <c r="G74" s="320">
        <v>11.7</v>
      </c>
      <c r="H74" s="300"/>
      <c r="I74" s="321">
        <v>44.309069999999998</v>
      </c>
      <c r="J74" s="308"/>
      <c r="K74" s="300"/>
      <c r="L74" s="308"/>
      <c r="M74" s="300"/>
      <c r="N74" s="309"/>
      <c r="EZ74" s="287"/>
      <c r="FA74" s="296"/>
      <c r="FB74" s="296"/>
      <c r="FC74" s="296"/>
      <c r="FE74" s="304" t="s">
        <v>117</v>
      </c>
      <c r="FG74" s="296"/>
    </row>
    <row r="75" spans="1:163" customFormat="1" ht="15" x14ac:dyDescent="0.25">
      <c r="A75" s="305"/>
      <c r="B75" s="298"/>
      <c r="C75" s="472" t="s">
        <v>133</v>
      </c>
      <c r="D75" s="472"/>
      <c r="E75" s="472"/>
      <c r="F75" s="299" t="s">
        <v>118</v>
      </c>
      <c r="G75" s="302">
        <v>2.96</v>
      </c>
      <c r="H75" s="300"/>
      <c r="I75" s="322">
        <v>11.209816</v>
      </c>
      <c r="J75" s="308"/>
      <c r="K75" s="300"/>
      <c r="L75" s="308"/>
      <c r="M75" s="300"/>
      <c r="N75" s="309"/>
      <c r="EZ75" s="287"/>
      <c r="FA75" s="296"/>
      <c r="FB75" s="296"/>
      <c r="FC75" s="296"/>
      <c r="FE75" s="304" t="s">
        <v>133</v>
      </c>
      <c r="FG75" s="296"/>
    </row>
    <row r="76" spans="1:163" customFormat="1" ht="15" x14ac:dyDescent="0.25">
      <c r="A76" s="310"/>
      <c r="B76" s="298"/>
      <c r="C76" s="479" t="s">
        <v>119</v>
      </c>
      <c r="D76" s="479"/>
      <c r="E76" s="479"/>
      <c r="F76" s="311"/>
      <c r="G76" s="312"/>
      <c r="H76" s="312"/>
      <c r="I76" s="312"/>
      <c r="J76" s="313">
        <v>379.68</v>
      </c>
      <c r="K76" s="312"/>
      <c r="L76" s="323">
        <v>1437.89</v>
      </c>
      <c r="M76" s="312"/>
      <c r="N76" s="314">
        <v>35317.53</v>
      </c>
      <c r="EZ76" s="287"/>
      <c r="FA76" s="296"/>
      <c r="FB76" s="296"/>
      <c r="FC76" s="296"/>
      <c r="FF76" s="304" t="s">
        <v>119</v>
      </c>
      <c r="FG76" s="296"/>
    </row>
    <row r="77" spans="1:163" customFormat="1" ht="15" x14ac:dyDescent="0.25">
      <c r="A77" s="305"/>
      <c r="B77" s="298"/>
      <c r="C77" s="472" t="s">
        <v>120</v>
      </c>
      <c r="D77" s="472"/>
      <c r="E77" s="472"/>
      <c r="F77" s="299"/>
      <c r="G77" s="300"/>
      <c r="H77" s="300"/>
      <c r="I77" s="300"/>
      <c r="J77" s="308"/>
      <c r="K77" s="300"/>
      <c r="L77" s="301">
        <v>491</v>
      </c>
      <c r="M77" s="300"/>
      <c r="N77" s="303">
        <v>25635.11</v>
      </c>
      <c r="EZ77" s="287"/>
      <c r="FA77" s="296"/>
      <c r="FB77" s="296"/>
      <c r="FC77" s="296"/>
      <c r="FE77" s="304" t="s">
        <v>120</v>
      </c>
      <c r="FG77" s="296"/>
    </row>
    <row r="78" spans="1:163" customFormat="1" ht="22.5" x14ac:dyDescent="0.25">
      <c r="A78" s="305"/>
      <c r="B78" s="298" t="s">
        <v>140</v>
      </c>
      <c r="C78" s="472" t="s">
        <v>141</v>
      </c>
      <c r="D78" s="472"/>
      <c r="E78" s="472"/>
      <c r="F78" s="299" t="s">
        <v>123</v>
      </c>
      <c r="G78" s="306">
        <v>102</v>
      </c>
      <c r="H78" s="300"/>
      <c r="I78" s="306">
        <v>102</v>
      </c>
      <c r="J78" s="308"/>
      <c r="K78" s="300"/>
      <c r="L78" s="301">
        <v>500.82</v>
      </c>
      <c r="M78" s="300"/>
      <c r="N78" s="303">
        <v>26147.81</v>
      </c>
      <c r="EZ78" s="287"/>
      <c r="FA78" s="296"/>
      <c r="FB78" s="296"/>
      <c r="FC78" s="296"/>
      <c r="FE78" s="304" t="s">
        <v>141</v>
      </c>
      <c r="FG78" s="296"/>
    </row>
    <row r="79" spans="1:163" customFormat="1" ht="22.5" x14ac:dyDescent="0.25">
      <c r="A79" s="305"/>
      <c r="B79" s="298" t="s">
        <v>142</v>
      </c>
      <c r="C79" s="472" t="s">
        <v>143</v>
      </c>
      <c r="D79" s="472"/>
      <c r="E79" s="472"/>
      <c r="F79" s="299" t="s">
        <v>123</v>
      </c>
      <c r="G79" s="306">
        <v>54</v>
      </c>
      <c r="H79" s="300"/>
      <c r="I79" s="306">
        <v>54</v>
      </c>
      <c r="J79" s="308"/>
      <c r="K79" s="300"/>
      <c r="L79" s="301">
        <v>265.14</v>
      </c>
      <c r="M79" s="300"/>
      <c r="N79" s="303">
        <v>13842.96</v>
      </c>
      <c r="EZ79" s="287"/>
      <c r="FA79" s="296"/>
      <c r="FB79" s="296"/>
      <c r="FC79" s="296"/>
      <c r="FE79" s="304" t="s">
        <v>143</v>
      </c>
      <c r="FG79" s="296"/>
    </row>
    <row r="80" spans="1:163" customFormat="1" ht="15" x14ac:dyDescent="0.25">
      <c r="A80" s="315"/>
      <c r="B80" s="316"/>
      <c r="C80" s="475" t="s">
        <v>126</v>
      </c>
      <c r="D80" s="475"/>
      <c r="E80" s="475"/>
      <c r="F80" s="290"/>
      <c r="G80" s="291"/>
      <c r="H80" s="291"/>
      <c r="I80" s="291"/>
      <c r="J80" s="294"/>
      <c r="K80" s="291"/>
      <c r="L80" s="324">
        <v>2203.85</v>
      </c>
      <c r="M80" s="312"/>
      <c r="N80" s="318">
        <v>75308.3</v>
      </c>
      <c r="EZ80" s="287"/>
      <c r="FA80" s="296"/>
      <c r="FB80" s="296"/>
      <c r="FC80" s="296"/>
      <c r="FG80" s="296" t="s">
        <v>126</v>
      </c>
    </row>
    <row r="81" spans="1:163" customFormat="1" ht="22.5" x14ac:dyDescent="0.25">
      <c r="A81" s="288" t="s">
        <v>24</v>
      </c>
      <c r="B81" s="289" t="s">
        <v>144</v>
      </c>
      <c r="C81" s="475" t="s">
        <v>145</v>
      </c>
      <c r="D81" s="475"/>
      <c r="E81" s="475"/>
      <c r="F81" s="290" t="s">
        <v>115</v>
      </c>
      <c r="G81" s="291">
        <v>1.7325999999999999</v>
      </c>
      <c r="H81" s="292">
        <v>1</v>
      </c>
      <c r="I81" s="293">
        <v>1.7325999999999999</v>
      </c>
      <c r="J81" s="294"/>
      <c r="K81" s="291"/>
      <c r="L81" s="294"/>
      <c r="M81" s="291"/>
      <c r="N81" s="295"/>
      <c r="EZ81" s="287"/>
      <c r="FA81" s="296" t="s">
        <v>145</v>
      </c>
      <c r="FB81" s="296" t="s">
        <v>0</v>
      </c>
      <c r="FC81" s="296" t="s">
        <v>0</v>
      </c>
      <c r="FG81" s="296"/>
    </row>
    <row r="82" spans="1:163" customFormat="1" ht="15" x14ac:dyDescent="0.25">
      <c r="A82" s="297"/>
      <c r="B82" s="298" t="s">
        <v>26</v>
      </c>
      <c r="C82" s="472" t="s">
        <v>116</v>
      </c>
      <c r="D82" s="472"/>
      <c r="E82" s="472"/>
      <c r="F82" s="299"/>
      <c r="G82" s="300"/>
      <c r="H82" s="300"/>
      <c r="I82" s="300"/>
      <c r="J82" s="301">
        <v>106.88</v>
      </c>
      <c r="K82" s="300"/>
      <c r="L82" s="301">
        <v>185.18</v>
      </c>
      <c r="M82" s="302">
        <v>52.21</v>
      </c>
      <c r="N82" s="303">
        <v>9668.25</v>
      </c>
      <c r="EZ82" s="287"/>
      <c r="FA82" s="296"/>
      <c r="FB82" s="296"/>
      <c r="FC82" s="296"/>
      <c r="FD82" s="304" t="s">
        <v>116</v>
      </c>
      <c r="FG82" s="296"/>
    </row>
    <row r="83" spans="1:163" customFormat="1" ht="15" x14ac:dyDescent="0.25">
      <c r="A83" s="297"/>
      <c r="B83" s="298" t="s">
        <v>127</v>
      </c>
      <c r="C83" s="472" t="s">
        <v>131</v>
      </c>
      <c r="D83" s="472"/>
      <c r="E83" s="472"/>
      <c r="F83" s="299"/>
      <c r="G83" s="300"/>
      <c r="H83" s="300"/>
      <c r="I83" s="300"/>
      <c r="J83" s="301">
        <v>241.58</v>
      </c>
      <c r="K83" s="300"/>
      <c r="L83" s="301">
        <v>418.56</v>
      </c>
      <c r="M83" s="302">
        <v>15.71</v>
      </c>
      <c r="N83" s="303">
        <v>6575.58</v>
      </c>
      <c r="EZ83" s="287"/>
      <c r="FA83" s="296"/>
      <c r="FB83" s="296"/>
      <c r="FC83" s="296"/>
      <c r="FD83" s="304" t="s">
        <v>131</v>
      </c>
      <c r="FG83" s="296"/>
    </row>
    <row r="84" spans="1:163" customFormat="1" ht="15" x14ac:dyDescent="0.25">
      <c r="A84" s="297"/>
      <c r="B84" s="298" t="s">
        <v>21</v>
      </c>
      <c r="C84" s="472" t="s">
        <v>132</v>
      </c>
      <c r="D84" s="472"/>
      <c r="E84" s="472"/>
      <c r="F84" s="299"/>
      <c r="G84" s="300"/>
      <c r="H84" s="300"/>
      <c r="I84" s="300"/>
      <c r="J84" s="301">
        <v>26.36</v>
      </c>
      <c r="K84" s="300"/>
      <c r="L84" s="301">
        <v>45.67</v>
      </c>
      <c r="M84" s="302">
        <v>52.21</v>
      </c>
      <c r="N84" s="303">
        <v>2384.4299999999998</v>
      </c>
      <c r="EZ84" s="287"/>
      <c r="FA84" s="296"/>
      <c r="FB84" s="296"/>
      <c r="FC84" s="296"/>
      <c r="FD84" s="304" t="s">
        <v>132</v>
      </c>
      <c r="FG84" s="296"/>
    </row>
    <row r="85" spans="1:163" customFormat="1" ht="15" x14ac:dyDescent="0.25">
      <c r="A85" s="305"/>
      <c r="B85" s="298"/>
      <c r="C85" s="472" t="s">
        <v>117</v>
      </c>
      <c r="D85" s="472"/>
      <c r="E85" s="472"/>
      <c r="F85" s="299" t="s">
        <v>118</v>
      </c>
      <c r="G85" s="302">
        <v>12.53</v>
      </c>
      <c r="H85" s="300"/>
      <c r="I85" s="322">
        <v>21.709478000000001</v>
      </c>
      <c r="J85" s="308"/>
      <c r="K85" s="300"/>
      <c r="L85" s="308"/>
      <c r="M85" s="300"/>
      <c r="N85" s="309"/>
      <c r="EZ85" s="287"/>
      <c r="FA85" s="296"/>
      <c r="FB85" s="296"/>
      <c r="FC85" s="296"/>
      <c r="FE85" s="304" t="s">
        <v>117</v>
      </c>
      <c r="FG85" s="296"/>
    </row>
    <row r="86" spans="1:163" customFormat="1" ht="15" x14ac:dyDescent="0.25">
      <c r="A86" s="305"/>
      <c r="B86" s="298"/>
      <c r="C86" s="472" t="s">
        <v>133</v>
      </c>
      <c r="D86" s="472"/>
      <c r="E86" s="472"/>
      <c r="F86" s="299" t="s">
        <v>118</v>
      </c>
      <c r="G86" s="302">
        <v>2.62</v>
      </c>
      <c r="H86" s="300"/>
      <c r="I86" s="322">
        <v>4.5394119999999996</v>
      </c>
      <c r="J86" s="308"/>
      <c r="K86" s="300"/>
      <c r="L86" s="308"/>
      <c r="M86" s="300"/>
      <c r="N86" s="309"/>
      <c r="EZ86" s="287"/>
      <c r="FA86" s="296"/>
      <c r="FB86" s="296"/>
      <c r="FC86" s="296"/>
      <c r="FE86" s="304" t="s">
        <v>133</v>
      </c>
      <c r="FG86" s="296"/>
    </row>
    <row r="87" spans="1:163" customFormat="1" ht="15" x14ac:dyDescent="0.25">
      <c r="A87" s="310"/>
      <c r="B87" s="298"/>
      <c r="C87" s="479" t="s">
        <v>119</v>
      </c>
      <c r="D87" s="479"/>
      <c r="E87" s="479"/>
      <c r="F87" s="311"/>
      <c r="G87" s="312"/>
      <c r="H87" s="312"/>
      <c r="I87" s="312"/>
      <c r="J87" s="313">
        <v>348.46</v>
      </c>
      <c r="K87" s="312"/>
      <c r="L87" s="313">
        <v>603.74</v>
      </c>
      <c r="M87" s="312"/>
      <c r="N87" s="314">
        <v>16243.83</v>
      </c>
      <c r="EZ87" s="287"/>
      <c r="FA87" s="296"/>
      <c r="FB87" s="296"/>
      <c r="FC87" s="296"/>
      <c r="FF87" s="304" t="s">
        <v>119</v>
      </c>
      <c r="FG87" s="296"/>
    </row>
    <row r="88" spans="1:163" customFormat="1" ht="15" x14ac:dyDescent="0.25">
      <c r="A88" s="305"/>
      <c r="B88" s="298"/>
      <c r="C88" s="472" t="s">
        <v>120</v>
      </c>
      <c r="D88" s="472"/>
      <c r="E88" s="472"/>
      <c r="F88" s="299"/>
      <c r="G88" s="300"/>
      <c r="H88" s="300"/>
      <c r="I88" s="300"/>
      <c r="J88" s="308"/>
      <c r="K88" s="300"/>
      <c r="L88" s="301">
        <v>230.85</v>
      </c>
      <c r="M88" s="300"/>
      <c r="N88" s="303">
        <v>12052.68</v>
      </c>
      <c r="EZ88" s="287"/>
      <c r="FA88" s="296"/>
      <c r="FB88" s="296"/>
      <c r="FC88" s="296"/>
      <c r="FE88" s="304" t="s">
        <v>120</v>
      </c>
      <c r="FG88" s="296"/>
    </row>
    <row r="89" spans="1:163" customFormat="1" ht="22.5" x14ac:dyDescent="0.25">
      <c r="A89" s="305"/>
      <c r="B89" s="298" t="s">
        <v>146</v>
      </c>
      <c r="C89" s="472" t="s">
        <v>147</v>
      </c>
      <c r="D89" s="472"/>
      <c r="E89" s="472"/>
      <c r="F89" s="299" t="s">
        <v>123</v>
      </c>
      <c r="G89" s="306">
        <v>92</v>
      </c>
      <c r="H89" s="300"/>
      <c r="I89" s="306">
        <v>92</v>
      </c>
      <c r="J89" s="308"/>
      <c r="K89" s="300"/>
      <c r="L89" s="301">
        <v>212.38</v>
      </c>
      <c r="M89" s="300"/>
      <c r="N89" s="303">
        <v>11088.47</v>
      </c>
      <c r="EZ89" s="287"/>
      <c r="FA89" s="296"/>
      <c r="FB89" s="296"/>
      <c r="FC89" s="296"/>
      <c r="FE89" s="304" t="s">
        <v>147</v>
      </c>
      <c r="FG89" s="296"/>
    </row>
    <row r="90" spans="1:163" customFormat="1" ht="45" x14ac:dyDescent="0.25">
      <c r="A90" s="305"/>
      <c r="B90" s="298" t="s">
        <v>148</v>
      </c>
      <c r="C90" s="472" t="s">
        <v>149</v>
      </c>
      <c r="D90" s="472"/>
      <c r="E90" s="472"/>
      <c r="F90" s="299" t="s">
        <v>123</v>
      </c>
      <c r="G90" s="306">
        <v>46</v>
      </c>
      <c r="H90" s="302">
        <v>0.85</v>
      </c>
      <c r="I90" s="320">
        <v>39.1</v>
      </c>
      <c r="J90" s="308"/>
      <c r="K90" s="300"/>
      <c r="L90" s="301">
        <v>90.26</v>
      </c>
      <c r="M90" s="300"/>
      <c r="N90" s="303">
        <v>4712.6000000000004</v>
      </c>
      <c r="EZ90" s="287"/>
      <c r="FA90" s="296"/>
      <c r="FB90" s="296"/>
      <c r="FC90" s="296"/>
      <c r="FE90" s="304" t="s">
        <v>149</v>
      </c>
      <c r="FG90" s="296"/>
    </row>
    <row r="91" spans="1:163" customFormat="1" ht="15" x14ac:dyDescent="0.25">
      <c r="A91" s="315"/>
      <c r="B91" s="316"/>
      <c r="C91" s="475" t="s">
        <v>126</v>
      </c>
      <c r="D91" s="475"/>
      <c r="E91" s="475"/>
      <c r="F91" s="290"/>
      <c r="G91" s="291"/>
      <c r="H91" s="291"/>
      <c r="I91" s="291"/>
      <c r="J91" s="294"/>
      <c r="K91" s="291"/>
      <c r="L91" s="317">
        <v>906.38</v>
      </c>
      <c r="M91" s="312"/>
      <c r="N91" s="318">
        <v>32044.9</v>
      </c>
      <c r="EZ91" s="287"/>
      <c r="FA91" s="296"/>
      <c r="FB91" s="296"/>
      <c r="FC91" s="296"/>
      <c r="FG91" s="296" t="s">
        <v>126</v>
      </c>
    </row>
    <row r="92" spans="1:163" customFormat="1" ht="33.75" x14ac:dyDescent="0.25">
      <c r="A92" s="288" t="s">
        <v>25</v>
      </c>
      <c r="B92" s="289" t="s">
        <v>150</v>
      </c>
      <c r="C92" s="475" t="s">
        <v>151</v>
      </c>
      <c r="D92" s="475"/>
      <c r="E92" s="475"/>
      <c r="F92" s="290" t="s">
        <v>115</v>
      </c>
      <c r="G92" s="291">
        <v>1.7325999999999999</v>
      </c>
      <c r="H92" s="292">
        <v>1</v>
      </c>
      <c r="I92" s="293">
        <v>1.7325999999999999</v>
      </c>
      <c r="J92" s="294"/>
      <c r="K92" s="291"/>
      <c r="L92" s="294"/>
      <c r="M92" s="291"/>
      <c r="N92" s="295"/>
      <c r="EZ92" s="287"/>
      <c r="FA92" s="296" t="s">
        <v>151</v>
      </c>
      <c r="FB92" s="296" t="s">
        <v>0</v>
      </c>
      <c r="FC92" s="296" t="s">
        <v>0</v>
      </c>
      <c r="FG92" s="296"/>
    </row>
    <row r="93" spans="1:163" customFormat="1" ht="15" x14ac:dyDescent="0.25">
      <c r="A93" s="297"/>
      <c r="B93" s="298" t="s">
        <v>26</v>
      </c>
      <c r="C93" s="472" t="s">
        <v>116</v>
      </c>
      <c r="D93" s="472"/>
      <c r="E93" s="472"/>
      <c r="F93" s="299"/>
      <c r="G93" s="300"/>
      <c r="H93" s="300"/>
      <c r="I93" s="300"/>
      <c r="J93" s="301">
        <v>173.23</v>
      </c>
      <c r="K93" s="300"/>
      <c r="L93" s="301">
        <v>300.14</v>
      </c>
      <c r="M93" s="302">
        <v>52.21</v>
      </c>
      <c r="N93" s="303">
        <v>15670.31</v>
      </c>
      <c r="EZ93" s="287"/>
      <c r="FA93" s="296"/>
      <c r="FB93" s="296"/>
      <c r="FC93" s="296"/>
      <c r="FD93" s="304" t="s">
        <v>116</v>
      </c>
      <c r="FG93" s="296"/>
    </row>
    <row r="94" spans="1:163" customFormat="1" ht="15" x14ac:dyDescent="0.25">
      <c r="A94" s="297"/>
      <c r="B94" s="298" t="s">
        <v>127</v>
      </c>
      <c r="C94" s="472" t="s">
        <v>131</v>
      </c>
      <c r="D94" s="472"/>
      <c r="E94" s="472"/>
      <c r="F94" s="299"/>
      <c r="G94" s="300"/>
      <c r="H94" s="300"/>
      <c r="I94" s="300"/>
      <c r="J94" s="319">
        <v>5268.76</v>
      </c>
      <c r="K94" s="300"/>
      <c r="L94" s="319">
        <v>9128.65</v>
      </c>
      <c r="M94" s="302">
        <v>15.71</v>
      </c>
      <c r="N94" s="303">
        <v>143411.09</v>
      </c>
      <c r="EZ94" s="287"/>
      <c r="FA94" s="296"/>
      <c r="FB94" s="296"/>
      <c r="FC94" s="296"/>
      <c r="FD94" s="304" t="s">
        <v>131</v>
      </c>
      <c r="FG94" s="296"/>
    </row>
    <row r="95" spans="1:163" customFormat="1" ht="15" x14ac:dyDescent="0.25">
      <c r="A95" s="297"/>
      <c r="B95" s="298" t="s">
        <v>21</v>
      </c>
      <c r="C95" s="472" t="s">
        <v>132</v>
      </c>
      <c r="D95" s="472"/>
      <c r="E95" s="472"/>
      <c r="F95" s="299"/>
      <c r="G95" s="300"/>
      <c r="H95" s="300"/>
      <c r="I95" s="300"/>
      <c r="J95" s="301">
        <v>267.67</v>
      </c>
      <c r="K95" s="300"/>
      <c r="L95" s="301">
        <v>463.77</v>
      </c>
      <c r="M95" s="302">
        <v>52.21</v>
      </c>
      <c r="N95" s="303">
        <v>24213.43</v>
      </c>
      <c r="EZ95" s="287"/>
      <c r="FA95" s="296"/>
      <c r="FB95" s="296"/>
      <c r="FC95" s="296"/>
      <c r="FD95" s="304" t="s">
        <v>132</v>
      </c>
      <c r="FG95" s="296"/>
    </row>
    <row r="96" spans="1:163" customFormat="1" ht="15" x14ac:dyDescent="0.25">
      <c r="A96" s="297"/>
      <c r="B96" s="298" t="s">
        <v>24</v>
      </c>
      <c r="C96" s="472" t="s">
        <v>152</v>
      </c>
      <c r="D96" s="472"/>
      <c r="E96" s="472"/>
      <c r="F96" s="299"/>
      <c r="G96" s="300"/>
      <c r="H96" s="300"/>
      <c r="I96" s="300"/>
      <c r="J96" s="301">
        <v>17.079999999999998</v>
      </c>
      <c r="K96" s="300"/>
      <c r="L96" s="301">
        <v>29.59</v>
      </c>
      <c r="M96" s="320">
        <v>9.5</v>
      </c>
      <c r="N96" s="325">
        <v>281.11</v>
      </c>
      <c r="EZ96" s="287"/>
      <c r="FA96" s="296"/>
      <c r="FB96" s="296"/>
      <c r="FC96" s="296"/>
      <c r="FD96" s="304" t="s">
        <v>152</v>
      </c>
      <c r="FG96" s="296"/>
    </row>
    <row r="97" spans="1:165" customFormat="1" ht="15" x14ac:dyDescent="0.25">
      <c r="A97" s="305"/>
      <c r="B97" s="298"/>
      <c r="C97" s="472" t="s">
        <v>117</v>
      </c>
      <c r="D97" s="472"/>
      <c r="E97" s="472"/>
      <c r="F97" s="299" t="s">
        <v>118</v>
      </c>
      <c r="G97" s="320">
        <v>21.6</v>
      </c>
      <c r="H97" s="300"/>
      <c r="I97" s="321">
        <v>37.424160000000001</v>
      </c>
      <c r="J97" s="308"/>
      <c r="K97" s="300"/>
      <c r="L97" s="308"/>
      <c r="M97" s="300"/>
      <c r="N97" s="309"/>
      <c r="EZ97" s="287"/>
      <c r="FA97" s="296"/>
      <c r="FB97" s="296"/>
      <c r="FC97" s="296"/>
      <c r="FE97" s="304" t="s">
        <v>117</v>
      </c>
      <c r="FG97" s="296"/>
    </row>
    <row r="98" spans="1:165" customFormat="1" ht="15" x14ac:dyDescent="0.25">
      <c r="A98" s="305"/>
      <c r="B98" s="298"/>
      <c r="C98" s="472" t="s">
        <v>133</v>
      </c>
      <c r="D98" s="472"/>
      <c r="E98" s="472"/>
      <c r="F98" s="299" t="s">
        <v>118</v>
      </c>
      <c r="G98" s="320">
        <v>20.6</v>
      </c>
      <c r="H98" s="300"/>
      <c r="I98" s="321">
        <v>35.691560000000003</v>
      </c>
      <c r="J98" s="308"/>
      <c r="K98" s="300"/>
      <c r="L98" s="308"/>
      <c r="M98" s="300"/>
      <c r="N98" s="309"/>
      <c r="EZ98" s="287"/>
      <c r="FA98" s="296"/>
      <c r="FB98" s="296"/>
      <c r="FC98" s="296"/>
      <c r="FE98" s="304" t="s">
        <v>133</v>
      </c>
      <c r="FG98" s="296"/>
    </row>
    <row r="99" spans="1:165" customFormat="1" ht="15" x14ac:dyDescent="0.25">
      <c r="A99" s="310"/>
      <c r="B99" s="298"/>
      <c r="C99" s="479" t="s">
        <v>119</v>
      </c>
      <c r="D99" s="479"/>
      <c r="E99" s="479"/>
      <c r="F99" s="311"/>
      <c r="G99" s="312"/>
      <c r="H99" s="312"/>
      <c r="I99" s="312"/>
      <c r="J99" s="323">
        <v>5459.07</v>
      </c>
      <c r="K99" s="312"/>
      <c r="L99" s="323">
        <v>9458.3799999999992</v>
      </c>
      <c r="M99" s="312"/>
      <c r="N99" s="314">
        <v>159362.51</v>
      </c>
      <c r="EZ99" s="287"/>
      <c r="FA99" s="296"/>
      <c r="FB99" s="296"/>
      <c r="FC99" s="296"/>
      <c r="FF99" s="304" t="s">
        <v>119</v>
      </c>
      <c r="FG99" s="296"/>
    </row>
    <row r="100" spans="1:165" customFormat="1" ht="15" x14ac:dyDescent="0.25">
      <c r="A100" s="305"/>
      <c r="B100" s="298"/>
      <c r="C100" s="472" t="s">
        <v>120</v>
      </c>
      <c r="D100" s="472"/>
      <c r="E100" s="472"/>
      <c r="F100" s="299"/>
      <c r="G100" s="300"/>
      <c r="H100" s="300"/>
      <c r="I100" s="300"/>
      <c r="J100" s="308"/>
      <c r="K100" s="300"/>
      <c r="L100" s="301">
        <v>763.91</v>
      </c>
      <c r="M100" s="300"/>
      <c r="N100" s="303">
        <v>39883.74</v>
      </c>
      <c r="EZ100" s="287"/>
      <c r="FA100" s="296"/>
      <c r="FB100" s="296"/>
      <c r="FC100" s="296"/>
      <c r="FE100" s="304" t="s">
        <v>120</v>
      </c>
      <c r="FG100" s="296"/>
    </row>
    <row r="101" spans="1:165" customFormat="1" ht="45" x14ac:dyDescent="0.25">
      <c r="A101" s="305"/>
      <c r="B101" s="298" t="s">
        <v>153</v>
      </c>
      <c r="C101" s="472" t="s">
        <v>154</v>
      </c>
      <c r="D101" s="472"/>
      <c r="E101" s="472"/>
      <c r="F101" s="299" t="s">
        <v>123</v>
      </c>
      <c r="G101" s="306">
        <v>147</v>
      </c>
      <c r="H101" s="300"/>
      <c r="I101" s="306">
        <v>147</v>
      </c>
      <c r="J101" s="308"/>
      <c r="K101" s="300"/>
      <c r="L101" s="319">
        <v>1122.95</v>
      </c>
      <c r="M101" s="300"/>
      <c r="N101" s="303">
        <v>58629.1</v>
      </c>
      <c r="EZ101" s="287"/>
      <c r="FA101" s="296"/>
      <c r="FB101" s="296"/>
      <c r="FC101" s="296"/>
      <c r="FE101" s="304" t="s">
        <v>154</v>
      </c>
      <c r="FG101" s="296"/>
    </row>
    <row r="102" spans="1:165" customFormat="1" ht="56.25" x14ac:dyDescent="0.25">
      <c r="A102" s="305"/>
      <c r="B102" s="298" t="s">
        <v>155</v>
      </c>
      <c r="C102" s="472" t="s">
        <v>156</v>
      </c>
      <c r="D102" s="472"/>
      <c r="E102" s="472"/>
      <c r="F102" s="299" t="s">
        <v>123</v>
      </c>
      <c r="G102" s="306">
        <v>134</v>
      </c>
      <c r="H102" s="302">
        <v>0.85</v>
      </c>
      <c r="I102" s="320">
        <v>113.9</v>
      </c>
      <c r="J102" s="308"/>
      <c r="K102" s="300"/>
      <c r="L102" s="301">
        <v>870.09</v>
      </c>
      <c r="M102" s="300"/>
      <c r="N102" s="303">
        <v>45427.58</v>
      </c>
      <c r="EZ102" s="287"/>
      <c r="FA102" s="296"/>
      <c r="FB102" s="296"/>
      <c r="FC102" s="296"/>
      <c r="FE102" s="304" t="s">
        <v>156</v>
      </c>
      <c r="FG102" s="296"/>
    </row>
    <row r="103" spans="1:165" customFormat="1" ht="15" x14ac:dyDescent="0.25">
      <c r="A103" s="315"/>
      <c r="B103" s="316"/>
      <c r="C103" s="475" t="s">
        <v>126</v>
      </c>
      <c r="D103" s="475"/>
      <c r="E103" s="475"/>
      <c r="F103" s="290"/>
      <c r="G103" s="291"/>
      <c r="H103" s="291"/>
      <c r="I103" s="291"/>
      <c r="J103" s="294"/>
      <c r="K103" s="291"/>
      <c r="L103" s="324">
        <v>11451.42</v>
      </c>
      <c r="M103" s="312"/>
      <c r="N103" s="318">
        <v>263419.19</v>
      </c>
      <c r="EZ103" s="287"/>
      <c r="FA103" s="296"/>
      <c r="FB103" s="296"/>
      <c r="FC103" s="296"/>
      <c r="FG103" s="296" t="s">
        <v>126</v>
      </c>
    </row>
    <row r="104" spans="1:165" customFormat="1" ht="22.5" x14ac:dyDescent="0.25">
      <c r="A104" s="288" t="s">
        <v>22</v>
      </c>
      <c r="B104" s="289" t="s">
        <v>157</v>
      </c>
      <c r="C104" s="475" t="s">
        <v>158</v>
      </c>
      <c r="D104" s="475"/>
      <c r="E104" s="475"/>
      <c r="F104" s="290" t="s">
        <v>159</v>
      </c>
      <c r="G104" s="291">
        <v>218.30799999999999</v>
      </c>
      <c r="H104" s="292">
        <v>1</v>
      </c>
      <c r="I104" s="326">
        <v>218.30799999999999</v>
      </c>
      <c r="J104" s="317">
        <v>646.32000000000005</v>
      </c>
      <c r="K104" s="326">
        <v>1.012</v>
      </c>
      <c r="L104" s="324">
        <v>142789.99</v>
      </c>
      <c r="M104" s="327">
        <v>9.5</v>
      </c>
      <c r="N104" s="318">
        <v>1356504.91</v>
      </c>
      <c r="EZ104" s="287"/>
      <c r="FA104" s="296" t="s">
        <v>158</v>
      </c>
      <c r="FB104" s="296" t="s">
        <v>0</v>
      </c>
      <c r="FC104" s="296" t="s">
        <v>0</v>
      </c>
      <c r="FG104" s="296"/>
    </row>
    <row r="105" spans="1:165" customFormat="1" ht="15" x14ac:dyDescent="0.25">
      <c r="A105" s="310"/>
      <c r="B105" s="328"/>
      <c r="C105" s="472" t="s">
        <v>160</v>
      </c>
      <c r="D105" s="472"/>
      <c r="E105" s="472"/>
      <c r="F105" s="472"/>
      <c r="G105" s="472"/>
      <c r="H105" s="472"/>
      <c r="I105" s="472"/>
      <c r="J105" s="472"/>
      <c r="K105" s="472"/>
      <c r="L105" s="472"/>
      <c r="M105" s="472"/>
      <c r="N105" s="481"/>
      <c r="EZ105" s="287"/>
      <c r="FA105" s="296"/>
      <c r="FB105" s="296"/>
      <c r="FC105" s="296"/>
      <c r="FG105" s="296"/>
      <c r="FH105" s="304" t="s">
        <v>160</v>
      </c>
    </row>
    <row r="106" spans="1:165" customFormat="1" ht="15" x14ac:dyDescent="0.25">
      <c r="A106" s="329"/>
      <c r="B106" s="298"/>
      <c r="C106" s="466" t="s">
        <v>161</v>
      </c>
      <c r="D106" s="466"/>
      <c r="E106" s="466"/>
      <c r="F106" s="466"/>
      <c r="G106" s="466"/>
      <c r="H106" s="466"/>
      <c r="I106" s="466"/>
      <c r="J106" s="466"/>
      <c r="K106" s="466"/>
      <c r="L106" s="466"/>
      <c r="M106" s="466"/>
      <c r="N106" s="480"/>
      <c r="EZ106" s="287"/>
      <c r="FA106" s="296"/>
      <c r="FB106" s="296"/>
      <c r="FC106" s="296"/>
      <c r="FG106" s="296"/>
      <c r="FI106" s="304" t="s">
        <v>161</v>
      </c>
    </row>
    <row r="107" spans="1:165" customFormat="1" ht="15" x14ac:dyDescent="0.25">
      <c r="A107" s="315"/>
      <c r="B107" s="316"/>
      <c r="C107" s="475" t="s">
        <v>126</v>
      </c>
      <c r="D107" s="475"/>
      <c r="E107" s="475"/>
      <c r="F107" s="290"/>
      <c r="G107" s="291"/>
      <c r="H107" s="291"/>
      <c r="I107" s="291"/>
      <c r="J107" s="294"/>
      <c r="K107" s="291"/>
      <c r="L107" s="324">
        <v>142789.99</v>
      </c>
      <c r="M107" s="312"/>
      <c r="N107" s="318">
        <v>1356504.91</v>
      </c>
      <c r="EZ107" s="287"/>
      <c r="FA107" s="296"/>
      <c r="FB107" s="296"/>
      <c r="FC107" s="296"/>
      <c r="FG107" s="296" t="s">
        <v>126</v>
      </c>
    </row>
    <row r="108" spans="1:165" customFormat="1" ht="45" x14ac:dyDescent="0.25">
      <c r="A108" s="288" t="s">
        <v>27</v>
      </c>
      <c r="B108" s="289" t="s">
        <v>162</v>
      </c>
      <c r="C108" s="475" t="s">
        <v>163</v>
      </c>
      <c r="D108" s="475"/>
      <c r="E108" s="475"/>
      <c r="F108" s="290" t="s">
        <v>130</v>
      </c>
      <c r="G108" s="291">
        <v>0.36870000000000003</v>
      </c>
      <c r="H108" s="292">
        <v>1</v>
      </c>
      <c r="I108" s="293">
        <v>0.36870000000000003</v>
      </c>
      <c r="J108" s="294"/>
      <c r="K108" s="291"/>
      <c r="L108" s="294"/>
      <c r="M108" s="291"/>
      <c r="N108" s="295"/>
      <c r="EZ108" s="287"/>
      <c r="FA108" s="296" t="s">
        <v>163</v>
      </c>
      <c r="FB108" s="296" t="s">
        <v>0</v>
      </c>
      <c r="FC108" s="296" t="s">
        <v>0</v>
      </c>
      <c r="FG108" s="296"/>
    </row>
    <row r="109" spans="1:165" customFormat="1" ht="15" x14ac:dyDescent="0.25">
      <c r="A109" s="297"/>
      <c r="B109" s="298" t="s">
        <v>26</v>
      </c>
      <c r="C109" s="472" t="s">
        <v>116</v>
      </c>
      <c r="D109" s="472"/>
      <c r="E109" s="472"/>
      <c r="F109" s="299"/>
      <c r="G109" s="300"/>
      <c r="H109" s="300"/>
      <c r="I109" s="300"/>
      <c r="J109" s="319">
        <v>9218</v>
      </c>
      <c r="K109" s="300"/>
      <c r="L109" s="319">
        <v>3398.68</v>
      </c>
      <c r="M109" s="302">
        <v>52.21</v>
      </c>
      <c r="N109" s="303">
        <v>177445.08</v>
      </c>
      <c r="EZ109" s="287"/>
      <c r="FA109" s="296"/>
      <c r="FB109" s="296"/>
      <c r="FC109" s="296"/>
      <c r="FD109" s="304" t="s">
        <v>116</v>
      </c>
      <c r="FG109" s="296"/>
    </row>
    <row r="110" spans="1:165" customFormat="1" ht="15" x14ac:dyDescent="0.25">
      <c r="A110" s="297"/>
      <c r="B110" s="298" t="s">
        <v>127</v>
      </c>
      <c r="C110" s="472" t="s">
        <v>131</v>
      </c>
      <c r="D110" s="472"/>
      <c r="E110" s="472"/>
      <c r="F110" s="299"/>
      <c r="G110" s="300"/>
      <c r="H110" s="300"/>
      <c r="I110" s="300"/>
      <c r="J110" s="319">
        <v>40105.1</v>
      </c>
      <c r="K110" s="300"/>
      <c r="L110" s="319">
        <v>14786.75</v>
      </c>
      <c r="M110" s="302">
        <v>15.71</v>
      </c>
      <c r="N110" s="303">
        <v>232299.84</v>
      </c>
      <c r="EZ110" s="287"/>
      <c r="FA110" s="296"/>
      <c r="FB110" s="296"/>
      <c r="FC110" s="296"/>
      <c r="FD110" s="304" t="s">
        <v>131</v>
      </c>
      <c r="FG110" s="296"/>
    </row>
    <row r="111" spans="1:165" customFormat="1" ht="15" x14ac:dyDescent="0.25">
      <c r="A111" s="297"/>
      <c r="B111" s="298" t="s">
        <v>21</v>
      </c>
      <c r="C111" s="472" t="s">
        <v>132</v>
      </c>
      <c r="D111" s="472"/>
      <c r="E111" s="472"/>
      <c r="F111" s="299"/>
      <c r="G111" s="300"/>
      <c r="H111" s="300"/>
      <c r="I111" s="300"/>
      <c r="J111" s="319">
        <v>2629.93</v>
      </c>
      <c r="K111" s="300"/>
      <c r="L111" s="301">
        <v>969.66</v>
      </c>
      <c r="M111" s="302">
        <v>52.21</v>
      </c>
      <c r="N111" s="303">
        <v>50625.95</v>
      </c>
      <c r="EZ111" s="287"/>
      <c r="FA111" s="296"/>
      <c r="FB111" s="296"/>
      <c r="FC111" s="296"/>
      <c r="FD111" s="304" t="s">
        <v>132</v>
      </c>
      <c r="FG111" s="296"/>
    </row>
    <row r="112" spans="1:165" customFormat="1" ht="15" x14ac:dyDescent="0.25">
      <c r="A112" s="297"/>
      <c r="B112" s="298" t="s">
        <v>24</v>
      </c>
      <c r="C112" s="472" t="s">
        <v>152</v>
      </c>
      <c r="D112" s="472"/>
      <c r="E112" s="472"/>
      <c r="F112" s="299"/>
      <c r="G112" s="300"/>
      <c r="H112" s="300"/>
      <c r="I112" s="300"/>
      <c r="J112" s="319">
        <v>1477980.73</v>
      </c>
      <c r="K112" s="300"/>
      <c r="L112" s="319">
        <v>544931.5</v>
      </c>
      <c r="M112" s="320">
        <v>9.5</v>
      </c>
      <c r="N112" s="303">
        <v>5176849.25</v>
      </c>
      <c r="EZ112" s="287"/>
      <c r="FA112" s="296"/>
      <c r="FB112" s="296"/>
      <c r="FC112" s="296"/>
      <c r="FD112" s="304" t="s">
        <v>152</v>
      </c>
      <c r="FG112" s="296"/>
    </row>
    <row r="113" spans="1:165" customFormat="1" ht="15" x14ac:dyDescent="0.25">
      <c r="A113" s="305"/>
      <c r="B113" s="298"/>
      <c r="C113" s="472" t="s">
        <v>117</v>
      </c>
      <c r="D113" s="472"/>
      <c r="E113" s="472"/>
      <c r="F113" s="299" t="s">
        <v>118</v>
      </c>
      <c r="G113" s="306">
        <v>1100</v>
      </c>
      <c r="H113" s="300"/>
      <c r="I113" s="302">
        <v>405.57</v>
      </c>
      <c r="J113" s="308"/>
      <c r="K113" s="300"/>
      <c r="L113" s="308"/>
      <c r="M113" s="300"/>
      <c r="N113" s="309"/>
      <c r="EZ113" s="287"/>
      <c r="FA113" s="296"/>
      <c r="FB113" s="296"/>
      <c r="FC113" s="296"/>
      <c r="FE113" s="304" t="s">
        <v>117</v>
      </c>
      <c r="FG113" s="296"/>
    </row>
    <row r="114" spans="1:165" customFormat="1" ht="15" x14ac:dyDescent="0.25">
      <c r="A114" s="305"/>
      <c r="B114" s="298"/>
      <c r="C114" s="472" t="s">
        <v>133</v>
      </c>
      <c r="D114" s="472"/>
      <c r="E114" s="472"/>
      <c r="F114" s="299" t="s">
        <v>118</v>
      </c>
      <c r="G114" s="302">
        <v>213.68</v>
      </c>
      <c r="H114" s="300"/>
      <c r="I114" s="322">
        <v>78.783816000000002</v>
      </c>
      <c r="J114" s="308"/>
      <c r="K114" s="300"/>
      <c r="L114" s="308"/>
      <c r="M114" s="300"/>
      <c r="N114" s="309"/>
      <c r="EZ114" s="287"/>
      <c r="FA114" s="296"/>
      <c r="FB114" s="296"/>
      <c r="FC114" s="296"/>
      <c r="FE114" s="304" t="s">
        <v>133</v>
      </c>
      <c r="FG114" s="296"/>
    </row>
    <row r="115" spans="1:165" customFormat="1" ht="15" x14ac:dyDescent="0.25">
      <c r="A115" s="310"/>
      <c r="B115" s="298"/>
      <c r="C115" s="479" t="s">
        <v>119</v>
      </c>
      <c r="D115" s="479"/>
      <c r="E115" s="479"/>
      <c r="F115" s="311"/>
      <c r="G115" s="312"/>
      <c r="H115" s="312"/>
      <c r="I115" s="312"/>
      <c r="J115" s="323">
        <v>1527303.83</v>
      </c>
      <c r="K115" s="312"/>
      <c r="L115" s="323">
        <v>563116.93000000005</v>
      </c>
      <c r="M115" s="312"/>
      <c r="N115" s="314">
        <v>5586594.1699999999</v>
      </c>
      <c r="EZ115" s="287"/>
      <c r="FA115" s="296"/>
      <c r="FB115" s="296"/>
      <c r="FC115" s="296"/>
      <c r="FF115" s="304" t="s">
        <v>119</v>
      </c>
      <c r="FG115" s="296"/>
    </row>
    <row r="116" spans="1:165" customFormat="1" ht="15" x14ac:dyDescent="0.25">
      <c r="A116" s="305"/>
      <c r="B116" s="298"/>
      <c r="C116" s="472" t="s">
        <v>120</v>
      </c>
      <c r="D116" s="472"/>
      <c r="E116" s="472"/>
      <c r="F116" s="299"/>
      <c r="G116" s="300"/>
      <c r="H116" s="300"/>
      <c r="I116" s="300"/>
      <c r="J116" s="308"/>
      <c r="K116" s="300"/>
      <c r="L116" s="319">
        <v>4368.34</v>
      </c>
      <c r="M116" s="300"/>
      <c r="N116" s="303">
        <v>228071.03</v>
      </c>
      <c r="EZ116" s="287"/>
      <c r="FA116" s="296"/>
      <c r="FB116" s="296"/>
      <c r="FC116" s="296"/>
      <c r="FE116" s="304" t="s">
        <v>120</v>
      </c>
      <c r="FG116" s="296"/>
    </row>
    <row r="117" spans="1:165" customFormat="1" ht="22.5" x14ac:dyDescent="0.25">
      <c r="A117" s="305"/>
      <c r="B117" s="298" t="s">
        <v>134</v>
      </c>
      <c r="C117" s="472" t="s">
        <v>135</v>
      </c>
      <c r="D117" s="472"/>
      <c r="E117" s="472"/>
      <c r="F117" s="299" t="s">
        <v>123</v>
      </c>
      <c r="G117" s="306">
        <v>109</v>
      </c>
      <c r="H117" s="300"/>
      <c r="I117" s="306">
        <v>109</v>
      </c>
      <c r="J117" s="308"/>
      <c r="K117" s="300"/>
      <c r="L117" s="319">
        <v>4761.49</v>
      </c>
      <c r="M117" s="300"/>
      <c r="N117" s="303">
        <v>248597.42</v>
      </c>
      <c r="EZ117" s="287"/>
      <c r="FA117" s="296"/>
      <c r="FB117" s="296"/>
      <c r="FC117" s="296"/>
      <c r="FE117" s="304" t="s">
        <v>135</v>
      </c>
      <c r="FG117" s="296"/>
    </row>
    <row r="118" spans="1:165" customFormat="1" ht="45" x14ac:dyDescent="0.25">
      <c r="A118" s="305"/>
      <c r="B118" s="298" t="s">
        <v>136</v>
      </c>
      <c r="C118" s="472" t="s">
        <v>137</v>
      </c>
      <c r="D118" s="472"/>
      <c r="E118" s="472"/>
      <c r="F118" s="299" t="s">
        <v>123</v>
      </c>
      <c r="G118" s="306">
        <v>65</v>
      </c>
      <c r="H118" s="302">
        <v>0.85</v>
      </c>
      <c r="I118" s="302">
        <v>55.25</v>
      </c>
      <c r="J118" s="308"/>
      <c r="K118" s="300"/>
      <c r="L118" s="319">
        <v>2413.5100000000002</v>
      </c>
      <c r="M118" s="300"/>
      <c r="N118" s="303">
        <v>126009.24</v>
      </c>
      <c r="EZ118" s="287"/>
      <c r="FA118" s="296"/>
      <c r="FB118" s="296"/>
      <c r="FC118" s="296"/>
      <c r="FE118" s="304" t="s">
        <v>137</v>
      </c>
      <c r="FG118" s="296"/>
    </row>
    <row r="119" spans="1:165" customFormat="1" ht="15" x14ac:dyDescent="0.25">
      <c r="A119" s="315"/>
      <c r="B119" s="316"/>
      <c r="C119" s="475" t="s">
        <v>126</v>
      </c>
      <c r="D119" s="475"/>
      <c r="E119" s="475"/>
      <c r="F119" s="290"/>
      <c r="G119" s="291"/>
      <c r="H119" s="291"/>
      <c r="I119" s="291"/>
      <c r="J119" s="294"/>
      <c r="K119" s="291"/>
      <c r="L119" s="324">
        <v>570291.93000000005</v>
      </c>
      <c r="M119" s="312"/>
      <c r="N119" s="318">
        <v>5961200.8300000001</v>
      </c>
      <c r="EZ119" s="287"/>
      <c r="FA119" s="296"/>
      <c r="FB119" s="296"/>
      <c r="FC119" s="296"/>
      <c r="FG119" s="296" t="s">
        <v>126</v>
      </c>
    </row>
    <row r="120" spans="1:165" customFormat="1" ht="22.5" x14ac:dyDescent="0.25">
      <c r="A120" s="288" t="s">
        <v>28</v>
      </c>
      <c r="B120" s="289" t="s">
        <v>164</v>
      </c>
      <c r="C120" s="475" t="s">
        <v>165</v>
      </c>
      <c r="D120" s="475"/>
      <c r="E120" s="475"/>
      <c r="F120" s="290" t="s">
        <v>13</v>
      </c>
      <c r="G120" s="291">
        <v>-678</v>
      </c>
      <c r="H120" s="292">
        <v>1</v>
      </c>
      <c r="I120" s="292">
        <v>-678</v>
      </c>
      <c r="J120" s="317">
        <v>188.1</v>
      </c>
      <c r="K120" s="291"/>
      <c r="L120" s="324">
        <v>-127531.8</v>
      </c>
      <c r="M120" s="327">
        <v>9.5</v>
      </c>
      <c r="N120" s="318">
        <v>-1211552.1000000001</v>
      </c>
      <c r="EZ120" s="287"/>
      <c r="FA120" s="296" t="s">
        <v>165</v>
      </c>
      <c r="FB120" s="296" t="s">
        <v>0</v>
      </c>
      <c r="FC120" s="296" t="s">
        <v>0</v>
      </c>
      <c r="FG120" s="296"/>
    </row>
    <row r="121" spans="1:165" customFormat="1" ht="15" x14ac:dyDescent="0.25">
      <c r="A121" s="315"/>
      <c r="B121" s="316"/>
      <c r="C121" s="475" t="s">
        <v>126</v>
      </c>
      <c r="D121" s="475"/>
      <c r="E121" s="475"/>
      <c r="F121" s="290"/>
      <c r="G121" s="291"/>
      <c r="H121" s="291"/>
      <c r="I121" s="291"/>
      <c r="J121" s="294"/>
      <c r="K121" s="291"/>
      <c r="L121" s="324">
        <v>-127531.8</v>
      </c>
      <c r="M121" s="312"/>
      <c r="N121" s="318">
        <v>-1211552.1000000001</v>
      </c>
      <c r="EZ121" s="287"/>
      <c r="FA121" s="296"/>
      <c r="FB121" s="296"/>
      <c r="FC121" s="296"/>
      <c r="FG121" s="296" t="s">
        <v>126</v>
      </c>
    </row>
    <row r="122" spans="1:165" customFormat="1" ht="22.5" x14ac:dyDescent="0.25">
      <c r="A122" s="288" t="s">
        <v>23</v>
      </c>
      <c r="B122" s="289" t="s">
        <v>166</v>
      </c>
      <c r="C122" s="475" t="s">
        <v>167</v>
      </c>
      <c r="D122" s="475"/>
      <c r="E122" s="475"/>
      <c r="F122" s="290" t="s">
        <v>13</v>
      </c>
      <c r="G122" s="291">
        <v>-1357</v>
      </c>
      <c r="H122" s="292">
        <v>1</v>
      </c>
      <c r="I122" s="292">
        <v>-1357</v>
      </c>
      <c r="J122" s="317">
        <v>43.61</v>
      </c>
      <c r="K122" s="291"/>
      <c r="L122" s="324">
        <v>-59178.77</v>
      </c>
      <c r="M122" s="327">
        <v>9.5</v>
      </c>
      <c r="N122" s="318">
        <v>-562198.31999999995</v>
      </c>
      <c r="EZ122" s="287"/>
      <c r="FA122" s="296" t="s">
        <v>167</v>
      </c>
      <c r="FB122" s="296" t="s">
        <v>0</v>
      </c>
      <c r="FC122" s="296" t="s">
        <v>0</v>
      </c>
      <c r="FG122" s="296"/>
    </row>
    <row r="123" spans="1:165" customFormat="1" ht="15" x14ac:dyDescent="0.25">
      <c r="A123" s="315"/>
      <c r="B123" s="316"/>
      <c r="C123" s="475" t="s">
        <v>126</v>
      </c>
      <c r="D123" s="475"/>
      <c r="E123" s="475"/>
      <c r="F123" s="290"/>
      <c r="G123" s="291"/>
      <c r="H123" s="291"/>
      <c r="I123" s="291"/>
      <c r="J123" s="294"/>
      <c r="K123" s="291"/>
      <c r="L123" s="324">
        <v>-59178.77</v>
      </c>
      <c r="M123" s="312"/>
      <c r="N123" s="318">
        <v>-562198.31999999995</v>
      </c>
      <c r="EZ123" s="287"/>
      <c r="FA123" s="296"/>
      <c r="FB123" s="296"/>
      <c r="FC123" s="296"/>
      <c r="FG123" s="296" t="s">
        <v>126</v>
      </c>
    </row>
    <row r="124" spans="1:165" customFormat="1" ht="22.5" x14ac:dyDescent="0.25">
      <c r="A124" s="288" t="s">
        <v>29</v>
      </c>
      <c r="B124" s="289" t="s">
        <v>567</v>
      </c>
      <c r="C124" s="475" t="s">
        <v>36</v>
      </c>
      <c r="D124" s="475"/>
      <c r="E124" s="475"/>
      <c r="F124" s="290" t="s">
        <v>13</v>
      </c>
      <c r="G124" s="291">
        <v>138</v>
      </c>
      <c r="H124" s="292">
        <v>1</v>
      </c>
      <c r="I124" s="292">
        <v>138</v>
      </c>
      <c r="J124" s="324">
        <v>1379.82</v>
      </c>
      <c r="K124" s="330">
        <v>1.04236</v>
      </c>
      <c r="L124" s="324">
        <v>198481.15</v>
      </c>
      <c r="M124" s="327">
        <v>9.5</v>
      </c>
      <c r="N124" s="318">
        <v>1885570.93</v>
      </c>
      <c r="EZ124" s="287"/>
      <c r="FA124" s="296" t="s">
        <v>36</v>
      </c>
      <c r="FB124" s="296" t="s">
        <v>0</v>
      </c>
      <c r="FC124" s="296" t="s">
        <v>0</v>
      </c>
      <c r="FG124" s="296"/>
    </row>
    <row r="125" spans="1:165" customFormat="1" ht="15" x14ac:dyDescent="0.25">
      <c r="A125" s="310"/>
      <c r="B125" s="328"/>
      <c r="C125" s="472" t="s">
        <v>170</v>
      </c>
      <c r="D125" s="472"/>
      <c r="E125" s="472"/>
      <c r="F125" s="472"/>
      <c r="G125" s="472"/>
      <c r="H125" s="472"/>
      <c r="I125" s="472"/>
      <c r="J125" s="472"/>
      <c r="K125" s="472"/>
      <c r="L125" s="472"/>
      <c r="M125" s="472"/>
      <c r="N125" s="481"/>
      <c r="EZ125" s="287"/>
      <c r="FA125" s="296"/>
      <c r="FB125" s="296"/>
      <c r="FC125" s="296"/>
      <c r="FG125" s="296"/>
      <c r="FH125" s="304" t="s">
        <v>170</v>
      </c>
    </row>
    <row r="126" spans="1:165" customFormat="1" ht="15" x14ac:dyDescent="0.25">
      <c r="A126" s="329"/>
      <c r="B126" s="298"/>
      <c r="C126" s="466" t="s">
        <v>171</v>
      </c>
      <c r="D126" s="466"/>
      <c r="E126" s="466"/>
      <c r="F126" s="466"/>
      <c r="G126" s="466"/>
      <c r="H126" s="466"/>
      <c r="I126" s="466"/>
      <c r="J126" s="466"/>
      <c r="K126" s="466"/>
      <c r="L126" s="466"/>
      <c r="M126" s="466"/>
      <c r="N126" s="480"/>
      <c r="EZ126" s="287"/>
      <c r="FA126" s="296"/>
      <c r="FB126" s="296"/>
      <c r="FC126" s="296"/>
      <c r="FG126" s="296"/>
      <c r="FI126" s="304" t="s">
        <v>171</v>
      </c>
    </row>
    <row r="127" spans="1:165" customFormat="1" ht="15" x14ac:dyDescent="0.25">
      <c r="A127" s="329"/>
      <c r="B127" s="298"/>
      <c r="C127" s="466" t="s">
        <v>161</v>
      </c>
      <c r="D127" s="466"/>
      <c r="E127" s="466"/>
      <c r="F127" s="466"/>
      <c r="G127" s="466"/>
      <c r="H127" s="466"/>
      <c r="I127" s="466"/>
      <c r="J127" s="466"/>
      <c r="K127" s="466"/>
      <c r="L127" s="466"/>
      <c r="M127" s="466"/>
      <c r="N127" s="480"/>
      <c r="EZ127" s="287"/>
      <c r="FA127" s="296"/>
      <c r="FB127" s="296"/>
      <c r="FC127" s="296"/>
      <c r="FG127" s="296"/>
      <c r="FI127" s="304" t="s">
        <v>161</v>
      </c>
    </row>
    <row r="128" spans="1:165" customFormat="1" ht="15" x14ac:dyDescent="0.25">
      <c r="A128" s="315"/>
      <c r="B128" s="316"/>
      <c r="C128" s="475" t="s">
        <v>126</v>
      </c>
      <c r="D128" s="475"/>
      <c r="E128" s="475"/>
      <c r="F128" s="290"/>
      <c r="G128" s="291"/>
      <c r="H128" s="291"/>
      <c r="I128" s="291"/>
      <c r="J128" s="294"/>
      <c r="K128" s="291"/>
      <c r="L128" s="324">
        <v>198481.15</v>
      </c>
      <c r="M128" s="312"/>
      <c r="N128" s="318">
        <v>1885570.93</v>
      </c>
      <c r="EZ128" s="287"/>
      <c r="FA128" s="296"/>
      <c r="FB128" s="296"/>
      <c r="FC128" s="296"/>
      <c r="FG128" s="296" t="s">
        <v>126</v>
      </c>
    </row>
    <row r="129" spans="1:166" customFormat="1" ht="22.5" x14ac:dyDescent="0.25">
      <c r="A129" s="288" t="s">
        <v>568</v>
      </c>
      <c r="B129" s="289" t="s">
        <v>169</v>
      </c>
      <c r="C129" s="475" t="s">
        <v>36</v>
      </c>
      <c r="D129" s="475"/>
      <c r="E129" s="475"/>
      <c r="F129" s="290" t="s">
        <v>13</v>
      </c>
      <c r="G129" s="291">
        <v>556</v>
      </c>
      <c r="H129" s="292">
        <v>1</v>
      </c>
      <c r="I129" s="292">
        <v>556</v>
      </c>
      <c r="J129" s="324">
        <v>1379.82</v>
      </c>
      <c r="K129" s="330">
        <v>1.04236</v>
      </c>
      <c r="L129" s="324">
        <v>799677.66</v>
      </c>
      <c r="M129" s="327">
        <v>9.5</v>
      </c>
      <c r="N129" s="318">
        <v>7596937.7699999996</v>
      </c>
      <c r="EZ129" s="287"/>
      <c r="FA129" s="296" t="s">
        <v>36</v>
      </c>
      <c r="FB129" s="296" t="s">
        <v>0</v>
      </c>
      <c r="FC129" s="296" t="s">
        <v>0</v>
      </c>
      <c r="FG129" s="296"/>
    </row>
    <row r="130" spans="1:166" customFormat="1" ht="15" x14ac:dyDescent="0.25">
      <c r="A130" s="310"/>
      <c r="B130" s="328"/>
      <c r="C130" s="472" t="s">
        <v>569</v>
      </c>
      <c r="D130" s="472"/>
      <c r="E130" s="472"/>
      <c r="F130" s="472"/>
      <c r="G130" s="472"/>
      <c r="H130" s="472"/>
      <c r="I130" s="472"/>
      <c r="J130" s="472"/>
      <c r="K130" s="472"/>
      <c r="L130" s="472"/>
      <c r="M130" s="472"/>
      <c r="N130" s="481"/>
      <c r="EZ130" s="287"/>
      <c r="FA130" s="296"/>
      <c r="FB130" s="296"/>
      <c r="FC130" s="296"/>
      <c r="FG130" s="296"/>
      <c r="FJ130" s="304" t="s">
        <v>569</v>
      </c>
    </row>
    <row r="131" spans="1:166" customFormat="1" ht="15" x14ac:dyDescent="0.25">
      <c r="A131" s="310"/>
      <c r="B131" s="328"/>
      <c r="C131" s="472" t="s">
        <v>170</v>
      </c>
      <c r="D131" s="472"/>
      <c r="E131" s="472"/>
      <c r="F131" s="472"/>
      <c r="G131" s="472"/>
      <c r="H131" s="472"/>
      <c r="I131" s="472"/>
      <c r="J131" s="472"/>
      <c r="K131" s="472"/>
      <c r="L131" s="472"/>
      <c r="M131" s="472"/>
      <c r="N131" s="481"/>
      <c r="EZ131" s="287"/>
      <c r="FA131" s="296"/>
      <c r="FB131" s="296"/>
      <c r="FC131" s="296"/>
      <c r="FG131" s="296"/>
      <c r="FH131" s="304" t="s">
        <v>170</v>
      </c>
    </row>
    <row r="132" spans="1:166" customFormat="1" ht="15" x14ac:dyDescent="0.25">
      <c r="A132" s="329"/>
      <c r="B132" s="298"/>
      <c r="C132" s="466" t="s">
        <v>171</v>
      </c>
      <c r="D132" s="466"/>
      <c r="E132" s="466"/>
      <c r="F132" s="466"/>
      <c r="G132" s="466"/>
      <c r="H132" s="466"/>
      <c r="I132" s="466"/>
      <c r="J132" s="466"/>
      <c r="K132" s="466"/>
      <c r="L132" s="466"/>
      <c r="M132" s="466"/>
      <c r="N132" s="480"/>
      <c r="EZ132" s="287"/>
      <c r="FA132" s="296"/>
      <c r="FB132" s="296"/>
      <c r="FC132" s="296"/>
      <c r="FG132" s="296"/>
      <c r="FI132" s="304" t="s">
        <v>171</v>
      </c>
    </row>
    <row r="133" spans="1:166" customFormat="1" ht="15" x14ac:dyDescent="0.25">
      <c r="A133" s="329"/>
      <c r="B133" s="298"/>
      <c r="C133" s="466" t="s">
        <v>161</v>
      </c>
      <c r="D133" s="466"/>
      <c r="E133" s="466"/>
      <c r="F133" s="466"/>
      <c r="G133" s="466"/>
      <c r="H133" s="466"/>
      <c r="I133" s="466"/>
      <c r="J133" s="466"/>
      <c r="K133" s="466"/>
      <c r="L133" s="466"/>
      <c r="M133" s="466"/>
      <c r="N133" s="480"/>
      <c r="EZ133" s="287"/>
      <c r="FA133" s="296"/>
      <c r="FB133" s="296"/>
      <c r="FC133" s="296"/>
      <c r="FG133" s="296"/>
      <c r="FI133" s="304" t="s">
        <v>161</v>
      </c>
    </row>
    <row r="134" spans="1:166" customFormat="1" ht="15" x14ac:dyDescent="0.25">
      <c r="A134" s="315"/>
      <c r="B134" s="316"/>
      <c r="C134" s="475" t="s">
        <v>126</v>
      </c>
      <c r="D134" s="475"/>
      <c r="E134" s="475"/>
      <c r="F134" s="290"/>
      <c r="G134" s="291"/>
      <c r="H134" s="291"/>
      <c r="I134" s="291"/>
      <c r="J134" s="294"/>
      <c r="K134" s="291"/>
      <c r="L134" s="324">
        <v>799677.66</v>
      </c>
      <c r="M134" s="312"/>
      <c r="N134" s="318">
        <v>7596937.7699999996</v>
      </c>
      <c r="EZ134" s="287"/>
      <c r="FA134" s="296"/>
      <c r="FB134" s="296"/>
      <c r="FC134" s="296"/>
      <c r="FG134" s="296" t="s">
        <v>126</v>
      </c>
    </row>
    <row r="135" spans="1:166" customFormat="1" ht="33.75" x14ac:dyDescent="0.25">
      <c r="A135" s="288" t="s">
        <v>30</v>
      </c>
      <c r="B135" s="289" t="s">
        <v>172</v>
      </c>
      <c r="C135" s="475" t="s">
        <v>173</v>
      </c>
      <c r="D135" s="475"/>
      <c r="E135" s="475"/>
      <c r="F135" s="290" t="s">
        <v>174</v>
      </c>
      <c r="G135" s="291">
        <v>-0.24399999999999999</v>
      </c>
      <c r="H135" s="292">
        <v>1</v>
      </c>
      <c r="I135" s="326">
        <v>-0.24399999999999999</v>
      </c>
      <c r="J135" s="324">
        <v>10424</v>
      </c>
      <c r="K135" s="291"/>
      <c r="L135" s="324">
        <v>-2543.46</v>
      </c>
      <c r="M135" s="327">
        <v>9.5</v>
      </c>
      <c r="N135" s="318">
        <v>-24162.87</v>
      </c>
      <c r="EZ135" s="287"/>
      <c r="FA135" s="296" t="s">
        <v>173</v>
      </c>
      <c r="FB135" s="296" t="s">
        <v>0</v>
      </c>
      <c r="FC135" s="296" t="s">
        <v>0</v>
      </c>
      <c r="FG135" s="296"/>
    </row>
    <row r="136" spans="1:166" customFormat="1" ht="15" x14ac:dyDescent="0.25">
      <c r="A136" s="315"/>
      <c r="B136" s="316"/>
      <c r="C136" s="475" t="s">
        <v>126</v>
      </c>
      <c r="D136" s="475"/>
      <c r="E136" s="475"/>
      <c r="F136" s="290"/>
      <c r="G136" s="291"/>
      <c r="H136" s="291"/>
      <c r="I136" s="291"/>
      <c r="J136" s="294"/>
      <c r="K136" s="291"/>
      <c r="L136" s="324">
        <v>-2543.46</v>
      </c>
      <c r="M136" s="312"/>
      <c r="N136" s="318">
        <v>-24162.87</v>
      </c>
      <c r="EZ136" s="287"/>
      <c r="FA136" s="296"/>
      <c r="FB136" s="296"/>
      <c r="FC136" s="296"/>
      <c r="FG136" s="296" t="s">
        <v>126</v>
      </c>
    </row>
    <row r="137" spans="1:166" customFormat="1" ht="22.5" x14ac:dyDescent="0.25">
      <c r="A137" s="288" t="s">
        <v>570</v>
      </c>
      <c r="B137" s="289" t="s">
        <v>567</v>
      </c>
      <c r="C137" s="475" t="s">
        <v>176</v>
      </c>
      <c r="D137" s="475"/>
      <c r="E137" s="475"/>
      <c r="F137" s="290" t="s">
        <v>15</v>
      </c>
      <c r="G137" s="291">
        <v>0.112</v>
      </c>
      <c r="H137" s="292">
        <v>1</v>
      </c>
      <c r="I137" s="326">
        <v>0.112</v>
      </c>
      <c r="J137" s="324">
        <v>27894.74</v>
      </c>
      <c r="K137" s="330">
        <v>1.04236</v>
      </c>
      <c r="L137" s="324">
        <v>3256.55</v>
      </c>
      <c r="M137" s="327">
        <v>9.5</v>
      </c>
      <c r="N137" s="318">
        <v>30937.23</v>
      </c>
      <c r="EZ137" s="287"/>
      <c r="FA137" s="296" t="s">
        <v>176</v>
      </c>
      <c r="FB137" s="296" t="s">
        <v>0</v>
      </c>
      <c r="FC137" s="296" t="s">
        <v>0</v>
      </c>
      <c r="FG137" s="296"/>
    </row>
    <row r="138" spans="1:166" customFormat="1" ht="15" x14ac:dyDescent="0.25">
      <c r="A138" s="310"/>
      <c r="B138" s="328"/>
      <c r="C138" s="472" t="s">
        <v>177</v>
      </c>
      <c r="D138" s="472"/>
      <c r="E138" s="472"/>
      <c r="F138" s="472"/>
      <c r="G138" s="472"/>
      <c r="H138" s="472"/>
      <c r="I138" s="472"/>
      <c r="J138" s="472"/>
      <c r="K138" s="472"/>
      <c r="L138" s="472"/>
      <c r="M138" s="472"/>
      <c r="N138" s="481"/>
      <c r="EZ138" s="287"/>
      <c r="FA138" s="296"/>
      <c r="FB138" s="296"/>
      <c r="FC138" s="296"/>
      <c r="FG138" s="296"/>
      <c r="FH138" s="304" t="s">
        <v>177</v>
      </c>
    </row>
    <row r="139" spans="1:166" customFormat="1" ht="15" x14ac:dyDescent="0.25">
      <c r="A139" s="329"/>
      <c r="B139" s="298"/>
      <c r="C139" s="466" t="s">
        <v>171</v>
      </c>
      <c r="D139" s="466"/>
      <c r="E139" s="466"/>
      <c r="F139" s="466"/>
      <c r="G139" s="466"/>
      <c r="H139" s="466"/>
      <c r="I139" s="466"/>
      <c r="J139" s="466"/>
      <c r="K139" s="466"/>
      <c r="L139" s="466"/>
      <c r="M139" s="466"/>
      <c r="N139" s="480"/>
      <c r="EZ139" s="287"/>
      <c r="FA139" s="296"/>
      <c r="FB139" s="296"/>
      <c r="FC139" s="296"/>
      <c r="FG139" s="296"/>
      <c r="FI139" s="304" t="s">
        <v>171</v>
      </c>
    </row>
    <row r="140" spans="1:166" customFormat="1" ht="15" x14ac:dyDescent="0.25">
      <c r="A140" s="329"/>
      <c r="B140" s="298"/>
      <c r="C140" s="466" t="s">
        <v>161</v>
      </c>
      <c r="D140" s="466"/>
      <c r="E140" s="466"/>
      <c r="F140" s="466"/>
      <c r="G140" s="466"/>
      <c r="H140" s="466"/>
      <c r="I140" s="466"/>
      <c r="J140" s="466"/>
      <c r="K140" s="466"/>
      <c r="L140" s="466"/>
      <c r="M140" s="466"/>
      <c r="N140" s="480"/>
      <c r="EZ140" s="287"/>
      <c r="FA140" s="296"/>
      <c r="FB140" s="296"/>
      <c r="FC140" s="296"/>
      <c r="FG140" s="296"/>
      <c r="FI140" s="304" t="s">
        <v>161</v>
      </c>
    </row>
    <row r="141" spans="1:166" customFormat="1" ht="15" x14ac:dyDescent="0.25">
      <c r="A141" s="315"/>
      <c r="B141" s="316"/>
      <c r="C141" s="475" t="s">
        <v>126</v>
      </c>
      <c r="D141" s="475"/>
      <c r="E141" s="475"/>
      <c r="F141" s="290"/>
      <c r="G141" s="291"/>
      <c r="H141" s="291"/>
      <c r="I141" s="291"/>
      <c r="J141" s="294"/>
      <c r="K141" s="291"/>
      <c r="L141" s="324">
        <v>3256.55</v>
      </c>
      <c r="M141" s="312"/>
      <c r="N141" s="318">
        <v>30937.23</v>
      </c>
      <c r="EZ141" s="287"/>
      <c r="FA141" s="296"/>
      <c r="FB141" s="296"/>
      <c r="FC141" s="296"/>
      <c r="FG141" s="296" t="s">
        <v>126</v>
      </c>
    </row>
    <row r="142" spans="1:166" customFormat="1" ht="22.5" x14ac:dyDescent="0.25">
      <c r="A142" s="288" t="s">
        <v>571</v>
      </c>
      <c r="B142" s="289" t="s">
        <v>169</v>
      </c>
      <c r="C142" s="475" t="s">
        <v>176</v>
      </c>
      <c r="D142" s="475"/>
      <c r="E142" s="475"/>
      <c r="F142" s="290" t="s">
        <v>15</v>
      </c>
      <c r="G142" s="291">
        <v>5.2999999999999999E-2</v>
      </c>
      <c r="H142" s="292">
        <v>1</v>
      </c>
      <c r="I142" s="326">
        <v>5.2999999999999999E-2</v>
      </c>
      <c r="J142" s="324">
        <v>27894.74</v>
      </c>
      <c r="K142" s="330">
        <v>1.04236</v>
      </c>
      <c r="L142" s="324">
        <v>1541.05</v>
      </c>
      <c r="M142" s="327">
        <v>9.5</v>
      </c>
      <c r="N142" s="318">
        <v>14639.98</v>
      </c>
      <c r="EZ142" s="287"/>
      <c r="FA142" s="296" t="s">
        <v>176</v>
      </c>
      <c r="FB142" s="296" t="s">
        <v>0</v>
      </c>
      <c r="FC142" s="296" t="s">
        <v>0</v>
      </c>
      <c r="FG142" s="296"/>
    </row>
    <row r="143" spans="1:166" customFormat="1" ht="15" x14ac:dyDescent="0.25">
      <c r="A143" s="310"/>
      <c r="B143" s="328"/>
      <c r="C143" s="472" t="s">
        <v>572</v>
      </c>
      <c r="D143" s="472"/>
      <c r="E143" s="472"/>
      <c r="F143" s="472"/>
      <c r="G143" s="472"/>
      <c r="H143" s="472"/>
      <c r="I143" s="472"/>
      <c r="J143" s="472"/>
      <c r="K143" s="472"/>
      <c r="L143" s="472"/>
      <c r="M143" s="472"/>
      <c r="N143" s="481"/>
      <c r="EZ143" s="287"/>
      <c r="FA143" s="296"/>
      <c r="FB143" s="296"/>
      <c r="FC143" s="296"/>
      <c r="FG143" s="296"/>
      <c r="FJ143" s="304" t="s">
        <v>572</v>
      </c>
    </row>
    <row r="144" spans="1:166" customFormat="1" ht="15" x14ac:dyDescent="0.25">
      <c r="A144" s="310"/>
      <c r="B144" s="328"/>
      <c r="C144" s="472" t="s">
        <v>177</v>
      </c>
      <c r="D144" s="472"/>
      <c r="E144" s="472"/>
      <c r="F144" s="472"/>
      <c r="G144" s="472"/>
      <c r="H144" s="472"/>
      <c r="I144" s="472"/>
      <c r="J144" s="472"/>
      <c r="K144" s="472"/>
      <c r="L144" s="472"/>
      <c r="M144" s="472"/>
      <c r="N144" s="481"/>
      <c r="EZ144" s="287"/>
      <c r="FA144" s="296"/>
      <c r="FB144" s="296"/>
      <c r="FC144" s="296"/>
      <c r="FG144" s="296"/>
      <c r="FH144" s="304" t="s">
        <v>177</v>
      </c>
    </row>
    <row r="145" spans="1:166" customFormat="1" ht="15" x14ac:dyDescent="0.25">
      <c r="A145" s="329"/>
      <c r="B145" s="298"/>
      <c r="C145" s="466" t="s">
        <v>171</v>
      </c>
      <c r="D145" s="466"/>
      <c r="E145" s="466"/>
      <c r="F145" s="466"/>
      <c r="G145" s="466"/>
      <c r="H145" s="466"/>
      <c r="I145" s="466"/>
      <c r="J145" s="466"/>
      <c r="K145" s="466"/>
      <c r="L145" s="466"/>
      <c r="M145" s="466"/>
      <c r="N145" s="480"/>
      <c r="EZ145" s="287"/>
      <c r="FA145" s="296"/>
      <c r="FB145" s="296"/>
      <c r="FC145" s="296"/>
      <c r="FG145" s="296"/>
      <c r="FI145" s="304" t="s">
        <v>171</v>
      </c>
    </row>
    <row r="146" spans="1:166" customFormat="1" ht="15" x14ac:dyDescent="0.25">
      <c r="A146" s="329"/>
      <c r="B146" s="298"/>
      <c r="C146" s="466" t="s">
        <v>161</v>
      </c>
      <c r="D146" s="466"/>
      <c r="E146" s="466"/>
      <c r="F146" s="466"/>
      <c r="G146" s="466"/>
      <c r="H146" s="466"/>
      <c r="I146" s="466"/>
      <c r="J146" s="466"/>
      <c r="K146" s="466"/>
      <c r="L146" s="466"/>
      <c r="M146" s="466"/>
      <c r="N146" s="480"/>
      <c r="EZ146" s="287"/>
      <c r="FA146" s="296"/>
      <c r="FB146" s="296"/>
      <c r="FC146" s="296"/>
      <c r="FG146" s="296"/>
      <c r="FI146" s="304" t="s">
        <v>161</v>
      </c>
    </row>
    <row r="147" spans="1:166" customFormat="1" ht="15" x14ac:dyDescent="0.25">
      <c r="A147" s="315"/>
      <c r="B147" s="316"/>
      <c r="C147" s="475" t="s">
        <v>126</v>
      </c>
      <c r="D147" s="475"/>
      <c r="E147" s="475"/>
      <c r="F147" s="290"/>
      <c r="G147" s="291"/>
      <c r="H147" s="291"/>
      <c r="I147" s="291"/>
      <c r="J147" s="294"/>
      <c r="K147" s="291"/>
      <c r="L147" s="324">
        <v>1541.05</v>
      </c>
      <c r="M147" s="312"/>
      <c r="N147" s="318">
        <v>14639.98</v>
      </c>
      <c r="EZ147" s="287"/>
      <c r="FA147" s="296"/>
      <c r="FB147" s="296"/>
      <c r="FC147" s="296"/>
      <c r="FG147" s="296" t="s">
        <v>126</v>
      </c>
    </row>
    <row r="148" spans="1:166" customFormat="1" ht="15" x14ac:dyDescent="0.25">
      <c r="A148" s="288" t="s">
        <v>178</v>
      </c>
      <c r="B148" s="289" t="s">
        <v>179</v>
      </c>
      <c r="C148" s="475" t="s">
        <v>180</v>
      </c>
      <c r="D148" s="475"/>
      <c r="E148" s="475"/>
      <c r="F148" s="290" t="s">
        <v>13</v>
      </c>
      <c r="G148" s="291">
        <v>-118</v>
      </c>
      <c r="H148" s="292">
        <v>1</v>
      </c>
      <c r="I148" s="292">
        <v>-118</v>
      </c>
      <c r="J148" s="317">
        <v>145.30000000000001</v>
      </c>
      <c r="K148" s="291"/>
      <c r="L148" s="324">
        <v>-17145.400000000001</v>
      </c>
      <c r="M148" s="327">
        <v>9.5</v>
      </c>
      <c r="N148" s="318">
        <v>-162881.29999999999</v>
      </c>
      <c r="EZ148" s="287"/>
      <c r="FA148" s="296" t="s">
        <v>180</v>
      </c>
      <c r="FB148" s="296" t="s">
        <v>0</v>
      </c>
      <c r="FC148" s="296" t="s">
        <v>0</v>
      </c>
      <c r="FG148" s="296"/>
    </row>
    <row r="149" spans="1:166" customFormat="1" ht="15" x14ac:dyDescent="0.25">
      <c r="A149" s="315"/>
      <c r="B149" s="316"/>
      <c r="C149" s="475" t="s">
        <v>126</v>
      </c>
      <c r="D149" s="475"/>
      <c r="E149" s="475"/>
      <c r="F149" s="290"/>
      <c r="G149" s="291"/>
      <c r="H149" s="291"/>
      <c r="I149" s="291"/>
      <c r="J149" s="294"/>
      <c r="K149" s="291"/>
      <c r="L149" s="324">
        <v>-17145.400000000001</v>
      </c>
      <c r="M149" s="312"/>
      <c r="N149" s="318">
        <v>-162881.29999999999</v>
      </c>
      <c r="EZ149" s="287"/>
      <c r="FA149" s="296"/>
      <c r="FB149" s="296"/>
      <c r="FC149" s="296"/>
      <c r="FG149" s="296" t="s">
        <v>126</v>
      </c>
    </row>
    <row r="150" spans="1:166" customFormat="1" ht="22.5" x14ac:dyDescent="0.25">
      <c r="A150" s="288" t="s">
        <v>573</v>
      </c>
      <c r="B150" s="289" t="s">
        <v>567</v>
      </c>
      <c r="C150" s="475" t="s">
        <v>34</v>
      </c>
      <c r="D150" s="475"/>
      <c r="E150" s="475"/>
      <c r="F150" s="290" t="s">
        <v>15</v>
      </c>
      <c r="G150" s="291">
        <v>0.48</v>
      </c>
      <c r="H150" s="292">
        <v>1</v>
      </c>
      <c r="I150" s="331">
        <v>0.48</v>
      </c>
      <c r="J150" s="324">
        <v>37646.32</v>
      </c>
      <c r="K150" s="330">
        <v>1.04236</v>
      </c>
      <c r="L150" s="324">
        <v>18835.689999999999</v>
      </c>
      <c r="M150" s="327">
        <v>9.5</v>
      </c>
      <c r="N150" s="318">
        <v>178939.06</v>
      </c>
      <c r="EZ150" s="287"/>
      <c r="FA150" s="296" t="s">
        <v>34</v>
      </c>
      <c r="FB150" s="296" t="s">
        <v>0</v>
      </c>
      <c r="FC150" s="296" t="s">
        <v>0</v>
      </c>
      <c r="FG150" s="296"/>
    </row>
    <row r="151" spans="1:166" customFormat="1" ht="15" x14ac:dyDescent="0.25">
      <c r="A151" s="310"/>
      <c r="B151" s="328"/>
      <c r="C151" s="472" t="s">
        <v>182</v>
      </c>
      <c r="D151" s="472"/>
      <c r="E151" s="472"/>
      <c r="F151" s="472"/>
      <c r="G151" s="472"/>
      <c r="H151" s="472"/>
      <c r="I151" s="472"/>
      <c r="J151" s="472"/>
      <c r="K151" s="472"/>
      <c r="L151" s="472"/>
      <c r="M151" s="472"/>
      <c r="N151" s="481"/>
      <c r="EZ151" s="287"/>
      <c r="FA151" s="296"/>
      <c r="FB151" s="296"/>
      <c r="FC151" s="296"/>
      <c r="FG151" s="296"/>
      <c r="FH151" s="304" t="s">
        <v>182</v>
      </c>
    </row>
    <row r="152" spans="1:166" customFormat="1" ht="15" x14ac:dyDescent="0.25">
      <c r="A152" s="329"/>
      <c r="B152" s="298"/>
      <c r="C152" s="466" t="s">
        <v>171</v>
      </c>
      <c r="D152" s="466"/>
      <c r="E152" s="466"/>
      <c r="F152" s="466"/>
      <c r="G152" s="466"/>
      <c r="H152" s="466"/>
      <c r="I152" s="466"/>
      <c r="J152" s="466"/>
      <c r="K152" s="466"/>
      <c r="L152" s="466"/>
      <c r="M152" s="466"/>
      <c r="N152" s="480"/>
      <c r="EZ152" s="287"/>
      <c r="FA152" s="296"/>
      <c r="FB152" s="296"/>
      <c r="FC152" s="296"/>
      <c r="FG152" s="296"/>
      <c r="FI152" s="304" t="s">
        <v>171</v>
      </c>
    </row>
    <row r="153" spans="1:166" customFormat="1" ht="15" x14ac:dyDescent="0.25">
      <c r="A153" s="329"/>
      <c r="B153" s="298"/>
      <c r="C153" s="466" t="s">
        <v>161</v>
      </c>
      <c r="D153" s="466"/>
      <c r="E153" s="466"/>
      <c r="F153" s="466"/>
      <c r="G153" s="466"/>
      <c r="H153" s="466"/>
      <c r="I153" s="466"/>
      <c r="J153" s="466"/>
      <c r="K153" s="466"/>
      <c r="L153" s="466"/>
      <c r="M153" s="466"/>
      <c r="N153" s="480"/>
      <c r="EZ153" s="287"/>
      <c r="FA153" s="296"/>
      <c r="FB153" s="296"/>
      <c r="FC153" s="296"/>
      <c r="FG153" s="296"/>
      <c r="FI153" s="304" t="s">
        <v>161</v>
      </c>
    </row>
    <row r="154" spans="1:166" customFormat="1" ht="15" x14ac:dyDescent="0.25">
      <c r="A154" s="315"/>
      <c r="B154" s="316"/>
      <c r="C154" s="475" t="s">
        <v>126</v>
      </c>
      <c r="D154" s="475"/>
      <c r="E154" s="475"/>
      <c r="F154" s="290"/>
      <c r="G154" s="291"/>
      <c r="H154" s="291"/>
      <c r="I154" s="291"/>
      <c r="J154" s="294"/>
      <c r="K154" s="291"/>
      <c r="L154" s="324">
        <v>18835.689999999999</v>
      </c>
      <c r="M154" s="312"/>
      <c r="N154" s="318">
        <v>178939.06</v>
      </c>
      <c r="EZ154" s="287"/>
      <c r="FA154" s="296"/>
      <c r="FB154" s="296"/>
      <c r="FC154" s="296"/>
      <c r="FG154" s="296" t="s">
        <v>126</v>
      </c>
    </row>
    <row r="155" spans="1:166" customFormat="1" ht="22.5" x14ac:dyDescent="0.25">
      <c r="A155" s="288" t="s">
        <v>574</v>
      </c>
      <c r="B155" s="289" t="s">
        <v>169</v>
      </c>
      <c r="C155" s="475" t="s">
        <v>34</v>
      </c>
      <c r="D155" s="475"/>
      <c r="E155" s="475"/>
      <c r="F155" s="290" t="s">
        <v>15</v>
      </c>
      <c r="G155" s="291">
        <v>1.74</v>
      </c>
      <c r="H155" s="292">
        <v>1</v>
      </c>
      <c r="I155" s="331">
        <v>1.74</v>
      </c>
      <c r="J155" s="324">
        <v>37646.32</v>
      </c>
      <c r="K155" s="330">
        <v>1.04236</v>
      </c>
      <c r="L155" s="324">
        <v>68279.37</v>
      </c>
      <c r="M155" s="327">
        <v>9.5</v>
      </c>
      <c r="N155" s="318">
        <v>648654.02</v>
      </c>
      <c r="EZ155" s="287"/>
      <c r="FA155" s="296" t="s">
        <v>34</v>
      </c>
      <c r="FB155" s="296" t="s">
        <v>0</v>
      </c>
      <c r="FC155" s="296" t="s">
        <v>0</v>
      </c>
      <c r="FG155" s="296"/>
    </row>
    <row r="156" spans="1:166" customFormat="1" ht="15" x14ac:dyDescent="0.25">
      <c r="A156" s="310"/>
      <c r="B156" s="328"/>
      <c r="C156" s="472" t="s">
        <v>575</v>
      </c>
      <c r="D156" s="472"/>
      <c r="E156" s="472"/>
      <c r="F156" s="472"/>
      <c r="G156" s="472"/>
      <c r="H156" s="472"/>
      <c r="I156" s="472"/>
      <c r="J156" s="472"/>
      <c r="K156" s="472"/>
      <c r="L156" s="472"/>
      <c r="M156" s="472"/>
      <c r="N156" s="481"/>
      <c r="EZ156" s="287"/>
      <c r="FA156" s="296"/>
      <c r="FB156" s="296"/>
      <c r="FC156" s="296"/>
      <c r="FG156" s="296"/>
      <c r="FJ156" s="304" t="s">
        <v>575</v>
      </c>
    </row>
    <row r="157" spans="1:166" customFormat="1" ht="15" x14ac:dyDescent="0.25">
      <c r="A157" s="310"/>
      <c r="B157" s="328"/>
      <c r="C157" s="472" t="s">
        <v>182</v>
      </c>
      <c r="D157" s="472"/>
      <c r="E157" s="472"/>
      <c r="F157" s="472"/>
      <c r="G157" s="472"/>
      <c r="H157" s="472"/>
      <c r="I157" s="472"/>
      <c r="J157" s="472"/>
      <c r="K157" s="472"/>
      <c r="L157" s="472"/>
      <c r="M157" s="472"/>
      <c r="N157" s="481"/>
      <c r="EZ157" s="287"/>
      <c r="FA157" s="296"/>
      <c r="FB157" s="296"/>
      <c r="FC157" s="296"/>
      <c r="FG157" s="296"/>
      <c r="FH157" s="304" t="s">
        <v>182</v>
      </c>
    </row>
    <row r="158" spans="1:166" customFormat="1" ht="15" x14ac:dyDescent="0.25">
      <c r="A158" s="329"/>
      <c r="B158" s="298"/>
      <c r="C158" s="466" t="s">
        <v>171</v>
      </c>
      <c r="D158" s="466"/>
      <c r="E158" s="466"/>
      <c r="F158" s="466"/>
      <c r="G158" s="466"/>
      <c r="H158" s="466"/>
      <c r="I158" s="466"/>
      <c r="J158" s="466"/>
      <c r="K158" s="466"/>
      <c r="L158" s="466"/>
      <c r="M158" s="466"/>
      <c r="N158" s="480"/>
      <c r="EZ158" s="287"/>
      <c r="FA158" s="296"/>
      <c r="FB158" s="296"/>
      <c r="FC158" s="296"/>
      <c r="FG158" s="296"/>
      <c r="FI158" s="304" t="s">
        <v>171</v>
      </c>
    </row>
    <row r="159" spans="1:166" customFormat="1" ht="15" x14ac:dyDescent="0.25">
      <c r="A159" s="329"/>
      <c r="B159" s="298"/>
      <c r="C159" s="466" t="s">
        <v>161</v>
      </c>
      <c r="D159" s="466"/>
      <c r="E159" s="466"/>
      <c r="F159" s="466"/>
      <c r="G159" s="466"/>
      <c r="H159" s="466"/>
      <c r="I159" s="466"/>
      <c r="J159" s="466"/>
      <c r="K159" s="466"/>
      <c r="L159" s="466"/>
      <c r="M159" s="466"/>
      <c r="N159" s="480"/>
      <c r="EZ159" s="287"/>
      <c r="FA159" s="296"/>
      <c r="FB159" s="296"/>
      <c r="FC159" s="296"/>
      <c r="FG159" s="296"/>
      <c r="FI159" s="304" t="s">
        <v>161</v>
      </c>
    </row>
    <row r="160" spans="1:166" customFormat="1" ht="15" x14ac:dyDescent="0.25">
      <c r="A160" s="315"/>
      <c r="B160" s="316"/>
      <c r="C160" s="475" t="s">
        <v>126</v>
      </c>
      <c r="D160" s="475"/>
      <c r="E160" s="475"/>
      <c r="F160" s="290"/>
      <c r="G160" s="291"/>
      <c r="H160" s="291"/>
      <c r="I160" s="291"/>
      <c r="J160" s="294"/>
      <c r="K160" s="291"/>
      <c r="L160" s="324">
        <v>68279.37</v>
      </c>
      <c r="M160" s="312"/>
      <c r="N160" s="318">
        <v>648654.02</v>
      </c>
      <c r="EZ160" s="287"/>
      <c r="FA160" s="296"/>
      <c r="FB160" s="296"/>
      <c r="FC160" s="296"/>
      <c r="FG160" s="296" t="s">
        <v>126</v>
      </c>
    </row>
    <row r="161" spans="1:166" customFormat="1" ht="22.5" x14ac:dyDescent="0.25">
      <c r="A161" s="288" t="s">
        <v>183</v>
      </c>
      <c r="B161" s="289" t="s">
        <v>184</v>
      </c>
      <c r="C161" s="475" t="s">
        <v>185</v>
      </c>
      <c r="D161" s="475"/>
      <c r="E161" s="475"/>
      <c r="F161" s="290" t="s">
        <v>186</v>
      </c>
      <c r="G161" s="291">
        <v>-737.4</v>
      </c>
      <c r="H161" s="292">
        <v>1</v>
      </c>
      <c r="I161" s="327">
        <v>-737.4</v>
      </c>
      <c r="J161" s="317">
        <v>351.2</v>
      </c>
      <c r="K161" s="291"/>
      <c r="L161" s="324">
        <v>-258974.88</v>
      </c>
      <c r="M161" s="327">
        <v>9.5</v>
      </c>
      <c r="N161" s="318">
        <v>-2460261.36</v>
      </c>
      <c r="EZ161" s="287"/>
      <c r="FA161" s="296" t="s">
        <v>185</v>
      </c>
      <c r="FB161" s="296" t="s">
        <v>0</v>
      </c>
      <c r="FC161" s="296" t="s">
        <v>0</v>
      </c>
      <c r="FG161" s="296"/>
    </row>
    <row r="162" spans="1:166" customFormat="1" ht="15" x14ac:dyDescent="0.25">
      <c r="A162" s="315"/>
      <c r="B162" s="316"/>
      <c r="C162" s="475" t="s">
        <v>126</v>
      </c>
      <c r="D162" s="475"/>
      <c r="E162" s="475"/>
      <c r="F162" s="290"/>
      <c r="G162" s="291"/>
      <c r="H162" s="291"/>
      <c r="I162" s="291"/>
      <c r="J162" s="294"/>
      <c r="K162" s="291"/>
      <c r="L162" s="324">
        <v>-258974.88</v>
      </c>
      <c r="M162" s="312"/>
      <c r="N162" s="318">
        <v>-2460261.36</v>
      </c>
      <c r="EZ162" s="287"/>
      <c r="FA162" s="296"/>
      <c r="FB162" s="296"/>
      <c r="FC162" s="296"/>
      <c r="FG162" s="296" t="s">
        <v>126</v>
      </c>
    </row>
    <row r="163" spans="1:166" customFormat="1" ht="22.5" x14ac:dyDescent="0.25">
      <c r="A163" s="288" t="s">
        <v>576</v>
      </c>
      <c r="B163" s="289" t="s">
        <v>567</v>
      </c>
      <c r="C163" s="475" t="s">
        <v>33</v>
      </c>
      <c r="D163" s="475"/>
      <c r="E163" s="475"/>
      <c r="F163" s="290" t="s">
        <v>15</v>
      </c>
      <c r="G163" s="291">
        <v>9.7319999999999993</v>
      </c>
      <c r="H163" s="292">
        <v>1</v>
      </c>
      <c r="I163" s="326">
        <v>9.7319999999999993</v>
      </c>
      <c r="J163" s="324">
        <v>17543.86</v>
      </c>
      <c r="K163" s="330">
        <v>1.04236</v>
      </c>
      <c r="L163" s="324">
        <v>177969.26</v>
      </c>
      <c r="M163" s="327">
        <v>9.5</v>
      </c>
      <c r="N163" s="318">
        <v>1690707.97</v>
      </c>
      <c r="EZ163" s="287"/>
      <c r="FA163" s="296" t="s">
        <v>33</v>
      </c>
      <c r="FB163" s="296" t="s">
        <v>0</v>
      </c>
      <c r="FC163" s="296" t="s">
        <v>0</v>
      </c>
      <c r="FG163" s="296"/>
    </row>
    <row r="164" spans="1:166" customFormat="1" ht="15" x14ac:dyDescent="0.25">
      <c r="A164" s="310"/>
      <c r="B164" s="328"/>
      <c r="C164" s="472" t="s">
        <v>188</v>
      </c>
      <c r="D164" s="472"/>
      <c r="E164" s="472"/>
      <c r="F164" s="472"/>
      <c r="G164" s="472"/>
      <c r="H164" s="472"/>
      <c r="I164" s="472"/>
      <c r="J164" s="472"/>
      <c r="K164" s="472"/>
      <c r="L164" s="472"/>
      <c r="M164" s="472"/>
      <c r="N164" s="481"/>
      <c r="EZ164" s="287"/>
      <c r="FA164" s="296"/>
      <c r="FB164" s="296"/>
      <c r="FC164" s="296"/>
      <c r="FG164" s="296"/>
      <c r="FH164" s="304" t="s">
        <v>188</v>
      </c>
    </row>
    <row r="165" spans="1:166" customFormat="1" ht="15" x14ac:dyDescent="0.25">
      <c r="A165" s="329"/>
      <c r="B165" s="298"/>
      <c r="C165" s="466" t="s">
        <v>171</v>
      </c>
      <c r="D165" s="466"/>
      <c r="E165" s="466"/>
      <c r="F165" s="466"/>
      <c r="G165" s="466"/>
      <c r="H165" s="466"/>
      <c r="I165" s="466"/>
      <c r="J165" s="466"/>
      <c r="K165" s="466"/>
      <c r="L165" s="466"/>
      <c r="M165" s="466"/>
      <c r="N165" s="480"/>
      <c r="EZ165" s="287"/>
      <c r="FA165" s="296"/>
      <c r="FB165" s="296"/>
      <c r="FC165" s="296"/>
      <c r="FG165" s="296"/>
      <c r="FI165" s="304" t="s">
        <v>171</v>
      </c>
    </row>
    <row r="166" spans="1:166" customFormat="1" ht="15" x14ac:dyDescent="0.25">
      <c r="A166" s="329"/>
      <c r="B166" s="298"/>
      <c r="C166" s="466" t="s">
        <v>161</v>
      </c>
      <c r="D166" s="466"/>
      <c r="E166" s="466"/>
      <c r="F166" s="466"/>
      <c r="G166" s="466"/>
      <c r="H166" s="466"/>
      <c r="I166" s="466"/>
      <c r="J166" s="466"/>
      <c r="K166" s="466"/>
      <c r="L166" s="466"/>
      <c r="M166" s="466"/>
      <c r="N166" s="480"/>
      <c r="EZ166" s="287"/>
      <c r="FA166" s="296"/>
      <c r="FB166" s="296"/>
      <c r="FC166" s="296"/>
      <c r="FG166" s="296"/>
      <c r="FI166" s="304" t="s">
        <v>161</v>
      </c>
    </row>
    <row r="167" spans="1:166" customFormat="1" ht="15" x14ac:dyDescent="0.25">
      <c r="A167" s="315"/>
      <c r="B167" s="316"/>
      <c r="C167" s="475" t="s">
        <v>126</v>
      </c>
      <c r="D167" s="475"/>
      <c r="E167" s="475"/>
      <c r="F167" s="290"/>
      <c r="G167" s="291"/>
      <c r="H167" s="291"/>
      <c r="I167" s="291"/>
      <c r="J167" s="294"/>
      <c r="K167" s="291"/>
      <c r="L167" s="324">
        <v>177969.26</v>
      </c>
      <c r="M167" s="312"/>
      <c r="N167" s="318">
        <v>1690707.97</v>
      </c>
      <c r="EZ167" s="287"/>
      <c r="FA167" s="296"/>
      <c r="FB167" s="296"/>
      <c r="FC167" s="296"/>
      <c r="FG167" s="296" t="s">
        <v>126</v>
      </c>
    </row>
    <row r="168" spans="1:166" customFormat="1" ht="22.5" x14ac:dyDescent="0.25">
      <c r="A168" s="288" t="s">
        <v>577</v>
      </c>
      <c r="B168" s="289" t="s">
        <v>169</v>
      </c>
      <c r="C168" s="475" t="s">
        <v>33</v>
      </c>
      <c r="D168" s="475"/>
      <c r="E168" s="475"/>
      <c r="F168" s="290" t="s">
        <v>15</v>
      </c>
      <c r="G168" s="291">
        <v>38.558</v>
      </c>
      <c r="H168" s="292">
        <v>1</v>
      </c>
      <c r="I168" s="326">
        <v>38.558</v>
      </c>
      <c r="J168" s="324">
        <v>17543.86</v>
      </c>
      <c r="K168" s="330">
        <v>1.04236</v>
      </c>
      <c r="L168" s="324">
        <v>705110.84</v>
      </c>
      <c r="M168" s="327">
        <v>9.5</v>
      </c>
      <c r="N168" s="318">
        <v>6698552.9800000004</v>
      </c>
      <c r="EZ168" s="287"/>
      <c r="FA168" s="296" t="s">
        <v>33</v>
      </c>
      <c r="FB168" s="296" t="s">
        <v>0</v>
      </c>
      <c r="FC168" s="296" t="s">
        <v>0</v>
      </c>
      <c r="FG168" s="296"/>
    </row>
    <row r="169" spans="1:166" customFormat="1" ht="15" x14ac:dyDescent="0.25">
      <c r="A169" s="310"/>
      <c r="B169" s="328"/>
      <c r="C169" s="472" t="s">
        <v>578</v>
      </c>
      <c r="D169" s="472"/>
      <c r="E169" s="472"/>
      <c r="F169" s="472"/>
      <c r="G169" s="472"/>
      <c r="H169" s="472"/>
      <c r="I169" s="472"/>
      <c r="J169" s="472"/>
      <c r="K169" s="472"/>
      <c r="L169" s="472"/>
      <c r="M169" s="472"/>
      <c r="N169" s="481"/>
      <c r="EZ169" s="287"/>
      <c r="FA169" s="296"/>
      <c r="FB169" s="296"/>
      <c r="FC169" s="296"/>
      <c r="FG169" s="296"/>
      <c r="FJ169" s="304" t="s">
        <v>578</v>
      </c>
    </row>
    <row r="170" spans="1:166" customFormat="1" ht="15" x14ac:dyDescent="0.25">
      <c r="A170" s="310"/>
      <c r="B170" s="328"/>
      <c r="C170" s="472" t="s">
        <v>188</v>
      </c>
      <c r="D170" s="472"/>
      <c r="E170" s="472"/>
      <c r="F170" s="472"/>
      <c r="G170" s="472"/>
      <c r="H170" s="472"/>
      <c r="I170" s="472"/>
      <c r="J170" s="472"/>
      <c r="K170" s="472"/>
      <c r="L170" s="472"/>
      <c r="M170" s="472"/>
      <c r="N170" s="481"/>
      <c r="EZ170" s="287"/>
      <c r="FA170" s="296"/>
      <c r="FB170" s="296"/>
      <c r="FC170" s="296"/>
      <c r="FG170" s="296"/>
      <c r="FH170" s="304" t="s">
        <v>188</v>
      </c>
    </row>
    <row r="171" spans="1:166" customFormat="1" ht="15" x14ac:dyDescent="0.25">
      <c r="A171" s="329"/>
      <c r="B171" s="298"/>
      <c r="C171" s="466" t="s">
        <v>171</v>
      </c>
      <c r="D171" s="466"/>
      <c r="E171" s="466"/>
      <c r="F171" s="466"/>
      <c r="G171" s="466"/>
      <c r="H171" s="466"/>
      <c r="I171" s="466"/>
      <c r="J171" s="466"/>
      <c r="K171" s="466"/>
      <c r="L171" s="466"/>
      <c r="M171" s="466"/>
      <c r="N171" s="480"/>
      <c r="EZ171" s="287"/>
      <c r="FA171" s="296"/>
      <c r="FB171" s="296"/>
      <c r="FC171" s="296"/>
      <c r="FG171" s="296"/>
      <c r="FI171" s="304" t="s">
        <v>171</v>
      </c>
    </row>
    <row r="172" spans="1:166" customFormat="1" ht="15" x14ac:dyDescent="0.25">
      <c r="A172" s="329"/>
      <c r="B172" s="298"/>
      <c r="C172" s="466" t="s">
        <v>161</v>
      </c>
      <c r="D172" s="466"/>
      <c r="E172" s="466"/>
      <c r="F172" s="466"/>
      <c r="G172" s="466"/>
      <c r="H172" s="466"/>
      <c r="I172" s="466"/>
      <c r="J172" s="466"/>
      <c r="K172" s="466"/>
      <c r="L172" s="466"/>
      <c r="M172" s="466"/>
      <c r="N172" s="480"/>
      <c r="EZ172" s="287"/>
      <c r="FA172" s="296"/>
      <c r="FB172" s="296"/>
      <c r="FC172" s="296"/>
      <c r="FG172" s="296"/>
      <c r="FI172" s="304" t="s">
        <v>161</v>
      </c>
    </row>
    <row r="173" spans="1:166" customFormat="1" ht="15" x14ac:dyDescent="0.25">
      <c r="A173" s="315"/>
      <c r="B173" s="316"/>
      <c r="C173" s="475" t="s">
        <v>126</v>
      </c>
      <c r="D173" s="475"/>
      <c r="E173" s="475"/>
      <c r="F173" s="290"/>
      <c r="G173" s="291"/>
      <c r="H173" s="291"/>
      <c r="I173" s="291"/>
      <c r="J173" s="294"/>
      <c r="K173" s="291"/>
      <c r="L173" s="324">
        <v>705110.84</v>
      </c>
      <c r="M173" s="312"/>
      <c r="N173" s="318">
        <v>6698552.9800000004</v>
      </c>
      <c r="EZ173" s="287"/>
      <c r="FA173" s="296"/>
      <c r="FB173" s="296"/>
      <c r="FC173" s="296"/>
      <c r="FG173" s="296" t="s">
        <v>126</v>
      </c>
    </row>
    <row r="174" spans="1:166" customFormat="1" ht="22.5" x14ac:dyDescent="0.25">
      <c r="A174" s="288" t="s">
        <v>579</v>
      </c>
      <c r="B174" s="289" t="s">
        <v>567</v>
      </c>
      <c r="C174" s="475" t="s">
        <v>16</v>
      </c>
      <c r="D174" s="475"/>
      <c r="E174" s="475"/>
      <c r="F174" s="290" t="s">
        <v>17</v>
      </c>
      <c r="G174" s="291">
        <v>8</v>
      </c>
      <c r="H174" s="292">
        <v>1</v>
      </c>
      <c r="I174" s="292">
        <v>8</v>
      </c>
      <c r="J174" s="324">
        <v>1655.79</v>
      </c>
      <c r="K174" s="330">
        <v>1.04236</v>
      </c>
      <c r="L174" s="324">
        <v>13807.43</v>
      </c>
      <c r="M174" s="327">
        <v>9.5</v>
      </c>
      <c r="N174" s="318">
        <v>131170.59</v>
      </c>
      <c r="EZ174" s="287"/>
      <c r="FA174" s="296" t="s">
        <v>16</v>
      </c>
      <c r="FB174" s="296" t="s">
        <v>0</v>
      </c>
      <c r="FC174" s="296" t="s">
        <v>0</v>
      </c>
      <c r="FG174" s="296"/>
    </row>
    <row r="175" spans="1:166" customFormat="1" ht="15" x14ac:dyDescent="0.25">
      <c r="A175" s="310"/>
      <c r="B175" s="328"/>
      <c r="C175" s="472" t="s">
        <v>190</v>
      </c>
      <c r="D175" s="472"/>
      <c r="E175" s="472"/>
      <c r="F175" s="472"/>
      <c r="G175" s="472"/>
      <c r="H175" s="472"/>
      <c r="I175" s="472"/>
      <c r="J175" s="472"/>
      <c r="K175" s="472"/>
      <c r="L175" s="472"/>
      <c r="M175" s="472"/>
      <c r="N175" s="481"/>
      <c r="EZ175" s="287"/>
      <c r="FA175" s="296"/>
      <c r="FB175" s="296"/>
      <c r="FC175" s="296"/>
      <c r="FG175" s="296"/>
      <c r="FH175" s="304" t="s">
        <v>190</v>
      </c>
    </row>
    <row r="176" spans="1:166" customFormat="1" ht="15" x14ac:dyDescent="0.25">
      <c r="A176" s="329"/>
      <c r="B176" s="298"/>
      <c r="C176" s="466" t="s">
        <v>171</v>
      </c>
      <c r="D176" s="466"/>
      <c r="E176" s="466"/>
      <c r="F176" s="466"/>
      <c r="G176" s="466"/>
      <c r="H176" s="466"/>
      <c r="I176" s="466"/>
      <c r="J176" s="466"/>
      <c r="K176" s="466"/>
      <c r="L176" s="466"/>
      <c r="M176" s="466"/>
      <c r="N176" s="480"/>
      <c r="EZ176" s="287"/>
      <c r="FA176" s="296"/>
      <c r="FB176" s="296"/>
      <c r="FC176" s="296"/>
      <c r="FG176" s="296"/>
      <c r="FI176" s="304" t="s">
        <v>171</v>
      </c>
    </row>
    <row r="177" spans="1:166" customFormat="1" ht="15" x14ac:dyDescent="0.25">
      <c r="A177" s="329"/>
      <c r="B177" s="298"/>
      <c r="C177" s="466" t="s">
        <v>161</v>
      </c>
      <c r="D177" s="466"/>
      <c r="E177" s="466"/>
      <c r="F177" s="466"/>
      <c r="G177" s="466"/>
      <c r="H177" s="466"/>
      <c r="I177" s="466"/>
      <c r="J177" s="466"/>
      <c r="K177" s="466"/>
      <c r="L177" s="466"/>
      <c r="M177" s="466"/>
      <c r="N177" s="480"/>
      <c r="EZ177" s="287"/>
      <c r="FA177" s="296"/>
      <c r="FB177" s="296"/>
      <c r="FC177" s="296"/>
      <c r="FG177" s="296"/>
      <c r="FI177" s="304" t="s">
        <v>161</v>
      </c>
    </row>
    <row r="178" spans="1:166" customFormat="1" ht="15" x14ac:dyDescent="0.25">
      <c r="A178" s="315"/>
      <c r="B178" s="316"/>
      <c r="C178" s="475" t="s">
        <v>126</v>
      </c>
      <c r="D178" s="475"/>
      <c r="E178" s="475"/>
      <c r="F178" s="290"/>
      <c r="G178" s="291"/>
      <c r="H178" s="291"/>
      <c r="I178" s="291"/>
      <c r="J178" s="294"/>
      <c r="K178" s="291"/>
      <c r="L178" s="324">
        <v>13807.43</v>
      </c>
      <c r="M178" s="312"/>
      <c r="N178" s="318">
        <v>131170.59</v>
      </c>
      <c r="EZ178" s="287"/>
      <c r="FA178" s="296"/>
      <c r="FB178" s="296"/>
      <c r="FC178" s="296"/>
      <c r="FG178" s="296" t="s">
        <v>126</v>
      </c>
    </row>
    <row r="179" spans="1:166" customFormat="1" ht="22.5" x14ac:dyDescent="0.25">
      <c r="A179" s="288" t="s">
        <v>580</v>
      </c>
      <c r="B179" s="289" t="s">
        <v>169</v>
      </c>
      <c r="C179" s="475" t="s">
        <v>16</v>
      </c>
      <c r="D179" s="475"/>
      <c r="E179" s="475"/>
      <c r="F179" s="290" t="s">
        <v>17</v>
      </c>
      <c r="G179" s="291">
        <v>2</v>
      </c>
      <c r="H179" s="292">
        <v>1</v>
      </c>
      <c r="I179" s="292">
        <v>2</v>
      </c>
      <c r="J179" s="324">
        <v>1655.79</v>
      </c>
      <c r="K179" s="330">
        <v>1.04236</v>
      </c>
      <c r="L179" s="324">
        <v>3451.86</v>
      </c>
      <c r="M179" s="327">
        <v>9.5</v>
      </c>
      <c r="N179" s="318">
        <v>32792.67</v>
      </c>
      <c r="EZ179" s="287"/>
      <c r="FA179" s="296" t="s">
        <v>16</v>
      </c>
      <c r="FB179" s="296" t="s">
        <v>0</v>
      </c>
      <c r="FC179" s="296" t="s">
        <v>0</v>
      </c>
      <c r="FG179" s="296"/>
    </row>
    <row r="180" spans="1:166" customFormat="1" ht="15" x14ac:dyDescent="0.25">
      <c r="A180" s="310"/>
      <c r="B180" s="328"/>
      <c r="C180" s="472" t="s">
        <v>581</v>
      </c>
      <c r="D180" s="472"/>
      <c r="E180" s="472"/>
      <c r="F180" s="472"/>
      <c r="G180" s="472"/>
      <c r="H180" s="472"/>
      <c r="I180" s="472"/>
      <c r="J180" s="472"/>
      <c r="K180" s="472"/>
      <c r="L180" s="472"/>
      <c r="M180" s="472"/>
      <c r="N180" s="481"/>
      <c r="EZ180" s="287"/>
      <c r="FA180" s="296"/>
      <c r="FB180" s="296"/>
      <c r="FC180" s="296"/>
      <c r="FG180" s="296"/>
      <c r="FJ180" s="304" t="s">
        <v>581</v>
      </c>
    </row>
    <row r="181" spans="1:166" customFormat="1" ht="15" x14ac:dyDescent="0.25">
      <c r="A181" s="310"/>
      <c r="B181" s="328"/>
      <c r="C181" s="472" t="s">
        <v>190</v>
      </c>
      <c r="D181" s="472"/>
      <c r="E181" s="472"/>
      <c r="F181" s="472"/>
      <c r="G181" s="472"/>
      <c r="H181" s="472"/>
      <c r="I181" s="472"/>
      <c r="J181" s="472"/>
      <c r="K181" s="472"/>
      <c r="L181" s="472"/>
      <c r="M181" s="472"/>
      <c r="N181" s="481"/>
      <c r="EZ181" s="287"/>
      <c r="FA181" s="296"/>
      <c r="FB181" s="296"/>
      <c r="FC181" s="296"/>
      <c r="FG181" s="296"/>
      <c r="FH181" s="304" t="s">
        <v>190</v>
      </c>
    </row>
    <row r="182" spans="1:166" customFormat="1" ht="15" x14ac:dyDescent="0.25">
      <c r="A182" s="329"/>
      <c r="B182" s="298"/>
      <c r="C182" s="466" t="s">
        <v>171</v>
      </c>
      <c r="D182" s="466"/>
      <c r="E182" s="466"/>
      <c r="F182" s="466"/>
      <c r="G182" s="466"/>
      <c r="H182" s="466"/>
      <c r="I182" s="466"/>
      <c r="J182" s="466"/>
      <c r="K182" s="466"/>
      <c r="L182" s="466"/>
      <c r="M182" s="466"/>
      <c r="N182" s="480"/>
      <c r="EZ182" s="287"/>
      <c r="FA182" s="296"/>
      <c r="FB182" s="296"/>
      <c r="FC182" s="296"/>
      <c r="FG182" s="296"/>
      <c r="FI182" s="304" t="s">
        <v>171</v>
      </c>
    </row>
    <row r="183" spans="1:166" customFormat="1" ht="15" x14ac:dyDescent="0.25">
      <c r="A183" s="329"/>
      <c r="B183" s="298"/>
      <c r="C183" s="466" t="s">
        <v>161</v>
      </c>
      <c r="D183" s="466"/>
      <c r="E183" s="466"/>
      <c r="F183" s="466"/>
      <c r="G183" s="466"/>
      <c r="H183" s="466"/>
      <c r="I183" s="466"/>
      <c r="J183" s="466"/>
      <c r="K183" s="466"/>
      <c r="L183" s="466"/>
      <c r="M183" s="466"/>
      <c r="N183" s="480"/>
      <c r="EZ183" s="287"/>
      <c r="FA183" s="296"/>
      <c r="FB183" s="296"/>
      <c r="FC183" s="296"/>
      <c r="FG183" s="296"/>
      <c r="FI183" s="304" t="s">
        <v>161</v>
      </c>
    </row>
    <row r="184" spans="1:166" customFormat="1" ht="15" x14ac:dyDescent="0.25">
      <c r="A184" s="315"/>
      <c r="B184" s="316"/>
      <c r="C184" s="475" t="s">
        <v>126</v>
      </c>
      <c r="D184" s="475"/>
      <c r="E184" s="475"/>
      <c r="F184" s="290"/>
      <c r="G184" s="291"/>
      <c r="H184" s="291"/>
      <c r="I184" s="291"/>
      <c r="J184" s="294"/>
      <c r="K184" s="291"/>
      <c r="L184" s="324">
        <v>3451.86</v>
      </c>
      <c r="M184" s="312"/>
      <c r="N184" s="318">
        <v>32792.67</v>
      </c>
      <c r="EZ184" s="287"/>
      <c r="FA184" s="296"/>
      <c r="FB184" s="296"/>
      <c r="FC184" s="296"/>
      <c r="FG184" s="296" t="s">
        <v>126</v>
      </c>
    </row>
    <row r="185" spans="1:166" customFormat="1" ht="33.75" x14ac:dyDescent="0.25">
      <c r="A185" s="288" t="s">
        <v>191</v>
      </c>
      <c r="B185" s="289" t="s">
        <v>192</v>
      </c>
      <c r="C185" s="475" t="s">
        <v>193</v>
      </c>
      <c r="D185" s="475"/>
      <c r="E185" s="475"/>
      <c r="F185" s="290" t="s">
        <v>194</v>
      </c>
      <c r="G185" s="291">
        <v>6.84</v>
      </c>
      <c r="H185" s="292">
        <v>1</v>
      </c>
      <c r="I185" s="331">
        <v>6.84</v>
      </c>
      <c r="J185" s="294"/>
      <c r="K185" s="291"/>
      <c r="L185" s="294"/>
      <c r="M185" s="291"/>
      <c r="N185" s="295"/>
      <c r="EZ185" s="287"/>
      <c r="FA185" s="296" t="s">
        <v>193</v>
      </c>
      <c r="FB185" s="296" t="s">
        <v>0</v>
      </c>
      <c r="FC185" s="296" t="s">
        <v>0</v>
      </c>
      <c r="FG185" s="296"/>
    </row>
    <row r="186" spans="1:166" customFormat="1" ht="15" x14ac:dyDescent="0.25">
      <c r="A186" s="297"/>
      <c r="B186" s="298" t="s">
        <v>26</v>
      </c>
      <c r="C186" s="472" t="s">
        <v>116</v>
      </c>
      <c r="D186" s="472"/>
      <c r="E186" s="472"/>
      <c r="F186" s="299"/>
      <c r="G186" s="300"/>
      <c r="H186" s="300"/>
      <c r="I186" s="300"/>
      <c r="J186" s="301">
        <v>3.05</v>
      </c>
      <c r="K186" s="300"/>
      <c r="L186" s="301">
        <v>20.86</v>
      </c>
      <c r="M186" s="302">
        <v>52.21</v>
      </c>
      <c r="N186" s="303">
        <v>1089.0999999999999</v>
      </c>
      <c r="EZ186" s="287"/>
      <c r="FA186" s="296"/>
      <c r="FB186" s="296"/>
      <c r="FC186" s="296"/>
      <c r="FD186" s="304" t="s">
        <v>116</v>
      </c>
      <c r="FG186" s="296"/>
    </row>
    <row r="187" spans="1:166" customFormat="1" ht="15" x14ac:dyDescent="0.25">
      <c r="A187" s="305"/>
      <c r="B187" s="298"/>
      <c r="C187" s="472" t="s">
        <v>117</v>
      </c>
      <c r="D187" s="472"/>
      <c r="E187" s="472"/>
      <c r="F187" s="299" t="s">
        <v>118</v>
      </c>
      <c r="G187" s="302">
        <v>0.34</v>
      </c>
      <c r="H187" s="300"/>
      <c r="I187" s="332">
        <v>2.3256000000000001</v>
      </c>
      <c r="J187" s="308"/>
      <c r="K187" s="300"/>
      <c r="L187" s="308"/>
      <c r="M187" s="300"/>
      <c r="N187" s="309"/>
      <c r="EZ187" s="287"/>
      <c r="FA187" s="296"/>
      <c r="FB187" s="296"/>
      <c r="FC187" s="296"/>
      <c r="FE187" s="304" t="s">
        <v>117</v>
      </c>
      <c r="FG187" s="296"/>
    </row>
    <row r="188" spans="1:166" customFormat="1" ht="15" x14ac:dyDescent="0.25">
      <c r="A188" s="310"/>
      <c r="B188" s="298"/>
      <c r="C188" s="479" t="s">
        <v>119</v>
      </c>
      <c r="D188" s="479"/>
      <c r="E188" s="479"/>
      <c r="F188" s="311"/>
      <c r="G188" s="312"/>
      <c r="H188" s="312"/>
      <c r="I188" s="312"/>
      <c r="J188" s="313">
        <v>3.05</v>
      </c>
      <c r="K188" s="312"/>
      <c r="L188" s="313">
        <v>20.86</v>
      </c>
      <c r="M188" s="312"/>
      <c r="N188" s="314">
        <v>1089.0999999999999</v>
      </c>
      <c r="EZ188" s="287"/>
      <c r="FA188" s="296"/>
      <c r="FB188" s="296"/>
      <c r="FC188" s="296"/>
      <c r="FF188" s="304" t="s">
        <v>119</v>
      </c>
      <c r="FG188" s="296"/>
    </row>
    <row r="189" spans="1:166" customFormat="1" ht="15" x14ac:dyDescent="0.25">
      <c r="A189" s="305"/>
      <c r="B189" s="298"/>
      <c r="C189" s="472" t="s">
        <v>120</v>
      </c>
      <c r="D189" s="472"/>
      <c r="E189" s="472"/>
      <c r="F189" s="299"/>
      <c r="G189" s="300"/>
      <c r="H189" s="300"/>
      <c r="I189" s="300"/>
      <c r="J189" s="308"/>
      <c r="K189" s="300"/>
      <c r="L189" s="301">
        <v>20.86</v>
      </c>
      <c r="M189" s="300"/>
      <c r="N189" s="303">
        <v>1089.0999999999999</v>
      </c>
      <c r="EZ189" s="287"/>
      <c r="FA189" s="296"/>
      <c r="FB189" s="296"/>
      <c r="FC189" s="296"/>
      <c r="FE189" s="304" t="s">
        <v>120</v>
      </c>
      <c r="FG189" s="296"/>
    </row>
    <row r="190" spans="1:166" customFormat="1" ht="22.5" x14ac:dyDescent="0.25">
      <c r="A190" s="305"/>
      <c r="B190" s="298" t="s">
        <v>195</v>
      </c>
      <c r="C190" s="472" t="s">
        <v>196</v>
      </c>
      <c r="D190" s="472"/>
      <c r="E190" s="472"/>
      <c r="F190" s="299" t="s">
        <v>123</v>
      </c>
      <c r="G190" s="306">
        <v>93</v>
      </c>
      <c r="H190" s="300"/>
      <c r="I190" s="306">
        <v>93</v>
      </c>
      <c r="J190" s="308"/>
      <c r="K190" s="300"/>
      <c r="L190" s="301">
        <v>19.399999999999999</v>
      </c>
      <c r="M190" s="300"/>
      <c r="N190" s="303">
        <v>1012.86</v>
      </c>
      <c r="EZ190" s="287"/>
      <c r="FA190" s="296"/>
      <c r="FB190" s="296"/>
      <c r="FC190" s="296"/>
      <c r="FE190" s="304" t="s">
        <v>196</v>
      </c>
      <c r="FG190" s="296"/>
    </row>
    <row r="191" spans="1:166" customFormat="1" ht="45" x14ac:dyDescent="0.25">
      <c r="A191" s="305"/>
      <c r="B191" s="298" t="s">
        <v>197</v>
      </c>
      <c r="C191" s="472" t="s">
        <v>198</v>
      </c>
      <c r="D191" s="472"/>
      <c r="E191" s="472"/>
      <c r="F191" s="299" t="s">
        <v>123</v>
      </c>
      <c r="G191" s="306">
        <v>62</v>
      </c>
      <c r="H191" s="302">
        <v>0.85</v>
      </c>
      <c r="I191" s="320">
        <v>52.7</v>
      </c>
      <c r="J191" s="308"/>
      <c r="K191" s="300"/>
      <c r="L191" s="301">
        <v>10.99</v>
      </c>
      <c r="M191" s="300"/>
      <c r="N191" s="325">
        <v>573.96</v>
      </c>
      <c r="EZ191" s="287"/>
      <c r="FA191" s="296"/>
      <c r="FB191" s="296"/>
      <c r="FC191" s="296"/>
      <c r="FE191" s="304" t="s">
        <v>198</v>
      </c>
      <c r="FG191" s="296"/>
    </row>
    <row r="192" spans="1:166" customFormat="1" ht="15" x14ac:dyDescent="0.25">
      <c r="A192" s="315"/>
      <c r="B192" s="316"/>
      <c r="C192" s="475" t="s">
        <v>126</v>
      </c>
      <c r="D192" s="475"/>
      <c r="E192" s="475"/>
      <c r="F192" s="290"/>
      <c r="G192" s="291"/>
      <c r="H192" s="291"/>
      <c r="I192" s="291"/>
      <c r="J192" s="294"/>
      <c r="K192" s="291"/>
      <c r="L192" s="317">
        <v>51.25</v>
      </c>
      <c r="M192" s="312"/>
      <c r="N192" s="318">
        <v>2675.92</v>
      </c>
      <c r="EZ192" s="287"/>
      <c r="FA192" s="296"/>
      <c r="FB192" s="296"/>
      <c r="FC192" s="296"/>
      <c r="FG192" s="296" t="s">
        <v>126</v>
      </c>
    </row>
    <row r="193" spans="1:167" customFormat="1" ht="33.75" x14ac:dyDescent="0.25">
      <c r="A193" s="288" t="s">
        <v>199</v>
      </c>
      <c r="B193" s="289" t="s">
        <v>200</v>
      </c>
      <c r="C193" s="475" t="s">
        <v>201</v>
      </c>
      <c r="D193" s="475"/>
      <c r="E193" s="475"/>
      <c r="F193" s="290" t="s">
        <v>202</v>
      </c>
      <c r="G193" s="291">
        <v>0.16603999999999999</v>
      </c>
      <c r="H193" s="292">
        <v>1</v>
      </c>
      <c r="I193" s="330">
        <v>0.16603999999999999</v>
      </c>
      <c r="J193" s="294"/>
      <c r="K193" s="291"/>
      <c r="L193" s="294"/>
      <c r="M193" s="291"/>
      <c r="N193" s="295"/>
      <c r="EZ193" s="287"/>
      <c r="FA193" s="296" t="s">
        <v>201</v>
      </c>
      <c r="FB193" s="296" t="s">
        <v>0</v>
      </c>
      <c r="FC193" s="296" t="s">
        <v>0</v>
      </c>
      <c r="FG193" s="296"/>
    </row>
    <row r="194" spans="1:167" customFormat="1" ht="15" x14ac:dyDescent="0.25">
      <c r="A194" s="297"/>
      <c r="B194" s="298" t="s">
        <v>26</v>
      </c>
      <c r="C194" s="472" t="s">
        <v>116</v>
      </c>
      <c r="D194" s="472"/>
      <c r="E194" s="472"/>
      <c r="F194" s="299"/>
      <c r="G194" s="300"/>
      <c r="H194" s="300"/>
      <c r="I194" s="300"/>
      <c r="J194" s="319">
        <v>1139.8</v>
      </c>
      <c r="K194" s="300"/>
      <c r="L194" s="301">
        <v>189.25</v>
      </c>
      <c r="M194" s="302">
        <v>52.21</v>
      </c>
      <c r="N194" s="303">
        <v>9880.74</v>
      </c>
      <c r="EZ194" s="287"/>
      <c r="FA194" s="296"/>
      <c r="FB194" s="296"/>
      <c r="FC194" s="296"/>
      <c r="FD194" s="304" t="s">
        <v>116</v>
      </c>
      <c r="FG194" s="296"/>
    </row>
    <row r="195" spans="1:167" customFormat="1" ht="15" x14ac:dyDescent="0.25">
      <c r="A195" s="297"/>
      <c r="B195" s="298" t="s">
        <v>127</v>
      </c>
      <c r="C195" s="472" t="s">
        <v>131</v>
      </c>
      <c r="D195" s="472"/>
      <c r="E195" s="472"/>
      <c r="F195" s="299"/>
      <c r="G195" s="300"/>
      <c r="H195" s="300"/>
      <c r="I195" s="300"/>
      <c r="J195" s="319">
        <v>12219.98</v>
      </c>
      <c r="K195" s="300"/>
      <c r="L195" s="319">
        <v>2029.01</v>
      </c>
      <c r="M195" s="302">
        <v>15.71</v>
      </c>
      <c r="N195" s="303">
        <v>31875.75</v>
      </c>
      <c r="EZ195" s="287"/>
      <c r="FA195" s="296"/>
      <c r="FB195" s="296"/>
      <c r="FC195" s="296"/>
      <c r="FD195" s="304" t="s">
        <v>131</v>
      </c>
      <c r="FG195" s="296"/>
    </row>
    <row r="196" spans="1:167" customFormat="1" ht="15" x14ac:dyDescent="0.25">
      <c r="A196" s="297"/>
      <c r="B196" s="298" t="s">
        <v>21</v>
      </c>
      <c r="C196" s="472" t="s">
        <v>132</v>
      </c>
      <c r="D196" s="472"/>
      <c r="E196" s="472"/>
      <c r="F196" s="299"/>
      <c r="G196" s="300"/>
      <c r="H196" s="300"/>
      <c r="I196" s="300"/>
      <c r="J196" s="301">
        <v>801.81</v>
      </c>
      <c r="K196" s="300"/>
      <c r="L196" s="301">
        <v>133.13</v>
      </c>
      <c r="M196" s="302">
        <v>52.21</v>
      </c>
      <c r="N196" s="303">
        <v>6950.72</v>
      </c>
      <c r="EZ196" s="287"/>
      <c r="FA196" s="296"/>
      <c r="FB196" s="296"/>
      <c r="FC196" s="296"/>
      <c r="FD196" s="304" t="s">
        <v>132</v>
      </c>
      <c r="FG196" s="296"/>
    </row>
    <row r="197" spans="1:167" customFormat="1" ht="15" x14ac:dyDescent="0.25">
      <c r="A197" s="297"/>
      <c r="B197" s="298" t="s">
        <v>24</v>
      </c>
      <c r="C197" s="472" t="s">
        <v>152</v>
      </c>
      <c r="D197" s="472"/>
      <c r="E197" s="472"/>
      <c r="F197" s="299"/>
      <c r="G197" s="300"/>
      <c r="H197" s="300"/>
      <c r="I197" s="300"/>
      <c r="J197" s="319">
        <v>230267.7</v>
      </c>
      <c r="K197" s="300"/>
      <c r="L197" s="319">
        <v>38233.65</v>
      </c>
      <c r="M197" s="320">
        <v>9.5</v>
      </c>
      <c r="N197" s="303">
        <v>363219.68</v>
      </c>
      <c r="EZ197" s="287"/>
      <c r="FA197" s="296"/>
      <c r="FB197" s="296"/>
      <c r="FC197" s="296"/>
      <c r="FD197" s="304" t="s">
        <v>152</v>
      </c>
      <c r="FG197" s="296"/>
    </row>
    <row r="198" spans="1:167" customFormat="1" ht="15" x14ac:dyDescent="0.25">
      <c r="A198" s="305"/>
      <c r="B198" s="298"/>
      <c r="C198" s="472" t="s">
        <v>117</v>
      </c>
      <c r="D198" s="472"/>
      <c r="E198" s="472"/>
      <c r="F198" s="299" t="s">
        <v>118</v>
      </c>
      <c r="G198" s="302">
        <v>137.16</v>
      </c>
      <c r="H198" s="300"/>
      <c r="I198" s="333">
        <v>22.7740464</v>
      </c>
      <c r="J198" s="308"/>
      <c r="K198" s="300"/>
      <c r="L198" s="308"/>
      <c r="M198" s="300"/>
      <c r="N198" s="309"/>
      <c r="EZ198" s="287"/>
      <c r="FA198" s="296"/>
      <c r="FB198" s="296"/>
      <c r="FC198" s="296"/>
      <c r="FE198" s="304" t="s">
        <v>117</v>
      </c>
      <c r="FG198" s="296"/>
    </row>
    <row r="199" spans="1:167" customFormat="1" ht="15" x14ac:dyDescent="0.25">
      <c r="A199" s="305"/>
      <c r="B199" s="298"/>
      <c r="C199" s="472" t="s">
        <v>133</v>
      </c>
      <c r="D199" s="472"/>
      <c r="E199" s="472"/>
      <c r="F199" s="299" t="s">
        <v>118</v>
      </c>
      <c r="G199" s="302">
        <v>53.69</v>
      </c>
      <c r="H199" s="300"/>
      <c r="I199" s="333">
        <v>8.9146876000000006</v>
      </c>
      <c r="J199" s="308"/>
      <c r="K199" s="300"/>
      <c r="L199" s="308"/>
      <c r="M199" s="300"/>
      <c r="N199" s="309"/>
      <c r="EZ199" s="287"/>
      <c r="FA199" s="296"/>
      <c r="FB199" s="296"/>
      <c r="FC199" s="296"/>
      <c r="FE199" s="304" t="s">
        <v>133</v>
      </c>
      <c r="FG199" s="296"/>
    </row>
    <row r="200" spans="1:167" customFormat="1" ht="15" x14ac:dyDescent="0.25">
      <c r="A200" s="310"/>
      <c r="B200" s="298"/>
      <c r="C200" s="479" t="s">
        <v>119</v>
      </c>
      <c r="D200" s="479"/>
      <c r="E200" s="479"/>
      <c r="F200" s="311"/>
      <c r="G200" s="312"/>
      <c r="H200" s="312"/>
      <c r="I200" s="312"/>
      <c r="J200" s="323">
        <v>243627.48</v>
      </c>
      <c r="K200" s="312"/>
      <c r="L200" s="323">
        <v>40451.910000000003</v>
      </c>
      <c r="M200" s="312"/>
      <c r="N200" s="314">
        <v>404976.17</v>
      </c>
      <c r="EZ200" s="287"/>
      <c r="FA200" s="296"/>
      <c r="FB200" s="296"/>
      <c r="FC200" s="296"/>
      <c r="FF200" s="304" t="s">
        <v>119</v>
      </c>
      <c r="FG200" s="296"/>
    </row>
    <row r="201" spans="1:167" customFormat="1" ht="15" x14ac:dyDescent="0.25">
      <c r="A201" s="305"/>
      <c r="B201" s="298"/>
      <c r="C201" s="472" t="s">
        <v>120</v>
      </c>
      <c r="D201" s="472"/>
      <c r="E201" s="472"/>
      <c r="F201" s="299"/>
      <c r="G201" s="300"/>
      <c r="H201" s="300"/>
      <c r="I201" s="300"/>
      <c r="J201" s="308"/>
      <c r="K201" s="300"/>
      <c r="L201" s="301">
        <v>322.38</v>
      </c>
      <c r="M201" s="300"/>
      <c r="N201" s="303">
        <v>16831.46</v>
      </c>
      <c r="EZ201" s="287"/>
      <c r="FA201" s="296"/>
      <c r="FB201" s="296"/>
      <c r="FC201" s="296"/>
      <c r="FE201" s="304" t="s">
        <v>120</v>
      </c>
      <c r="FG201" s="296"/>
    </row>
    <row r="202" spans="1:167" customFormat="1" ht="22.5" x14ac:dyDescent="0.25">
      <c r="A202" s="305"/>
      <c r="B202" s="298" t="s">
        <v>134</v>
      </c>
      <c r="C202" s="472" t="s">
        <v>135</v>
      </c>
      <c r="D202" s="472"/>
      <c r="E202" s="472"/>
      <c r="F202" s="299" t="s">
        <v>123</v>
      </c>
      <c r="G202" s="306">
        <v>109</v>
      </c>
      <c r="H202" s="300"/>
      <c r="I202" s="306">
        <v>109</v>
      </c>
      <c r="J202" s="308"/>
      <c r="K202" s="300"/>
      <c r="L202" s="301">
        <v>351.39</v>
      </c>
      <c r="M202" s="300"/>
      <c r="N202" s="303">
        <v>18346.29</v>
      </c>
      <c r="EZ202" s="287"/>
      <c r="FA202" s="296"/>
      <c r="FB202" s="296"/>
      <c r="FC202" s="296"/>
      <c r="FE202" s="304" t="s">
        <v>135</v>
      </c>
      <c r="FG202" s="296"/>
    </row>
    <row r="203" spans="1:167" customFormat="1" ht="45" x14ac:dyDescent="0.25">
      <c r="A203" s="305"/>
      <c r="B203" s="298" t="s">
        <v>136</v>
      </c>
      <c r="C203" s="472" t="s">
        <v>137</v>
      </c>
      <c r="D203" s="472"/>
      <c r="E203" s="472"/>
      <c r="F203" s="299" t="s">
        <v>123</v>
      </c>
      <c r="G203" s="306">
        <v>65</v>
      </c>
      <c r="H203" s="302">
        <v>0.85</v>
      </c>
      <c r="I203" s="302">
        <v>55.25</v>
      </c>
      <c r="J203" s="308"/>
      <c r="K203" s="300"/>
      <c r="L203" s="301">
        <v>178.11</v>
      </c>
      <c r="M203" s="300"/>
      <c r="N203" s="303">
        <v>9299.3799999999992</v>
      </c>
      <c r="EZ203" s="287"/>
      <c r="FA203" s="296"/>
      <c r="FB203" s="296"/>
      <c r="FC203" s="296"/>
      <c r="FE203" s="304" t="s">
        <v>137</v>
      </c>
      <c r="FG203" s="296"/>
    </row>
    <row r="204" spans="1:167" customFormat="1" ht="15" x14ac:dyDescent="0.25">
      <c r="A204" s="315"/>
      <c r="B204" s="316"/>
      <c r="C204" s="475" t="s">
        <v>126</v>
      </c>
      <c r="D204" s="475"/>
      <c r="E204" s="475"/>
      <c r="F204" s="290"/>
      <c r="G204" s="291"/>
      <c r="H204" s="291"/>
      <c r="I204" s="291"/>
      <c r="J204" s="294"/>
      <c r="K204" s="291"/>
      <c r="L204" s="324">
        <v>40981.410000000003</v>
      </c>
      <c r="M204" s="312"/>
      <c r="N204" s="318">
        <v>432621.84</v>
      </c>
      <c r="EZ204" s="287"/>
      <c r="FA204" s="296"/>
      <c r="FB204" s="296"/>
      <c r="FC204" s="296"/>
      <c r="FG204" s="296" t="s">
        <v>126</v>
      </c>
    </row>
    <row r="205" spans="1:167" customFormat="1" ht="15" x14ac:dyDescent="0.25">
      <c r="A205" s="476" t="s">
        <v>203</v>
      </c>
      <c r="B205" s="477"/>
      <c r="C205" s="477"/>
      <c r="D205" s="477"/>
      <c r="E205" s="477"/>
      <c r="F205" s="477"/>
      <c r="G205" s="477"/>
      <c r="H205" s="477"/>
      <c r="I205" s="477"/>
      <c r="J205" s="477"/>
      <c r="K205" s="477"/>
      <c r="L205" s="477"/>
      <c r="M205" s="477"/>
      <c r="N205" s="478"/>
      <c r="EZ205" s="287"/>
      <c r="FA205" s="296"/>
      <c r="FB205" s="296"/>
      <c r="FC205" s="296"/>
      <c r="FG205" s="296"/>
      <c r="FK205" s="334" t="s">
        <v>203</v>
      </c>
    </row>
    <row r="206" spans="1:167" customFormat="1" ht="56.25" x14ac:dyDescent="0.25">
      <c r="A206" s="288" t="s">
        <v>204</v>
      </c>
      <c r="B206" s="289" t="s">
        <v>205</v>
      </c>
      <c r="C206" s="475" t="s">
        <v>206</v>
      </c>
      <c r="D206" s="475"/>
      <c r="E206" s="475"/>
      <c r="F206" s="290" t="s">
        <v>207</v>
      </c>
      <c r="G206" s="291">
        <v>693.44200000000001</v>
      </c>
      <c r="H206" s="292">
        <v>1</v>
      </c>
      <c r="I206" s="326">
        <v>693.44200000000001</v>
      </c>
      <c r="J206" s="317">
        <v>3.28</v>
      </c>
      <c r="K206" s="291"/>
      <c r="L206" s="324">
        <v>2274.4899999999998</v>
      </c>
      <c r="M206" s="331">
        <v>15.71</v>
      </c>
      <c r="N206" s="318">
        <v>35732.239999999998</v>
      </c>
      <c r="EZ206" s="287"/>
      <c r="FA206" s="296" t="s">
        <v>206</v>
      </c>
      <c r="FB206" s="296" t="s">
        <v>0</v>
      </c>
      <c r="FC206" s="296" t="s">
        <v>0</v>
      </c>
      <c r="FG206" s="296"/>
      <c r="FK206" s="334"/>
    </row>
    <row r="207" spans="1:167" customFormat="1" ht="15" x14ac:dyDescent="0.25">
      <c r="A207" s="315"/>
      <c r="B207" s="316"/>
      <c r="C207" s="475" t="s">
        <v>126</v>
      </c>
      <c r="D207" s="475"/>
      <c r="E207" s="475"/>
      <c r="F207" s="290"/>
      <c r="G207" s="291"/>
      <c r="H207" s="291"/>
      <c r="I207" s="291"/>
      <c r="J207" s="294"/>
      <c r="K207" s="291"/>
      <c r="L207" s="324">
        <v>2274.4899999999998</v>
      </c>
      <c r="M207" s="312"/>
      <c r="N207" s="318">
        <v>35732.239999999998</v>
      </c>
      <c r="EZ207" s="287"/>
      <c r="FA207" s="296"/>
      <c r="FB207" s="296"/>
      <c r="FC207" s="296"/>
      <c r="FG207" s="296" t="s">
        <v>126</v>
      </c>
      <c r="FK207" s="334"/>
    </row>
    <row r="208" spans="1:167" customFormat="1" ht="56.25" x14ac:dyDescent="0.25">
      <c r="A208" s="288" t="s">
        <v>208</v>
      </c>
      <c r="B208" s="289" t="s">
        <v>209</v>
      </c>
      <c r="C208" s="475" t="s">
        <v>210</v>
      </c>
      <c r="D208" s="475"/>
      <c r="E208" s="475"/>
      <c r="F208" s="290" t="s">
        <v>207</v>
      </c>
      <c r="G208" s="291">
        <v>86.37</v>
      </c>
      <c r="H208" s="292">
        <v>1</v>
      </c>
      <c r="I208" s="331">
        <v>86.37</v>
      </c>
      <c r="J208" s="317">
        <v>8.39</v>
      </c>
      <c r="K208" s="291"/>
      <c r="L208" s="317">
        <v>724.64</v>
      </c>
      <c r="M208" s="331">
        <v>15.71</v>
      </c>
      <c r="N208" s="318">
        <v>11384.09</v>
      </c>
      <c r="EZ208" s="287"/>
      <c r="FA208" s="296" t="s">
        <v>210</v>
      </c>
      <c r="FB208" s="296" t="s">
        <v>0</v>
      </c>
      <c r="FC208" s="296" t="s">
        <v>0</v>
      </c>
      <c r="FG208" s="296"/>
      <c r="FK208" s="334"/>
    </row>
    <row r="209" spans="1:169" customFormat="1" ht="15" x14ac:dyDescent="0.25">
      <c r="A209" s="315"/>
      <c r="B209" s="316"/>
      <c r="C209" s="475" t="s">
        <v>126</v>
      </c>
      <c r="D209" s="475"/>
      <c r="E209" s="475"/>
      <c r="F209" s="290"/>
      <c r="G209" s="291"/>
      <c r="H209" s="291"/>
      <c r="I209" s="291"/>
      <c r="J209" s="294"/>
      <c r="K209" s="291"/>
      <c r="L209" s="317">
        <v>724.64</v>
      </c>
      <c r="M209" s="312"/>
      <c r="N209" s="318">
        <v>11384.09</v>
      </c>
      <c r="EZ209" s="287"/>
      <c r="FA209" s="296"/>
      <c r="FB209" s="296"/>
      <c r="FC209" s="296"/>
      <c r="FG209" s="296" t="s">
        <v>126</v>
      </c>
      <c r="FK209" s="334"/>
    </row>
    <row r="210" spans="1:169" customFormat="1" ht="45" x14ac:dyDescent="0.25">
      <c r="A210" s="288" t="s">
        <v>211</v>
      </c>
      <c r="B210" s="289" t="s">
        <v>212</v>
      </c>
      <c r="C210" s="475" t="s">
        <v>213</v>
      </c>
      <c r="D210" s="475"/>
      <c r="E210" s="475"/>
      <c r="F210" s="290" t="s">
        <v>207</v>
      </c>
      <c r="G210" s="291">
        <v>133.68</v>
      </c>
      <c r="H210" s="292">
        <v>1</v>
      </c>
      <c r="I210" s="331">
        <v>133.68</v>
      </c>
      <c r="J210" s="317">
        <v>10.88</v>
      </c>
      <c r="K210" s="291"/>
      <c r="L210" s="324">
        <v>1454.44</v>
      </c>
      <c r="M210" s="331">
        <v>15.71</v>
      </c>
      <c r="N210" s="318">
        <v>22849.25</v>
      </c>
      <c r="EZ210" s="287"/>
      <c r="FA210" s="296" t="s">
        <v>213</v>
      </c>
      <c r="FB210" s="296" t="s">
        <v>0</v>
      </c>
      <c r="FC210" s="296" t="s">
        <v>0</v>
      </c>
      <c r="FG210" s="296"/>
      <c r="FK210" s="334"/>
    </row>
    <row r="211" spans="1:169" customFormat="1" ht="15" x14ac:dyDescent="0.25">
      <c r="A211" s="315"/>
      <c r="B211" s="316"/>
      <c r="C211" s="475" t="s">
        <v>126</v>
      </c>
      <c r="D211" s="475"/>
      <c r="E211" s="475"/>
      <c r="F211" s="290"/>
      <c r="G211" s="291"/>
      <c r="H211" s="291"/>
      <c r="I211" s="291"/>
      <c r="J211" s="294"/>
      <c r="K211" s="291"/>
      <c r="L211" s="324">
        <v>1454.44</v>
      </c>
      <c r="M211" s="312"/>
      <c r="N211" s="318">
        <v>22849.25</v>
      </c>
      <c r="EZ211" s="287"/>
      <c r="FA211" s="296"/>
      <c r="FB211" s="296"/>
      <c r="FC211" s="296"/>
      <c r="FG211" s="296" t="s">
        <v>126</v>
      </c>
      <c r="FK211" s="334"/>
    </row>
    <row r="212" spans="1:169" customFormat="1" ht="45" x14ac:dyDescent="0.25">
      <c r="A212" s="288" t="s">
        <v>214</v>
      </c>
      <c r="B212" s="289" t="s">
        <v>215</v>
      </c>
      <c r="C212" s="475" t="s">
        <v>216</v>
      </c>
      <c r="D212" s="475"/>
      <c r="E212" s="475"/>
      <c r="F212" s="290" t="s">
        <v>207</v>
      </c>
      <c r="G212" s="291">
        <v>913.49199999999996</v>
      </c>
      <c r="H212" s="292">
        <v>1</v>
      </c>
      <c r="I212" s="326">
        <v>913.49199999999996</v>
      </c>
      <c r="J212" s="317">
        <v>3.86</v>
      </c>
      <c r="K212" s="291"/>
      <c r="L212" s="324">
        <v>3526.08</v>
      </c>
      <c r="M212" s="331">
        <v>16.22</v>
      </c>
      <c r="N212" s="318">
        <v>57193.02</v>
      </c>
      <c r="EZ212" s="287"/>
      <c r="FA212" s="296" t="s">
        <v>216</v>
      </c>
      <c r="FB212" s="296" t="s">
        <v>0</v>
      </c>
      <c r="FC212" s="296" t="s">
        <v>0</v>
      </c>
      <c r="FG212" s="296"/>
      <c r="FK212" s="334"/>
    </row>
    <row r="213" spans="1:169" customFormat="1" ht="15" x14ac:dyDescent="0.25">
      <c r="A213" s="315"/>
      <c r="B213" s="316"/>
      <c r="C213" s="475" t="s">
        <v>126</v>
      </c>
      <c r="D213" s="475"/>
      <c r="E213" s="475"/>
      <c r="F213" s="290"/>
      <c r="G213" s="291"/>
      <c r="H213" s="291"/>
      <c r="I213" s="291"/>
      <c r="J213" s="294"/>
      <c r="K213" s="291"/>
      <c r="L213" s="324">
        <v>3526.08</v>
      </c>
      <c r="M213" s="312"/>
      <c r="N213" s="318">
        <v>57193.02</v>
      </c>
      <c r="EZ213" s="287"/>
      <c r="FA213" s="296"/>
      <c r="FB213" s="296"/>
      <c r="FC213" s="296"/>
      <c r="FG213" s="296" t="s">
        <v>126</v>
      </c>
      <c r="FK213" s="334"/>
    </row>
    <row r="214" spans="1:169" customFormat="1" ht="0" hidden="1" customHeight="1" x14ac:dyDescent="0.25">
      <c r="A214" s="335"/>
      <c r="B214" s="296"/>
      <c r="C214" s="296"/>
      <c r="D214" s="296"/>
      <c r="E214" s="296"/>
      <c r="F214" s="336"/>
      <c r="G214" s="336"/>
      <c r="H214" s="336"/>
      <c r="I214" s="336"/>
      <c r="J214" s="337"/>
      <c r="K214" s="336"/>
      <c r="L214" s="337"/>
      <c r="M214" s="300"/>
      <c r="N214" s="337"/>
      <c r="EZ214" s="287"/>
      <c r="FA214" s="296"/>
      <c r="FB214" s="296"/>
      <c r="FC214" s="296"/>
      <c r="FG214" s="296"/>
      <c r="FK214" s="334"/>
    </row>
    <row r="215" spans="1:169" customFormat="1" ht="15" x14ac:dyDescent="0.25">
      <c r="A215" s="338"/>
      <c r="B215" s="339"/>
      <c r="C215" s="475" t="s">
        <v>582</v>
      </c>
      <c r="D215" s="475"/>
      <c r="E215" s="475"/>
      <c r="F215" s="475"/>
      <c r="G215" s="475"/>
      <c r="H215" s="475"/>
      <c r="I215" s="475"/>
      <c r="J215" s="475"/>
      <c r="K215" s="475"/>
      <c r="L215" s="340"/>
      <c r="M215" s="341"/>
      <c r="N215" s="342"/>
      <c r="EZ215" s="287"/>
      <c r="FA215" s="296"/>
      <c r="FB215" s="296"/>
      <c r="FC215" s="296"/>
      <c r="FG215" s="296"/>
      <c r="FK215" s="334"/>
      <c r="FL215" s="296" t="s">
        <v>582</v>
      </c>
    </row>
    <row r="216" spans="1:169" customFormat="1" ht="15" x14ac:dyDescent="0.25">
      <c r="A216" s="343"/>
      <c r="B216" s="298"/>
      <c r="C216" s="472" t="s">
        <v>421</v>
      </c>
      <c r="D216" s="472"/>
      <c r="E216" s="472"/>
      <c r="F216" s="472"/>
      <c r="G216" s="472"/>
      <c r="H216" s="472"/>
      <c r="I216" s="472"/>
      <c r="J216" s="472"/>
      <c r="K216" s="472"/>
      <c r="L216" s="344">
        <v>2298382.46</v>
      </c>
      <c r="M216" s="345"/>
      <c r="N216" s="346">
        <v>22311686.469999999</v>
      </c>
      <c r="EZ216" s="287"/>
      <c r="FA216" s="296"/>
      <c r="FB216" s="296"/>
      <c r="FC216" s="296"/>
      <c r="FG216" s="296"/>
      <c r="FK216" s="334"/>
      <c r="FL216" s="296"/>
      <c r="FM216" s="304" t="s">
        <v>421</v>
      </c>
    </row>
    <row r="217" spans="1:169" customFormat="1" ht="15" x14ac:dyDescent="0.25">
      <c r="A217" s="343"/>
      <c r="B217" s="298"/>
      <c r="C217" s="472" t="s">
        <v>422</v>
      </c>
      <c r="D217" s="472"/>
      <c r="E217" s="472"/>
      <c r="F217" s="472"/>
      <c r="G217" s="472"/>
      <c r="H217" s="472"/>
      <c r="I217" s="472"/>
      <c r="J217" s="472"/>
      <c r="K217" s="472"/>
      <c r="L217" s="347"/>
      <c r="M217" s="345"/>
      <c r="N217" s="348"/>
      <c r="EZ217" s="287"/>
      <c r="FA217" s="296"/>
      <c r="FB217" s="296"/>
      <c r="FC217" s="296"/>
      <c r="FG217" s="296"/>
      <c r="FK217" s="334"/>
      <c r="FL217" s="296"/>
      <c r="FM217" s="304" t="s">
        <v>422</v>
      </c>
    </row>
    <row r="218" spans="1:169" customFormat="1" ht="15" x14ac:dyDescent="0.25">
      <c r="A218" s="343"/>
      <c r="B218" s="298"/>
      <c r="C218" s="472" t="s">
        <v>423</v>
      </c>
      <c r="D218" s="472"/>
      <c r="E218" s="472"/>
      <c r="F218" s="472"/>
      <c r="G218" s="472"/>
      <c r="H218" s="472"/>
      <c r="I218" s="472"/>
      <c r="J218" s="472"/>
      <c r="K218" s="472"/>
      <c r="L218" s="344">
        <v>4962.79</v>
      </c>
      <c r="M218" s="345"/>
      <c r="N218" s="346">
        <v>259107.26</v>
      </c>
      <c r="EZ218" s="287"/>
      <c r="FA218" s="296"/>
      <c r="FB218" s="296"/>
      <c r="FC218" s="296"/>
      <c r="FG218" s="296"/>
      <c r="FK218" s="334"/>
      <c r="FL218" s="296"/>
      <c r="FM218" s="304" t="s">
        <v>423</v>
      </c>
    </row>
    <row r="219" spans="1:169" customFormat="1" ht="15" x14ac:dyDescent="0.25">
      <c r="A219" s="343"/>
      <c r="B219" s="298"/>
      <c r="C219" s="472" t="s">
        <v>424</v>
      </c>
      <c r="D219" s="472"/>
      <c r="E219" s="472"/>
      <c r="F219" s="472"/>
      <c r="G219" s="472"/>
      <c r="H219" s="472"/>
      <c r="I219" s="472"/>
      <c r="J219" s="472"/>
      <c r="K219" s="472"/>
      <c r="L219" s="344">
        <v>34418.74</v>
      </c>
      <c r="M219" s="345"/>
      <c r="N219" s="346">
        <v>540718.41</v>
      </c>
      <c r="EZ219" s="287"/>
      <c r="FA219" s="296"/>
      <c r="FB219" s="296"/>
      <c r="FC219" s="296"/>
      <c r="FG219" s="296"/>
      <c r="FK219" s="334"/>
      <c r="FL219" s="296"/>
      <c r="FM219" s="304" t="s">
        <v>424</v>
      </c>
    </row>
    <row r="220" spans="1:169" customFormat="1" ht="15" x14ac:dyDescent="0.25">
      <c r="A220" s="343"/>
      <c r="B220" s="298"/>
      <c r="C220" s="472" t="s">
        <v>425</v>
      </c>
      <c r="D220" s="472"/>
      <c r="E220" s="472"/>
      <c r="F220" s="472"/>
      <c r="G220" s="472"/>
      <c r="H220" s="472"/>
      <c r="I220" s="472"/>
      <c r="J220" s="472"/>
      <c r="K220" s="472"/>
      <c r="L220" s="344">
        <v>2046.01</v>
      </c>
      <c r="M220" s="345"/>
      <c r="N220" s="346">
        <v>106822.19</v>
      </c>
      <c r="EZ220" s="287"/>
      <c r="FA220" s="296"/>
      <c r="FB220" s="296"/>
      <c r="FC220" s="296"/>
      <c r="FG220" s="296"/>
      <c r="FK220" s="334"/>
      <c r="FL220" s="296"/>
      <c r="FM220" s="304" t="s">
        <v>425</v>
      </c>
    </row>
    <row r="221" spans="1:169" customFormat="1" ht="15" x14ac:dyDescent="0.25">
      <c r="A221" s="343"/>
      <c r="B221" s="298"/>
      <c r="C221" s="472" t="s">
        <v>426</v>
      </c>
      <c r="D221" s="472"/>
      <c r="E221" s="472"/>
      <c r="F221" s="472"/>
      <c r="G221" s="472"/>
      <c r="H221" s="472"/>
      <c r="I221" s="472"/>
      <c r="J221" s="472"/>
      <c r="K221" s="472"/>
      <c r="L221" s="344">
        <v>2253200.36</v>
      </c>
      <c r="M221" s="345"/>
      <c r="N221" s="346">
        <v>21418935.539999999</v>
      </c>
      <c r="EZ221" s="287"/>
      <c r="FA221" s="296"/>
      <c r="FB221" s="296"/>
      <c r="FC221" s="296"/>
      <c r="FG221" s="296"/>
      <c r="FK221" s="334"/>
      <c r="FL221" s="296"/>
      <c r="FM221" s="304" t="s">
        <v>426</v>
      </c>
    </row>
    <row r="222" spans="1:169" customFormat="1" ht="15" x14ac:dyDescent="0.25">
      <c r="A222" s="343"/>
      <c r="B222" s="298"/>
      <c r="C222" s="472" t="s">
        <v>430</v>
      </c>
      <c r="D222" s="472"/>
      <c r="E222" s="472"/>
      <c r="F222" s="472"/>
      <c r="G222" s="472"/>
      <c r="H222" s="472"/>
      <c r="I222" s="472"/>
      <c r="J222" s="472"/>
      <c r="K222" s="472"/>
      <c r="L222" s="344">
        <v>5800.57</v>
      </c>
      <c r="M222" s="345"/>
      <c r="N222" s="346">
        <v>92925.26</v>
      </c>
      <c r="EZ222" s="287"/>
      <c r="FA222" s="296"/>
      <c r="FB222" s="296"/>
      <c r="FC222" s="296"/>
      <c r="FG222" s="296"/>
      <c r="FK222" s="334"/>
      <c r="FL222" s="296"/>
      <c r="FM222" s="304" t="s">
        <v>430</v>
      </c>
    </row>
    <row r="223" spans="1:169" customFormat="1" ht="15" x14ac:dyDescent="0.25">
      <c r="A223" s="343"/>
      <c r="B223" s="298"/>
      <c r="C223" s="472" t="s">
        <v>431</v>
      </c>
      <c r="D223" s="472"/>
      <c r="E223" s="472"/>
      <c r="F223" s="472"/>
      <c r="G223" s="472"/>
      <c r="H223" s="472"/>
      <c r="I223" s="472"/>
      <c r="J223" s="472"/>
      <c r="K223" s="472"/>
      <c r="L223" s="344">
        <v>2310445.1800000002</v>
      </c>
      <c r="M223" s="345"/>
      <c r="N223" s="346">
        <v>22941482.030000001</v>
      </c>
      <c r="EZ223" s="287"/>
      <c r="FA223" s="296"/>
      <c r="FB223" s="296"/>
      <c r="FC223" s="296"/>
      <c r="FG223" s="296"/>
      <c r="FK223" s="334"/>
      <c r="FL223" s="296"/>
      <c r="FM223" s="304" t="s">
        <v>431</v>
      </c>
    </row>
    <row r="224" spans="1:169" customFormat="1" ht="15" x14ac:dyDescent="0.25">
      <c r="A224" s="343"/>
      <c r="B224" s="298"/>
      <c r="C224" s="472" t="s">
        <v>432</v>
      </c>
      <c r="D224" s="472"/>
      <c r="E224" s="472"/>
      <c r="F224" s="472"/>
      <c r="G224" s="472"/>
      <c r="H224" s="472"/>
      <c r="I224" s="472"/>
      <c r="J224" s="472"/>
      <c r="K224" s="472"/>
      <c r="L224" s="344">
        <v>2303190.17</v>
      </c>
      <c r="M224" s="345"/>
      <c r="N224" s="346">
        <v>22825707.52</v>
      </c>
      <c r="EZ224" s="287"/>
      <c r="FA224" s="296"/>
      <c r="FB224" s="296"/>
      <c r="FC224" s="296"/>
      <c r="FG224" s="296"/>
      <c r="FK224" s="334"/>
      <c r="FL224" s="296"/>
      <c r="FM224" s="304" t="s">
        <v>432</v>
      </c>
    </row>
    <row r="225" spans="1:170" customFormat="1" ht="15" x14ac:dyDescent="0.25">
      <c r="A225" s="343"/>
      <c r="B225" s="298"/>
      <c r="C225" s="472" t="s">
        <v>440</v>
      </c>
      <c r="D225" s="472"/>
      <c r="E225" s="472"/>
      <c r="F225" s="472"/>
      <c r="G225" s="472"/>
      <c r="H225" s="472"/>
      <c r="I225" s="472"/>
      <c r="J225" s="472"/>
      <c r="K225" s="472"/>
      <c r="L225" s="344">
        <v>5800.57</v>
      </c>
      <c r="M225" s="345"/>
      <c r="N225" s="346">
        <v>92925.26</v>
      </c>
      <c r="EZ225" s="287"/>
      <c r="FA225" s="296"/>
      <c r="FB225" s="296"/>
      <c r="FC225" s="296"/>
      <c r="FG225" s="296"/>
      <c r="FK225" s="334"/>
      <c r="FL225" s="296"/>
      <c r="FM225" s="304" t="s">
        <v>440</v>
      </c>
    </row>
    <row r="226" spans="1:170" customFormat="1" ht="15" x14ac:dyDescent="0.25">
      <c r="A226" s="343"/>
      <c r="B226" s="298"/>
      <c r="C226" s="472" t="s">
        <v>441</v>
      </c>
      <c r="D226" s="472"/>
      <c r="E226" s="472"/>
      <c r="F226" s="472"/>
      <c r="G226" s="472"/>
      <c r="H226" s="472"/>
      <c r="I226" s="472"/>
      <c r="J226" s="472"/>
      <c r="K226" s="472"/>
      <c r="L226" s="344">
        <v>1454.44</v>
      </c>
      <c r="M226" s="345"/>
      <c r="N226" s="346">
        <v>22849.25</v>
      </c>
      <c r="EZ226" s="287"/>
      <c r="FA226" s="296"/>
      <c r="FB226" s="296"/>
      <c r="FC226" s="296"/>
      <c r="FG226" s="296"/>
      <c r="FK226" s="334"/>
      <c r="FL226" s="296"/>
      <c r="FM226" s="304" t="s">
        <v>441</v>
      </c>
    </row>
    <row r="227" spans="1:170" customFormat="1" ht="15" x14ac:dyDescent="0.25">
      <c r="A227" s="343"/>
      <c r="B227" s="298"/>
      <c r="C227" s="472" t="s">
        <v>450</v>
      </c>
      <c r="D227" s="472"/>
      <c r="E227" s="472"/>
      <c r="F227" s="472"/>
      <c r="G227" s="472"/>
      <c r="H227" s="472"/>
      <c r="I227" s="472"/>
      <c r="J227" s="472"/>
      <c r="K227" s="472"/>
      <c r="L227" s="344">
        <v>7008.8</v>
      </c>
      <c r="M227" s="345"/>
      <c r="N227" s="346">
        <v>365929.45</v>
      </c>
      <c r="EZ227" s="287"/>
      <c r="FA227" s="296"/>
      <c r="FB227" s="296"/>
      <c r="FC227" s="296"/>
      <c r="FG227" s="296"/>
      <c r="FK227" s="334"/>
      <c r="FL227" s="296"/>
      <c r="FM227" s="304" t="s">
        <v>450</v>
      </c>
    </row>
    <row r="228" spans="1:170" customFormat="1" ht="15" x14ac:dyDescent="0.25">
      <c r="A228" s="343"/>
      <c r="B228" s="298"/>
      <c r="C228" s="472" t="s">
        <v>451</v>
      </c>
      <c r="D228" s="472"/>
      <c r="E228" s="472"/>
      <c r="F228" s="472"/>
      <c r="G228" s="472"/>
      <c r="H228" s="472"/>
      <c r="I228" s="472"/>
      <c r="J228" s="472"/>
      <c r="K228" s="472"/>
      <c r="L228" s="344">
        <v>7820.61</v>
      </c>
      <c r="M228" s="345"/>
      <c r="N228" s="346">
        <v>408314.56</v>
      </c>
      <c r="EZ228" s="287"/>
      <c r="FA228" s="296"/>
      <c r="FB228" s="296"/>
      <c r="FC228" s="296"/>
      <c r="FG228" s="296"/>
      <c r="FK228" s="334"/>
      <c r="FL228" s="296"/>
      <c r="FM228" s="304" t="s">
        <v>451</v>
      </c>
    </row>
    <row r="229" spans="1:170" customFormat="1" ht="15" x14ac:dyDescent="0.25">
      <c r="A229" s="343"/>
      <c r="B229" s="298"/>
      <c r="C229" s="472" t="s">
        <v>452</v>
      </c>
      <c r="D229" s="472"/>
      <c r="E229" s="472"/>
      <c r="F229" s="472"/>
      <c r="G229" s="472"/>
      <c r="H229" s="472"/>
      <c r="I229" s="472"/>
      <c r="J229" s="472"/>
      <c r="K229" s="472"/>
      <c r="L229" s="344">
        <v>4242.1099999999997</v>
      </c>
      <c r="M229" s="345"/>
      <c r="N229" s="346">
        <v>221481</v>
      </c>
      <c r="EZ229" s="287"/>
      <c r="FA229" s="296"/>
      <c r="FB229" s="296"/>
      <c r="FC229" s="296"/>
      <c r="FG229" s="296"/>
      <c r="FK229" s="334"/>
      <c r="FL229" s="296"/>
      <c r="FM229" s="304" t="s">
        <v>452</v>
      </c>
    </row>
    <row r="230" spans="1:170" customFormat="1" ht="15" x14ac:dyDescent="0.25">
      <c r="A230" s="343"/>
      <c r="B230" s="349"/>
      <c r="C230" s="474" t="s">
        <v>583</v>
      </c>
      <c r="D230" s="474"/>
      <c r="E230" s="474"/>
      <c r="F230" s="474"/>
      <c r="G230" s="474"/>
      <c r="H230" s="474"/>
      <c r="I230" s="474"/>
      <c r="J230" s="474"/>
      <c r="K230" s="474"/>
      <c r="L230" s="350">
        <v>2310445.1800000002</v>
      </c>
      <c r="M230" s="351"/>
      <c r="N230" s="352">
        <v>22941482.030000001</v>
      </c>
      <c r="EZ230" s="287"/>
      <c r="FA230" s="296"/>
      <c r="FB230" s="296"/>
      <c r="FC230" s="296"/>
      <c r="FG230" s="296"/>
      <c r="FK230" s="334"/>
      <c r="FL230" s="296"/>
      <c r="FN230" s="296" t="s">
        <v>583</v>
      </c>
    </row>
    <row r="231" spans="1:170" customFormat="1" ht="15" x14ac:dyDescent="0.25">
      <c r="A231" s="343"/>
      <c r="B231" s="298"/>
      <c r="C231" s="472" t="s">
        <v>457</v>
      </c>
      <c r="D231" s="472"/>
      <c r="E231" s="472"/>
      <c r="F231" s="472"/>
      <c r="G231" s="472"/>
      <c r="H231" s="472"/>
      <c r="I231" s="472"/>
      <c r="J231" s="472"/>
      <c r="K231" s="472"/>
      <c r="L231" s="347"/>
      <c r="M231" s="345"/>
      <c r="N231" s="348"/>
      <c r="EZ231" s="287"/>
      <c r="FA231" s="296"/>
      <c r="FB231" s="296"/>
      <c r="FC231" s="296"/>
      <c r="FG231" s="296"/>
      <c r="FK231" s="334"/>
      <c r="FL231" s="296"/>
      <c r="FM231" s="304" t="s">
        <v>457</v>
      </c>
      <c r="FN231" s="296"/>
    </row>
    <row r="232" spans="1:170" customFormat="1" ht="15" x14ac:dyDescent="0.25">
      <c r="A232" s="343"/>
      <c r="B232" s="298"/>
      <c r="C232" s="472" t="s">
        <v>584</v>
      </c>
      <c r="D232" s="472"/>
      <c r="E232" s="472"/>
      <c r="F232" s="472"/>
      <c r="G232" s="472"/>
      <c r="H232" s="472"/>
      <c r="I232" s="472"/>
      <c r="J232" s="472"/>
      <c r="K232" s="472"/>
      <c r="L232" s="347"/>
      <c r="M232" s="345"/>
      <c r="N232" s="348"/>
      <c r="EZ232" s="287"/>
      <c r="FA232" s="296"/>
      <c r="FB232" s="296"/>
      <c r="FC232" s="296"/>
      <c r="FG232" s="296"/>
      <c r="FK232" s="334"/>
      <c r="FL232" s="296"/>
      <c r="FM232" s="304" t="s">
        <v>584</v>
      </c>
      <c r="FN232" s="296"/>
    </row>
    <row r="233" spans="1:170" customFormat="1" ht="15" x14ac:dyDescent="0.25">
      <c r="A233" s="343"/>
      <c r="B233" s="298"/>
      <c r="C233" s="472" t="s">
        <v>585</v>
      </c>
      <c r="D233" s="472"/>
      <c r="E233" s="472"/>
      <c r="F233" s="472"/>
      <c r="G233" s="472"/>
      <c r="H233" s="472"/>
      <c r="I233" s="472"/>
      <c r="J233" s="472"/>
      <c r="K233" s="472"/>
      <c r="L233" s="347"/>
      <c r="M233" s="345"/>
      <c r="N233" s="348"/>
      <c r="EZ233" s="287"/>
      <c r="FA233" s="296"/>
      <c r="FB233" s="296"/>
      <c r="FC233" s="296"/>
      <c r="FG233" s="296"/>
      <c r="FK233" s="334"/>
      <c r="FL233" s="296"/>
      <c r="FM233" s="304" t="s">
        <v>585</v>
      </c>
      <c r="FN233" s="296"/>
    </row>
    <row r="234" spans="1:170" customFormat="1" ht="15" x14ac:dyDescent="0.25">
      <c r="A234" s="343"/>
      <c r="B234" s="298"/>
      <c r="C234" s="472" t="s">
        <v>458</v>
      </c>
      <c r="D234" s="472"/>
      <c r="E234" s="472"/>
      <c r="F234" s="472"/>
      <c r="G234" s="472"/>
      <c r="H234" s="472"/>
      <c r="I234" s="472"/>
      <c r="J234" s="472"/>
      <c r="K234" s="472"/>
      <c r="L234" s="344">
        <v>1578060.78</v>
      </c>
      <c r="M234" s="345"/>
      <c r="N234" s="346">
        <v>14991577.42</v>
      </c>
      <c r="EZ234" s="287"/>
      <c r="FA234" s="296"/>
      <c r="FB234" s="296"/>
      <c r="FC234" s="296"/>
      <c r="FG234" s="296"/>
      <c r="FK234" s="334"/>
      <c r="FL234" s="296"/>
      <c r="FM234" s="304" t="s">
        <v>458</v>
      </c>
      <c r="FN234" s="296"/>
    </row>
    <row r="235" spans="1:170" customFormat="1" ht="15" x14ac:dyDescent="0.25">
      <c r="A235" s="482" t="s">
        <v>218</v>
      </c>
      <c r="B235" s="483"/>
      <c r="C235" s="483"/>
      <c r="D235" s="483"/>
      <c r="E235" s="483"/>
      <c r="F235" s="483"/>
      <c r="G235" s="483"/>
      <c r="H235" s="483"/>
      <c r="I235" s="483"/>
      <c r="J235" s="483"/>
      <c r="K235" s="483"/>
      <c r="L235" s="483"/>
      <c r="M235" s="483"/>
      <c r="N235" s="484"/>
      <c r="EZ235" s="287" t="s">
        <v>218</v>
      </c>
      <c r="FA235" s="296"/>
      <c r="FB235" s="296"/>
      <c r="FC235" s="296"/>
      <c r="FG235" s="296"/>
      <c r="FK235" s="334"/>
      <c r="FL235" s="296"/>
      <c r="FN235" s="296"/>
    </row>
    <row r="236" spans="1:170" customFormat="1" ht="33.75" x14ac:dyDescent="0.25">
      <c r="A236" s="288" t="s">
        <v>219</v>
      </c>
      <c r="B236" s="289" t="s">
        <v>220</v>
      </c>
      <c r="C236" s="475" t="s">
        <v>221</v>
      </c>
      <c r="D236" s="475"/>
      <c r="E236" s="475"/>
      <c r="F236" s="290" t="s">
        <v>222</v>
      </c>
      <c r="G236" s="291">
        <v>1</v>
      </c>
      <c r="H236" s="292">
        <v>1</v>
      </c>
      <c r="I236" s="292">
        <v>1</v>
      </c>
      <c r="J236" s="294"/>
      <c r="K236" s="291"/>
      <c r="L236" s="294"/>
      <c r="M236" s="291"/>
      <c r="N236" s="295"/>
      <c r="EZ236" s="287"/>
      <c r="FA236" s="296" t="s">
        <v>221</v>
      </c>
      <c r="FB236" s="296" t="s">
        <v>0</v>
      </c>
      <c r="FC236" s="296" t="s">
        <v>0</v>
      </c>
      <c r="FG236" s="296"/>
      <c r="FK236" s="334"/>
      <c r="FL236" s="296"/>
      <c r="FN236" s="296"/>
    </row>
    <row r="237" spans="1:170" customFormat="1" ht="15" x14ac:dyDescent="0.25">
      <c r="A237" s="297"/>
      <c r="B237" s="298" t="s">
        <v>26</v>
      </c>
      <c r="C237" s="472" t="s">
        <v>116</v>
      </c>
      <c r="D237" s="472"/>
      <c r="E237" s="472"/>
      <c r="F237" s="299"/>
      <c r="G237" s="300"/>
      <c r="H237" s="300"/>
      <c r="I237" s="300"/>
      <c r="J237" s="301">
        <v>298.64</v>
      </c>
      <c r="K237" s="300"/>
      <c r="L237" s="301">
        <v>298.64</v>
      </c>
      <c r="M237" s="302">
        <v>52.21</v>
      </c>
      <c r="N237" s="303">
        <v>15591.99</v>
      </c>
      <c r="EZ237" s="287"/>
      <c r="FA237" s="296"/>
      <c r="FB237" s="296"/>
      <c r="FC237" s="296"/>
      <c r="FD237" s="304" t="s">
        <v>116</v>
      </c>
      <c r="FG237" s="296"/>
      <c r="FK237" s="334"/>
      <c r="FL237" s="296"/>
      <c r="FN237" s="296"/>
    </row>
    <row r="238" spans="1:170" customFormat="1" ht="15" x14ac:dyDescent="0.25">
      <c r="A238" s="297"/>
      <c r="B238" s="298" t="s">
        <v>127</v>
      </c>
      <c r="C238" s="472" t="s">
        <v>131</v>
      </c>
      <c r="D238" s="472"/>
      <c r="E238" s="472"/>
      <c r="F238" s="299"/>
      <c r="G238" s="300"/>
      <c r="H238" s="300"/>
      <c r="I238" s="300"/>
      <c r="J238" s="301">
        <v>128.02000000000001</v>
      </c>
      <c r="K238" s="300"/>
      <c r="L238" s="301">
        <v>128.02000000000001</v>
      </c>
      <c r="M238" s="302">
        <v>15.71</v>
      </c>
      <c r="N238" s="303">
        <v>2011.19</v>
      </c>
      <c r="EZ238" s="287"/>
      <c r="FA238" s="296"/>
      <c r="FB238" s="296"/>
      <c r="FC238" s="296"/>
      <c r="FD238" s="304" t="s">
        <v>131</v>
      </c>
      <c r="FG238" s="296"/>
      <c r="FK238" s="334"/>
      <c r="FL238" s="296"/>
      <c r="FN238" s="296"/>
    </row>
    <row r="239" spans="1:170" customFormat="1" ht="15" x14ac:dyDescent="0.25">
      <c r="A239" s="297"/>
      <c r="B239" s="298" t="s">
        <v>21</v>
      </c>
      <c r="C239" s="472" t="s">
        <v>132</v>
      </c>
      <c r="D239" s="472"/>
      <c r="E239" s="472"/>
      <c r="F239" s="299"/>
      <c r="G239" s="300"/>
      <c r="H239" s="300"/>
      <c r="I239" s="300"/>
      <c r="J239" s="301">
        <v>19.84</v>
      </c>
      <c r="K239" s="300"/>
      <c r="L239" s="301">
        <v>19.84</v>
      </c>
      <c r="M239" s="302">
        <v>52.21</v>
      </c>
      <c r="N239" s="303">
        <v>1035.8499999999999</v>
      </c>
      <c r="EZ239" s="287"/>
      <c r="FA239" s="296"/>
      <c r="FB239" s="296"/>
      <c r="FC239" s="296"/>
      <c r="FD239" s="304" t="s">
        <v>132</v>
      </c>
      <c r="FG239" s="296"/>
      <c r="FK239" s="334"/>
      <c r="FL239" s="296"/>
      <c r="FN239" s="296"/>
    </row>
    <row r="240" spans="1:170" customFormat="1" ht="15" x14ac:dyDescent="0.25">
      <c r="A240" s="305"/>
      <c r="B240" s="298"/>
      <c r="C240" s="472" t="s">
        <v>117</v>
      </c>
      <c r="D240" s="472"/>
      <c r="E240" s="472"/>
      <c r="F240" s="299" t="s">
        <v>118</v>
      </c>
      <c r="G240" s="302">
        <v>35.01</v>
      </c>
      <c r="H240" s="300"/>
      <c r="I240" s="302">
        <v>35.01</v>
      </c>
      <c r="J240" s="308"/>
      <c r="K240" s="300"/>
      <c r="L240" s="308"/>
      <c r="M240" s="300"/>
      <c r="N240" s="309"/>
      <c r="EZ240" s="287"/>
      <c r="FA240" s="296"/>
      <c r="FB240" s="296"/>
      <c r="FC240" s="296"/>
      <c r="FE240" s="304" t="s">
        <v>117</v>
      </c>
      <c r="FG240" s="296"/>
      <c r="FK240" s="334"/>
      <c r="FL240" s="296"/>
      <c r="FN240" s="296"/>
    </row>
    <row r="241" spans="1:170" customFormat="1" ht="15" x14ac:dyDescent="0.25">
      <c r="A241" s="305"/>
      <c r="B241" s="298"/>
      <c r="C241" s="472" t="s">
        <v>133</v>
      </c>
      <c r="D241" s="472"/>
      <c r="E241" s="472"/>
      <c r="F241" s="299" t="s">
        <v>118</v>
      </c>
      <c r="G241" s="302">
        <v>1.71</v>
      </c>
      <c r="H241" s="300"/>
      <c r="I241" s="302">
        <v>1.71</v>
      </c>
      <c r="J241" s="308"/>
      <c r="K241" s="300"/>
      <c r="L241" s="308"/>
      <c r="M241" s="300"/>
      <c r="N241" s="309"/>
      <c r="EZ241" s="287"/>
      <c r="FA241" s="296"/>
      <c r="FB241" s="296"/>
      <c r="FC241" s="296"/>
      <c r="FE241" s="304" t="s">
        <v>133</v>
      </c>
      <c r="FG241" s="296"/>
      <c r="FK241" s="334"/>
      <c r="FL241" s="296"/>
      <c r="FN241" s="296"/>
    </row>
    <row r="242" spans="1:170" customFormat="1" ht="15" x14ac:dyDescent="0.25">
      <c r="A242" s="310"/>
      <c r="B242" s="298"/>
      <c r="C242" s="479" t="s">
        <v>119</v>
      </c>
      <c r="D242" s="479"/>
      <c r="E242" s="479"/>
      <c r="F242" s="311"/>
      <c r="G242" s="312"/>
      <c r="H242" s="312"/>
      <c r="I242" s="312"/>
      <c r="J242" s="313">
        <v>426.66</v>
      </c>
      <c r="K242" s="312"/>
      <c r="L242" s="313">
        <v>426.66</v>
      </c>
      <c r="M242" s="312"/>
      <c r="N242" s="314">
        <v>17603.18</v>
      </c>
      <c r="EZ242" s="287"/>
      <c r="FA242" s="296"/>
      <c r="FB242" s="296"/>
      <c r="FC242" s="296"/>
      <c r="FF242" s="304" t="s">
        <v>119</v>
      </c>
      <c r="FG242" s="296"/>
      <c r="FK242" s="334"/>
      <c r="FL242" s="296"/>
      <c r="FN242" s="296"/>
    </row>
    <row r="243" spans="1:170" customFormat="1" ht="15" x14ac:dyDescent="0.25">
      <c r="A243" s="305"/>
      <c r="B243" s="298"/>
      <c r="C243" s="472" t="s">
        <v>120</v>
      </c>
      <c r="D243" s="472"/>
      <c r="E243" s="472"/>
      <c r="F243" s="299"/>
      <c r="G243" s="300"/>
      <c r="H243" s="300"/>
      <c r="I243" s="300"/>
      <c r="J243" s="308"/>
      <c r="K243" s="300"/>
      <c r="L243" s="301">
        <v>318.48</v>
      </c>
      <c r="M243" s="300"/>
      <c r="N243" s="303">
        <v>16627.84</v>
      </c>
      <c r="EZ243" s="287"/>
      <c r="FA243" s="296"/>
      <c r="FB243" s="296"/>
      <c r="FC243" s="296"/>
      <c r="FE243" s="304" t="s">
        <v>120</v>
      </c>
      <c r="FG243" s="296"/>
      <c r="FK243" s="334"/>
      <c r="FL243" s="296"/>
      <c r="FN243" s="296"/>
    </row>
    <row r="244" spans="1:170" customFormat="1" ht="22.5" x14ac:dyDescent="0.25">
      <c r="A244" s="305"/>
      <c r="B244" s="298" t="s">
        <v>134</v>
      </c>
      <c r="C244" s="472" t="s">
        <v>135</v>
      </c>
      <c r="D244" s="472"/>
      <c r="E244" s="472"/>
      <c r="F244" s="299" t="s">
        <v>123</v>
      </c>
      <c r="G244" s="306">
        <v>109</v>
      </c>
      <c r="H244" s="300"/>
      <c r="I244" s="306">
        <v>109</v>
      </c>
      <c r="J244" s="308"/>
      <c r="K244" s="300"/>
      <c r="L244" s="301">
        <v>347.14</v>
      </c>
      <c r="M244" s="300"/>
      <c r="N244" s="303">
        <v>18124.349999999999</v>
      </c>
      <c r="EZ244" s="287"/>
      <c r="FA244" s="296"/>
      <c r="FB244" s="296"/>
      <c r="FC244" s="296"/>
      <c r="FE244" s="304" t="s">
        <v>135</v>
      </c>
      <c r="FG244" s="296"/>
      <c r="FK244" s="334"/>
      <c r="FL244" s="296"/>
      <c r="FN244" s="296"/>
    </row>
    <row r="245" spans="1:170" customFormat="1" ht="45" x14ac:dyDescent="0.25">
      <c r="A245" s="305"/>
      <c r="B245" s="298" t="s">
        <v>136</v>
      </c>
      <c r="C245" s="472" t="s">
        <v>137</v>
      </c>
      <c r="D245" s="472"/>
      <c r="E245" s="472"/>
      <c r="F245" s="299" t="s">
        <v>123</v>
      </c>
      <c r="G245" s="306">
        <v>65</v>
      </c>
      <c r="H245" s="302">
        <v>0.85</v>
      </c>
      <c r="I245" s="302">
        <v>55.25</v>
      </c>
      <c r="J245" s="308"/>
      <c r="K245" s="300"/>
      <c r="L245" s="301">
        <v>175.96</v>
      </c>
      <c r="M245" s="300"/>
      <c r="N245" s="303">
        <v>9186.8799999999992</v>
      </c>
      <c r="EZ245" s="287"/>
      <c r="FA245" s="296"/>
      <c r="FB245" s="296"/>
      <c r="FC245" s="296"/>
      <c r="FE245" s="304" t="s">
        <v>137</v>
      </c>
      <c r="FG245" s="296"/>
      <c r="FK245" s="334"/>
      <c r="FL245" s="296"/>
      <c r="FN245" s="296"/>
    </row>
    <row r="246" spans="1:170" customFormat="1" ht="15" x14ac:dyDescent="0.25">
      <c r="A246" s="315"/>
      <c r="B246" s="316"/>
      <c r="C246" s="475" t="s">
        <v>126</v>
      </c>
      <c r="D246" s="475"/>
      <c r="E246" s="475"/>
      <c r="F246" s="290"/>
      <c r="G246" s="291"/>
      <c r="H246" s="291"/>
      <c r="I246" s="291"/>
      <c r="J246" s="294"/>
      <c r="K246" s="291"/>
      <c r="L246" s="317">
        <v>949.76</v>
      </c>
      <c r="M246" s="312"/>
      <c r="N246" s="318">
        <v>44914.41</v>
      </c>
      <c r="EZ246" s="287"/>
      <c r="FA246" s="296"/>
      <c r="FB246" s="296"/>
      <c r="FC246" s="296"/>
      <c r="FG246" s="296" t="s">
        <v>126</v>
      </c>
      <c r="FK246" s="334"/>
      <c r="FL246" s="296"/>
      <c r="FN246" s="296"/>
    </row>
    <row r="247" spans="1:170" customFormat="1" ht="33.75" x14ac:dyDescent="0.25">
      <c r="A247" s="288" t="s">
        <v>223</v>
      </c>
      <c r="B247" s="289" t="s">
        <v>209</v>
      </c>
      <c r="C247" s="475" t="s">
        <v>224</v>
      </c>
      <c r="D247" s="475"/>
      <c r="E247" s="475"/>
      <c r="F247" s="290" t="s">
        <v>207</v>
      </c>
      <c r="G247" s="291">
        <v>8.6199999999999992</v>
      </c>
      <c r="H247" s="292">
        <v>1</v>
      </c>
      <c r="I247" s="331">
        <v>8.6199999999999992</v>
      </c>
      <c r="J247" s="317">
        <v>8.39</v>
      </c>
      <c r="K247" s="291"/>
      <c r="L247" s="317">
        <v>72.319999999999993</v>
      </c>
      <c r="M247" s="331">
        <v>15.71</v>
      </c>
      <c r="N247" s="318">
        <v>1136.1500000000001</v>
      </c>
      <c r="EZ247" s="287"/>
      <c r="FA247" s="296" t="s">
        <v>224</v>
      </c>
      <c r="FB247" s="296" t="s">
        <v>0</v>
      </c>
      <c r="FC247" s="296" t="s">
        <v>0</v>
      </c>
      <c r="FG247" s="296"/>
      <c r="FK247" s="334"/>
      <c r="FL247" s="296"/>
      <c r="FN247" s="296"/>
    </row>
    <row r="248" spans="1:170" customFormat="1" ht="15" x14ac:dyDescent="0.25">
      <c r="A248" s="315"/>
      <c r="B248" s="316"/>
      <c r="C248" s="475" t="s">
        <v>126</v>
      </c>
      <c r="D248" s="475"/>
      <c r="E248" s="475"/>
      <c r="F248" s="290"/>
      <c r="G248" s="291"/>
      <c r="H248" s="291"/>
      <c r="I248" s="291"/>
      <c r="J248" s="294"/>
      <c r="K248" s="291"/>
      <c r="L248" s="317">
        <v>72.319999999999993</v>
      </c>
      <c r="M248" s="312"/>
      <c r="N248" s="318">
        <v>1136.1500000000001</v>
      </c>
      <c r="EZ248" s="287"/>
      <c r="FA248" s="296"/>
      <c r="FB248" s="296"/>
      <c r="FC248" s="296"/>
      <c r="FG248" s="296" t="s">
        <v>126</v>
      </c>
      <c r="FK248" s="334"/>
      <c r="FL248" s="296"/>
      <c r="FN248" s="296"/>
    </row>
    <row r="249" spans="1:170" customFormat="1" ht="33.75" x14ac:dyDescent="0.25">
      <c r="A249" s="288" t="s">
        <v>225</v>
      </c>
      <c r="B249" s="289" t="s">
        <v>212</v>
      </c>
      <c r="C249" s="475" t="s">
        <v>226</v>
      </c>
      <c r="D249" s="475"/>
      <c r="E249" s="475"/>
      <c r="F249" s="290" t="s">
        <v>207</v>
      </c>
      <c r="G249" s="291">
        <v>5.04</v>
      </c>
      <c r="H249" s="292">
        <v>1</v>
      </c>
      <c r="I249" s="331">
        <v>5.04</v>
      </c>
      <c r="J249" s="317">
        <v>10.88</v>
      </c>
      <c r="K249" s="291"/>
      <c r="L249" s="317">
        <v>54.84</v>
      </c>
      <c r="M249" s="331">
        <v>15.71</v>
      </c>
      <c r="N249" s="353">
        <v>861.54</v>
      </c>
      <c r="EZ249" s="287"/>
      <c r="FA249" s="296" t="s">
        <v>226</v>
      </c>
      <c r="FB249" s="296" t="s">
        <v>0</v>
      </c>
      <c r="FC249" s="296" t="s">
        <v>0</v>
      </c>
      <c r="FG249" s="296"/>
      <c r="FK249" s="334"/>
      <c r="FL249" s="296"/>
      <c r="FN249" s="296"/>
    </row>
    <row r="250" spans="1:170" customFormat="1" ht="15" x14ac:dyDescent="0.25">
      <c r="A250" s="315"/>
      <c r="B250" s="316"/>
      <c r="C250" s="475" t="s">
        <v>126</v>
      </c>
      <c r="D250" s="475"/>
      <c r="E250" s="475"/>
      <c r="F250" s="290"/>
      <c r="G250" s="291"/>
      <c r="H250" s="291"/>
      <c r="I250" s="291"/>
      <c r="J250" s="294"/>
      <c r="K250" s="291"/>
      <c r="L250" s="317">
        <v>54.84</v>
      </c>
      <c r="M250" s="312"/>
      <c r="N250" s="353">
        <v>861.54</v>
      </c>
      <c r="EZ250" s="287"/>
      <c r="FA250" s="296"/>
      <c r="FB250" s="296"/>
      <c r="FC250" s="296"/>
      <c r="FG250" s="296" t="s">
        <v>126</v>
      </c>
      <c r="FK250" s="334"/>
      <c r="FL250" s="296"/>
      <c r="FN250" s="296"/>
    </row>
    <row r="251" spans="1:170" customFormat="1" ht="45" x14ac:dyDescent="0.25">
      <c r="A251" s="288" t="s">
        <v>227</v>
      </c>
      <c r="B251" s="289" t="s">
        <v>215</v>
      </c>
      <c r="C251" s="475" t="s">
        <v>216</v>
      </c>
      <c r="D251" s="475"/>
      <c r="E251" s="475"/>
      <c r="F251" s="290" t="s">
        <v>207</v>
      </c>
      <c r="G251" s="291">
        <v>13.66</v>
      </c>
      <c r="H251" s="292">
        <v>1</v>
      </c>
      <c r="I251" s="331">
        <v>13.66</v>
      </c>
      <c r="J251" s="317">
        <v>3.86</v>
      </c>
      <c r="K251" s="291"/>
      <c r="L251" s="317">
        <v>52.73</v>
      </c>
      <c r="M251" s="331">
        <v>16.22</v>
      </c>
      <c r="N251" s="353">
        <v>855.28</v>
      </c>
      <c r="EZ251" s="287"/>
      <c r="FA251" s="296" t="s">
        <v>216</v>
      </c>
      <c r="FB251" s="296" t="s">
        <v>0</v>
      </c>
      <c r="FC251" s="296" t="s">
        <v>0</v>
      </c>
      <c r="FG251" s="296"/>
      <c r="FK251" s="334"/>
      <c r="FL251" s="296"/>
      <c r="FN251" s="296"/>
    </row>
    <row r="252" spans="1:170" customFormat="1" ht="15" x14ac:dyDescent="0.25">
      <c r="A252" s="315"/>
      <c r="B252" s="316"/>
      <c r="C252" s="475" t="s">
        <v>126</v>
      </c>
      <c r="D252" s="475"/>
      <c r="E252" s="475"/>
      <c r="F252" s="290"/>
      <c r="G252" s="291"/>
      <c r="H252" s="291"/>
      <c r="I252" s="291"/>
      <c r="J252" s="294"/>
      <c r="K252" s="291"/>
      <c r="L252" s="317">
        <v>52.73</v>
      </c>
      <c r="M252" s="312"/>
      <c r="N252" s="353">
        <v>855.28</v>
      </c>
      <c r="EZ252" s="287"/>
      <c r="FA252" s="296"/>
      <c r="FB252" s="296"/>
      <c r="FC252" s="296"/>
      <c r="FG252" s="296" t="s">
        <v>126</v>
      </c>
      <c r="FK252" s="334"/>
      <c r="FL252" s="296"/>
      <c r="FN252" s="296"/>
    </row>
    <row r="253" spans="1:170" customFormat="1" ht="0" hidden="1" customHeight="1" x14ac:dyDescent="0.25">
      <c r="A253" s="335"/>
      <c r="B253" s="296"/>
      <c r="C253" s="296"/>
      <c r="D253" s="296"/>
      <c r="E253" s="296"/>
      <c r="F253" s="336"/>
      <c r="G253" s="336"/>
      <c r="H253" s="336"/>
      <c r="I253" s="336"/>
      <c r="J253" s="337"/>
      <c r="K253" s="336"/>
      <c r="L253" s="337"/>
      <c r="M253" s="300"/>
      <c r="N253" s="337"/>
      <c r="EZ253" s="287"/>
      <c r="FA253" s="296"/>
      <c r="FB253" s="296"/>
      <c r="FC253" s="296"/>
      <c r="FG253" s="296"/>
      <c r="FK253" s="334"/>
      <c r="FL253" s="296"/>
      <c r="FN253" s="296"/>
    </row>
    <row r="254" spans="1:170" customFormat="1" ht="15" x14ac:dyDescent="0.25">
      <c r="A254" s="338"/>
      <c r="B254" s="339"/>
      <c r="C254" s="475" t="s">
        <v>228</v>
      </c>
      <c r="D254" s="475"/>
      <c r="E254" s="475"/>
      <c r="F254" s="475"/>
      <c r="G254" s="475"/>
      <c r="H254" s="475"/>
      <c r="I254" s="475"/>
      <c r="J254" s="475"/>
      <c r="K254" s="475"/>
      <c r="L254" s="354">
        <v>1129.6500000000001</v>
      </c>
      <c r="M254" s="341"/>
      <c r="N254" s="355">
        <v>47767.38</v>
      </c>
      <c r="EZ254" s="287"/>
      <c r="FA254" s="296"/>
      <c r="FB254" s="296"/>
      <c r="FC254" s="296"/>
      <c r="FG254" s="296"/>
      <c r="FK254" s="334"/>
      <c r="FL254" s="296" t="s">
        <v>228</v>
      </c>
      <c r="FN254" s="296"/>
    </row>
    <row r="255" spans="1:170" customFormat="1" ht="15" x14ac:dyDescent="0.25">
      <c r="A255" s="482" t="s">
        <v>229</v>
      </c>
      <c r="B255" s="483"/>
      <c r="C255" s="483"/>
      <c r="D255" s="483"/>
      <c r="E255" s="483"/>
      <c r="F255" s="483"/>
      <c r="G255" s="483"/>
      <c r="H255" s="483"/>
      <c r="I255" s="483"/>
      <c r="J255" s="483"/>
      <c r="K255" s="483"/>
      <c r="L255" s="483"/>
      <c r="M255" s="483"/>
      <c r="N255" s="484"/>
      <c r="EZ255" s="287" t="s">
        <v>229</v>
      </c>
      <c r="FA255" s="296"/>
      <c r="FB255" s="296"/>
      <c r="FC255" s="296"/>
      <c r="FG255" s="296"/>
      <c r="FK255" s="334"/>
      <c r="FL255" s="296"/>
      <c r="FN255" s="296"/>
    </row>
    <row r="256" spans="1:170" customFormat="1" ht="33.75" x14ac:dyDescent="0.25">
      <c r="A256" s="288" t="s">
        <v>230</v>
      </c>
      <c r="B256" s="289" t="s">
        <v>220</v>
      </c>
      <c r="C256" s="475" t="s">
        <v>221</v>
      </c>
      <c r="D256" s="475"/>
      <c r="E256" s="475"/>
      <c r="F256" s="290" t="s">
        <v>222</v>
      </c>
      <c r="G256" s="291">
        <v>1</v>
      </c>
      <c r="H256" s="292">
        <v>1</v>
      </c>
      <c r="I256" s="292">
        <v>1</v>
      </c>
      <c r="J256" s="294"/>
      <c r="K256" s="291"/>
      <c r="L256" s="294"/>
      <c r="M256" s="291"/>
      <c r="N256" s="295"/>
      <c r="EZ256" s="287"/>
      <c r="FA256" s="296" t="s">
        <v>221</v>
      </c>
      <c r="FB256" s="296" t="s">
        <v>0</v>
      </c>
      <c r="FC256" s="296" t="s">
        <v>0</v>
      </c>
      <c r="FG256" s="296"/>
      <c r="FK256" s="334"/>
      <c r="FL256" s="296"/>
      <c r="FN256" s="296"/>
    </row>
    <row r="257" spans="1:170" customFormat="1" ht="15" x14ac:dyDescent="0.25">
      <c r="A257" s="297"/>
      <c r="B257" s="298" t="s">
        <v>26</v>
      </c>
      <c r="C257" s="472" t="s">
        <v>116</v>
      </c>
      <c r="D257" s="472"/>
      <c r="E257" s="472"/>
      <c r="F257" s="299"/>
      <c r="G257" s="300"/>
      <c r="H257" s="300"/>
      <c r="I257" s="300"/>
      <c r="J257" s="301">
        <v>298.64</v>
      </c>
      <c r="K257" s="300"/>
      <c r="L257" s="301">
        <v>298.64</v>
      </c>
      <c r="M257" s="302">
        <v>52.21</v>
      </c>
      <c r="N257" s="303">
        <v>15591.99</v>
      </c>
      <c r="EZ257" s="287"/>
      <c r="FA257" s="296"/>
      <c r="FB257" s="296"/>
      <c r="FC257" s="296"/>
      <c r="FD257" s="304" t="s">
        <v>116</v>
      </c>
      <c r="FG257" s="296"/>
      <c r="FK257" s="334"/>
      <c r="FL257" s="296"/>
      <c r="FN257" s="296"/>
    </row>
    <row r="258" spans="1:170" customFormat="1" ht="15" x14ac:dyDescent="0.25">
      <c r="A258" s="297"/>
      <c r="B258" s="298" t="s">
        <v>127</v>
      </c>
      <c r="C258" s="472" t="s">
        <v>131</v>
      </c>
      <c r="D258" s="472"/>
      <c r="E258" s="472"/>
      <c r="F258" s="299"/>
      <c r="G258" s="300"/>
      <c r="H258" s="300"/>
      <c r="I258" s="300"/>
      <c r="J258" s="301">
        <v>128.02000000000001</v>
      </c>
      <c r="K258" s="300"/>
      <c r="L258" s="301">
        <v>128.02000000000001</v>
      </c>
      <c r="M258" s="302">
        <v>15.71</v>
      </c>
      <c r="N258" s="303">
        <v>2011.19</v>
      </c>
      <c r="EZ258" s="287"/>
      <c r="FA258" s="296"/>
      <c r="FB258" s="296"/>
      <c r="FC258" s="296"/>
      <c r="FD258" s="304" t="s">
        <v>131</v>
      </c>
      <c r="FG258" s="296"/>
      <c r="FK258" s="334"/>
      <c r="FL258" s="296"/>
      <c r="FN258" s="296"/>
    </row>
    <row r="259" spans="1:170" customFormat="1" ht="15" x14ac:dyDescent="0.25">
      <c r="A259" s="297"/>
      <c r="B259" s="298" t="s">
        <v>21</v>
      </c>
      <c r="C259" s="472" t="s">
        <v>132</v>
      </c>
      <c r="D259" s="472"/>
      <c r="E259" s="472"/>
      <c r="F259" s="299"/>
      <c r="G259" s="300"/>
      <c r="H259" s="300"/>
      <c r="I259" s="300"/>
      <c r="J259" s="301">
        <v>19.84</v>
      </c>
      <c r="K259" s="300"/>
      <c r="L259" s="301">
        <v>19.84</v>
      </c>
      <c r="M259" s="302">
        <v>52.21</v>
      </c>
      <c r="N259" s="303">
        <v>1035.8499999999999</v>
      </c>
      <c r="EZ259" s="287"/>
      <c r="FA259" s="296"/>
      <c r="FB259" s="296"/>
      <c r="FC259" s="296"/>
      <c r="FD259" s="304" t="s">
        <v>132</v>
      </c>
      <c r="FG259" s="296"/>
      <c r="FK259" s="334"/>
      <c r="FL259" s="296"/>
      <c r="FN259" s="296"/>
    </row>
    <row r="260" spans="1:170" customFormat="1" ht="15" x14ac:dyDescent="0.25">
      <c r="A260" s="305"/>
      <c r="B260" s="298"/>
      <c r="C260" s="472" t="s">
        <v>117</v>
      </c>
      <c r="D260" s="472"/>
      <c r="E260" s="472"/>
      <c r="F260" s="299" t="s">
        <v>118</v>
      </c>
      <c r="G260" s="302">
        <v>35.01</v>
      </c>
      <c r="H260" s="300"/>
      <c r="I260" s="302">
        <v>35.01</v>
      </c>
      <c r="J260" s="308"/>
      <c r="K260" s="300"/>
      <c r="L260" s="308"/>
      <c r="M260" s="300"/>
      <c r="N260" s="309"/>
      <c r="EZ260" s="287"/>
      <c r="FA260" s="296"/>
      <c r="FB260" s="296"/>
      <c r="FC260" s="296"/>
      <c r="FE260" s="304" t="s">
        <v>117</v>
      </c>
      <c r="FG260" s="296"/>
      <c r="FK260" s="334"/>
      <c r="FL260" s="296"/>
      <c r="FN260" s="296"/>
    </row>
    <row r="261" spans="1:170" customFormat="1" ht="15" x14ac:dyDescent="0.25">
      <c r="A261" s="305"/>
      <c r="B261" s="298"/>
      <c r="C261" s="472" t="s">
        <v>133</v>
      </c>
      <c r="D261" s="472"/>
      <c r="E261" s="472"/>
      <c r="F261" s="299" t="s">
        <v>118</v>
      </c>
      <c r="G261" s="302">
        <v>1.71</v>
      </c>
      <c r="H261" s="300"/>
      <c r="I261" s="302">
        <v>1.71</v>
      </c>
      <c r="J261" s="308"/>
      <c r="K261" s="300"/>
      <c r="L261" s="308"/>
      <c r="M261" s="300"/>
      <c r="N261" s="309"/>
      <c r="EZ261" s="287"/>
      <c r="FA261" s="296"/>
      <c r="FB261" s="296"/>
      <c r="FC261" s="296"/>
      <c r="FE261" s="304" t="s">
        <v>133</v>
      </c>
      <c r="FG261" s="296"/>
      <c r="FK261" s="334"/>
      <c r="FL261" s="296"/>
      <c r="FN261" s="296"/>
    </row>
    <row r="262" spans="1:170" customFormat="1" ht="15" x14ac:dyDescent="0.25">
      <c r="A262" s="310"/>
      <c r="B262" s="298"/>
      <c r="C262" s="479" t="s">
        <v>119</v>
      </c>
      <c r="D262" s="479"/>
      <c r="E262" s="479"/>
      <c r="F262" s="311"/>
      <c r="G262" s="312"/>
      <c r="H262" s="312"/>
      <c r="I262" s="312"/>
      <c r="J262" s="313">
        <v>426.66</v>
      </c>
      <c r="K262" s="312"/>
      <c r="L262" s="313">
        <v>426.66</v>
      </c>
      <c r="M262" s="312"/>
      <c r="N262" s="314">
        <v>17603.18</v>
      </c>
      <c r="EZ262" s="287"/>
      <c r="FA262" s="296"/>
      <c r="FB262" s="296"/>
      <c r="FC262" s="296"/>
      <c r="FF262" s="304" t="s">
        <v>119</v>
      </c>
      <c r="FG262" s="296"/>
      <c r="FK262" s="334"/>
      <c r="FL262" s="296"/>
      <c r="FN262" s="296"/>
    </row>
    <row r="263" spans="1:170" customFormat="1" ht="15" x14ac:dyDescent="0.25">
      <c r="A263" s="305"/>
      <c r="B263" s="298"/>
      <c r="C263" s="472" t="s">
        <v>120</v>
      </c>
      <c r="D263" s="472"/>
      <c r="E263" s="472"/>
      <c r="F263" s="299"/>
      <c r="G263" s="300"/>
      <c r="H263" s="300"/>
      <c r="I263" s="300"/>
      <c r="J263" s="308"/>
      <c r="K263" s="300"/>
      <c r="L263" s="301">
        <v>318.48</v>
      </c>
      <c r="M263" s="300"/>
      <c r="N263" s="303">
        <v>16627.84</v>
      </c>
      <c r="EZ263" s="287"/>
      <c r="FA263" s="296"/>
      <c r="FB263" s="296"/>
      <c r="FC263" s="296"/>
      <c r="FE263" s="304" t="s">
        <v>120</v>
      </c>
      <c r="FG263" s="296"/>
      <c r="FK263" s="334"/>
      <c r="FL263" s="296"/>
      <c r="FN263" s="296"/>
    </row>
    <row r="264" spans="1:170" customFormat="1" ht="22.5" x14ac:dyDescent="0.25">
      <c r="A264" s="305"/>
      <c r="B264" s="298" t="s">
        <v>134</v>
      </c>
      <c r="C264" s="472" t="s">
        <v>135</v>
      </c>
      <c r="D264" s="472"/>
      <c r="E264" s="472"/>
      <c r="F264" s="299" t="s">
        <v>123</v>
      </c>
      <c r="G264" s="306">
        <v>109</v>
      </c>
      <c r="H264" s="300"/>
      <c r="I264" s="306">
        <v>109</v>
      </c>
      <c r="J264" s="308"/>
      <c r="K264" s="300"/>
      <c r="L264" s="301">
        <v>347.14</v>
      </c>
      <c r="M264" s="300"/>
      <c r="N264" s="303">
        <v>18124.349999999999</v>
      </c>
      <c r="EZ264" s="287"/>
      <c r="FA264" s="296"/>
      <c r="FB264" s="296"/>
      <c r="FC264" s="296"/>
      <c r="FE264" s="304" t="s">
        <v>135</v>
      </c>
      <c r="FG264" s="296"/>
      <c r="FK264" s="334"/>
      <c r="FL264" s="296"/>
      <c r="FN264" s="296"/>
    </row>
    <row r="265" spans="1:170" customFormat="1" ht="45" x14ac:dyDescent="0.25">
      <c r="A265" s="305"/>
      <c r="B265" s="298" t="s">
        <v>136</v>
      </c>
      <c r="C265" s="472" t="s">
        <v>137</v>
      </c>
      <c r="D265" s="472"/>
      <c r="E265" s="472"/>
      <c r="F265" s="299" t="s">
        <v>123</v>
      </c>
      <c r="G265" s="306">
        <v>65</v>
      </c>
      <c r="H265" s="302">
        <v>0.85</v>
      </c>
      <c r="I265" s="302">
        <v>55.25</v>
      </c>
      <c r="J265" s="308"/>
      <c r="K265" s="300"/>
      <c r="L265" s="301">
        <v>175.96</v>
      </c>
      <c r="M265" s="300"/>
      <c r="N265" s="303">
        <v>9186.8799999999992</v>
      </c>
      <c r="EZ265" s="287"/>
      <c r="FA265" s="296"/>
      <c r="FB265" s="296"/>
      <c r="FC265" s="296"/>
      <c r="FE265" s="304" t="s">
        <v>137</v>
      </c>
      <c r="FG265" s="296"/>
      <c r="FK265" s="334"/>
      <c r="FL265" s="296"/>
      <c r="FN265" s="296"/>
    </row>
    <row r="266" spans="1:170" customFormat="1" ht="15" x14ac:dyDescent="0.25">
      <c r="A266" s="315"/>
      <c r="B266" s="316"/>
      <c r="C266" s="475" t="s">
        <v>126</v>
      </c>
      <c r="D266" s="475"/>
      <c r="E266" s="475"/>
      <c r="F266" s="290"/>
      <c r="G266" s="291"/>
      <c r="H266" s="291"/>
      <c r="I266" s="291"/>
      <c r="J266" s="294"/>
      <c r="K266" s="291"/>
      <c r="L266" s="317">
        <v>949.76</v>
      </c>
      <c r="M266" s="312"/>
      <c r="N266" s="318">
        <v>44914.41</v>
      </c>
      <c r="EZ266" s="287"/>
      <c r="FA266" s="296"/>
      <c r="FB266" s="296"/>
      <c r="FC266" s="296"/>
      <c r="FG266" s="296" t="s">
        <v>126</v>
      </c>
      <c r="FK266" s="334"/>
      <c r="FL266" s="296"/>
      <c r="FN266" s="296"/>
    </row>
    <row r="267" spans="1:170" customFormat="1" ht="33.75" x14ac:dyDescent="0.25">
      <c r="A267" s="288" t="s">
        <v>231</v>
      </c>
      <c r="B267" s="289" t="s">
        <v>209</v>
      </c>
      <c r="C267" s="475" t="s">
        <v>224</v>
      </c>
      <c r="D267" s="475"/>
      <c r="E267" s="475"/>
      <c r="F267" s="290" t="s">
        <v>207</v>
      </c>
      <c r="G267" s="291">
        <v>8.6199999999999992</v>
      </c>
      <c r="H267" s="292">
        <v>1</v>
      </c>
      <c r="I267" s="331">
        <v>8.6199999999999992</v>
      </c>
      <c r="J267" s="317">
        <v>8.39</v>
      </c>
      <c r="K267" s="291"/>
      <c r="L267" s="317">
        <v>72.319999999999993</v>
      </c>
      <c r="M267" s="331">
        <v>15.71</v>
      </c>
      <c r="N267" s="318">
        <v>1136.1500000000001</v>
      </c>
      <c r="EZ267" s="287"/>
      <c r="FA267" s="296" t="s">
        <v>224</v>
      </c>
      <c r="FB267" s="296" t="s">
        <v>0</v>
      </c>
      <c r="FC267" s="296" t="s">
        <v>0</v>
      </c>
      <c r="FG267" s="296"/>
      <c r="FK267" s="334"/>
      <c r="FL267" s="296"/>
      <c r="FN267" s="296"/>
    </row>
    <row r="268" spans="1:170" customFormat="1" ht="15" x14ac:dyDescent="0.25">
      <c r="A268" s="315"/>
      <c r="B268" s="316"/>
      <c r="C268" s="475" t="s">
        <v>126</v>
      </c>
      <c r="D268" s="475"/>
      <c r="E268" s="475"/>
      <c r="F268" s="290"/>
      <c r="G268" s="291"/>
      <c r="H268" s="291"/>
      <c r="I268" s="291"/>
      <c r="J268" s="294"/>
      <c r="K268" s="291"/>
      <c r="L268" s="317">
        <v>72.319999999999993</v>
      </c>
      <c r="M268" s="312"/>
      <c r="N268" s="318">
        <v>1136.1500000000001</v>
      </c>
      <c r="EZ268" s="287"/>
      <c r="FA268" s="296"/>
      <c r="FB268" s="296"/>
      <c r="FC268" s="296"/>
      <c r="FG268" s="296" t="s">
        <v>126</v>
      </c>
      <c r="FK268" s="334"/>
      <c r="FL268" s="296"/>
      <c r="FN268" s="296"/>
    </row>
    <row r="269" spans="1:170" customFormat="1" ht="33.75" x14ac:dyDescent="0.25">
      <c r="A269" s="288" t="s">
        <v>232</v>
      </c>
      <c r="B269" s="289" t="s">
        <v>212</v>
      </c>
      <c r="C269" s="475" t="s">
        <v>226</v>
      </c>
      <c r="D269" s="475"/>
      <c r="E269" s="475"/>
      <c r="F269" s="290" t="s">
        <v>207</v>
      </c>
      <c r="G269" s="291">
        <v>5.04</v>
      </c>
      <c r="H269" s="292">
        <v>1</v>
      </c>
      <c r="I269" s="331">
        <v>5.04</v>
      </c>
      <c r="J269" s="317">
        <v>10.88</v>
      </c>
      <c r="K269" s="291"/>
      <c r="L269" s="317">
        <v>54.84</v>
      </c>
      <c r="M269" s="331">
        <v>15.71</v>
      </c>
      <c r="N269" s="353">
        <v>861.54</v>
      </c>
      <c r="EZ269" s="287"/>
      <c r="FA269" s="296" t="s">
        <v>226</v>
      </c>
      <c r="FB269" s="296" t="s">
        <v>0</v>
      </c>
      <c r="FC269" s="296" t="s">
        <v>0</v>
      </c>
      <c r="FG269" s="296"/>
      <c r="FK269" s="334"/>
      <c r="FL269" s="296"/>
      <c r="FN269" s="296"/>
    </row>
    <row r="270" spans="1:170" customFormat="1" ht="15" x14ac:dyDescent="0.25">
      <c r="A270" s="315"/>
      <c r="B270" s="316"/>
      <c r="C270" s="475" t="s">
        <v>126</v>
      </c>
      <c r="D270" s="475"/>
      <c r="E270" s="475"/>
      <c r="F270" s="290"/>
      <c r="G270" s="291"/>
      <c r="H270" s="291"/>
      <c r="I270" s="291"/>
      <c r="J270" s="294"/>
      <c r="K270" s="291"/>
      <c r="L270" s="317">
        <v>54.84</v>
      </c>
      <c r="M270" s="312"/>
      <c r="N270" s="353">
        <v>861.54</v>
      </c>
      <c r="EZ270" s="287"/>
      <c r="FA270" s="296"/>
      <c r="FB270" s="296"/>
      <c r="FC270" s="296"/>
      <c r="FG270" s="296" t="s">
        <v>126</v>
      </c>
      <c r="FK270" s="334"/>
      <c r="FL270" s="296"/>
      <c r="FN270" s="296"/>
    </row>
    <row r="271" spans="1:170" customFormat="1" ht="45" x14ac:dyDescent="0.25">
      <c r="A271" s="288" t="s">
        <v>233</v>
      </c>
      <c r="B271" s="289" t="s">
        <v>215</v>
      </c>
      <c r="C271" s="475" t="s">
        <v>216</v>
      </c>
      <c r="D271" s="475"/>
      <c r="E271" s="475"/>
      <c r="F271" s="290" t="s">
        <v>207</v>
      </c>
      <c r="G271" s="291">
        <v>13.66</v>
      </c>
      <c r="H271" s="292">
        <v>1</v>
      </c>
      <c r="I271" s="331">
        <v>13.66</v>
      </c>
      <c r="J271" s="317">
        <v>3.86</v>
      </c>
      <c r="K271" s="291"/>
      <c r="L271" s="317">
        <v>52.73</v>
      </c>
      <c r="M271" s="331">
        <v>16.22</v>
      </c>
      <c r="N271" s="353">
        <v>855.28</v>
      </c>
      <c r="EZ271" s="287"/>
      <c r="FA271" s="296" t="s">
        <v>216</v>
      </c>
      <c r="FB271" s="296" t="s">
        <v>0</v>
      </c>
      <c r="FC271" s="296" t="s">
        <v>0</v>
      </c>
      <c r="FG271" s="296"/>
      <c r="FK271" s="334"/>
      <c r="FL271" s="296"/>
      <c r="FN271" s="296"/>
    </row>
    <row r="272" spans="1:170" customFormat="1" ht="15" x14ac:dyDescent="0.25">
      <c r="A272" s="315"/>
      <c r="B272" s="316"/>
      <c r="C272" s="475" t="s">
        <v>126</v>
      </c>
      <c r="D272" s="475"/>
      <c r="E272" s="475"/>
      <c r="F272" s="290"/>
      <c r="G272" s="291"/>
      <c r="H272" s="291"/>
      <c r="I272" s="291"/>
      <c r="J272" s="294"/>
      <c r="K272" s="291"/>
      <c r="L272" s="317">
        <v>52.73</v>
      </c>
      <c r="M272" s="312"/>
      <c r="N272" s="353">
        <v>855.28</v>
      </c>
      <c r="EZ272" s="287"/>
      <c r="FA272" s="296"/>
      <c r="FB272" s="296"/>
      <c r="FC272" s="296"/>
      <c r="FG272" s="296" t="s">
        <v>126</v>
      </c>
      <c r="FK272" s="334"/>
      <c r="FL272" s="296"/>
      <c r="FN272" s="296"/>
    </row>
    <row r="273" spans="1:170" customFormat="1" ht="0" hidden="1" customHeight="1" x14ac:dyDescent="0.25">
      <c r="A273" s="335"/>
      <c r="B273" s="296"/>
      <c r="C273" s="296"/>
      <c r="D273" s="296"/>
      <c r="E273" s="296"/>
      <c r="F273" s="336"/>
      <c r="G273" s="336"/>
      <c r="H273" s="336"/>
      <c r="I273" s="336"/>
      <c r="J273" s="337"/>
      <c r="K273" s="336"/>
      <c r="L273" s="337"/>
      <c r="M273" s="300"/>
      <c r="N273" s="337"/>
      <c r="EZ273" s="287"/>
      <c r="FA273" s="296"/>
      <c r="FB273" s="296"/>
      <c r="FC273" s="296"/>
      <c r="FG273" s="296"/>
      <c r="FK273" s="334"/>
      <c r="FL273" s="296"/>
      <c r="FN273" s="296"/>
    </row>
    <row r="274" spans="1:170" customFormat="1" ht="15" x14ac:dyDescent="0.25">
      <c r="A274" s="338"/>
      <c r="B274" s="339"/>
      <c r="C274" s="475" t="s">
        <v>234</v>
      </c>
      <c r="D274" s="475"/>
      <c r="E274" s="475"/>
      <c r="F274" s="475"/>
      <c r="G274" s="475"/>
      <c r="H274" s="475"/>
      <c r="I274" s="475"/>
      <c r="J274" s="475"/>
      <c r="K274" s="475"/>
      <c r="L274" s="354">
        <v>1129.6500000000001</v>
      </c>
      <c r="M274" s="341"/>
      <c r="N274" s="355">
        <v>47767.38</v>
      </c>
      <c r="EZ274" s="287"/>
      <c r="FA274" s="296"/>
      <c r="FB274" s="296"/>
      <c r="FC274" s="296"/>
      <c r="FG274" s="296"/>
      <c r="FK274" s="334"/>
      <c r="FL274" s="296" t="s">
        <v>234</v>
      </c>
      <c r="FN274" s="296"/>
    </row>
    <row r="275" spans="1:170" customFormat="1" ht="15" x14ac:dyDescent="0.25">
      <c r="A275" s="482" t="s">
        <v>235</v>
      </c>
      <c r="B275" s="483"/>
      <c r="C275" s="483"/>
      <c r="D275" s="483"/>
      <c r="E275" s="483"/>
      <c r="F275" s="483"/>
      <c r="G275" s="483"/>
      <c r="H275" s="483"/>
      <c r="I275" s="483"/>
      <c r="J275" s="483"/>
      <c r="K275" s="483"/>
      <c r="L275" s="483"/>
      <c r="M275" s="483"/>
      <c r="N275" s="484"/>
      <c r="EZ275" s="287" t="s">
        <v>235</v>
      </c>
      <c r="FA275" s="296"/>
      <c r="FB275" s="296"/>
      <c r="FC275" s="296"/>
      <c r="FG275" s="296"/>
      <c r="FK275" s="334"/>
      <c r="FL275" s="296"/>
      <c r="FN275" s="296"/>
    </row>
    <row r="276" spans="1:170" customFormat="1" ht="33.75" x14ac:dyDescent="0.25">
      <c r="A276" s="288" t="s">
        <v>236</v>
      </c>
      <c r="B276" s="289" t="s">
        <v>220</v>
      </c>
      <c r="C276" s="475" t="s">
        <v>221</v>
      </c>
      <c r="D276" s="475"/>
      <c r="E276" s="475"/>
      <c r="F276" s="290" t="s">
        <v>222</v>
      </c>
      <c r="G276" s="291">
        <v>1</v>
      </c>
      <c r="H276" s="292">
        <v>1</v>
      </c>
      <c r="I276" s="292">
        <v>1</v>
      </c>
      <c r="J276" s="294"/>
      <c r="K276" s="291"/>
      <c r="L276" s="294"/>
      <c r="M276" s="291"/>
      <c r="N276" s="295"/>
      <c r="EZ276" s="287"/>
      <c r="FA276" s="296" t="s">
        <v>221</v>
      </c>
      <c r="FB276" s="296" t="s">
        <v>0</v>
      </c>
      <c r="FC276" s="296" t="s">
        <v>0</v>
      </c>
      <c r="FG276" s="296"/>
      <c r="FK276" s="334"/>
      <c r="FL276" s="296"/>
      <c r="FN276" s="296"/>
    </row>
    <row r="277" spans="1:170" customFormat="1" ht="15" x14ac:dyDescent="0.25">
      <c r="A277" s="297"/>
      <c r="B277" s="298" t="s">
        <v>26</v>
      </c>
      <c r="C277" s="472" t="s">
        <v>116</v>
      </c>
      <c r="D277" s="472"/>
      <c r="E277" s="472"/>
      <c r="F277" s="299"/>
      <c r="G277" s="300"/>
      <c r="H277" s="300"/>
      <c r="I277" s="300"/>
      <c r="J277" s="301">
        <v>298.64</v>
      </c>
      <c r="K277" s="300"/>
      <c r="L277" s="301">
        <v>298.64</v>
      </c>
      <c r="M277" s="302">
        <v>52.21</v>
      </c>
      <c r="N277" s="303">
        <v>15591.99</v>
      </c>
      <c r="EZ277" s="287"/>
      <c r="FA277" s="296"/>
      <c r="FB277" s="296"/>
      <c r="FC277" s="296"/>
      <c r="FD277" s="304" t="s">
        <v>116</v>
      </c>
      <c r="FG277" s="296"/>
      <c r="FK277" s="334"/>
      <c r="FL277" s="296"/>
      <c r="FN277" s="296"/>
    </row>
    <row r="278" spans="1:170" customFormat="1" ht="15" x14ac:dyDescent="0.25">
      <c r="A278" s="297"/>
      <c r="B278" s="298" t="s">
        <v>127</v>
      </c>
      <c r="C278" s="472" t="s">
        <v>131</v>
      </c>
      <c r="D278" s="472"/>
      <c r="E278" s="472"/>
      <c r="F278" s="299"/>
      <c r="G278" s="300"/>
      <c r="H278" s="300"/>
      <c r="I278" s="300"/>
      <c r="J278" s="301">
        <v>128.02000000000001</v>
      </c>
      <c r="K278" s="300"/>
      <c r="L278" s="301">
        <v>128.02000000000001</v>
      </c>
      <c r="M278" s="302">
        <v>15.71</v>
      </c>
      <c r="N278" s="303">
        <v>2011.19</v>
      </c>
      <c r="EZ278" s="287"/>
      <c r="FA278" s="296"/>
      <c r="FB278" s="296"/>
      <c r="FC278" s="296"/>
      <c r="FD278" s="304" t="s">
        <v>131</v>
      </c>
      <c r="FG278" s="296"/>
      <c r="FK278" s="334"/>
      <c r="FL278" s="296"/>
      <c r="FN278" s="296"/>
    </row>
    <row r="279" spans="1:170" customFormat="1" ht="15" x14ac:dyDescent="0.25">
      <c r="A279" s="297"/>
      <c r="B279" s="298" t="s">
        <v>21</v>
      </c>
      <c r="C279" s="472" t="s">
        <v>132</v>
      </c>
      <c r="D279" s="472"/>
      <c r="E279" s="472"/>
      <c r="F279" s="299"/>
      <c r="G279" s="300"/>
      <c r="H279" s="300"/>
      <c r="I279" s="300"/>
      <c r="J279" s="301">
        <v>19.84</v>
      </c>
      <c r="K279" s="300"/>
      <c r="L279" s="301">
        <v>19.84</v>
      </c>
      <c r="M279" s="302">
        <v>52.21</v>
      </c>
      <c r="N279" s="303">
        <v>1035.8499999999999</v>
      </c>
      <c r="EZ279" s="287"/>
      <c r="FA279" s="296"/>
      <c r="FB279" s="296"/>
      <c r="FC279" s="296"/>
      <c r="FD279" s="304" t="s">
        <v>132</v>
      </c>
      <c r="FG279" s="296"/>
      <c r="FK279" s="334"/>
      <c r="FL279" s="296"/>
      <c r="FN279" s="296"/>
    </row>
    <row r="280" spans="1:170" customFormat="1" ht="15" x14ac:dyDescent="0.25">
      <c r="A280" s="305"/>
      <c r="B280" s="298"/>
      <c r="C280" s="472" t="s">
        <v>117</v>
      </c>
      <c r="D280" s="472"/>
      <c r="E280" s="472"/>
      <c r="F280" s="299" t="s">
        <v>118</v>
      </c>
      <c r="G280" s="302">
        <v>35.01</v>
      </c>
      <c r="H280" s="300"/>
      <c r="I280" s="302">
        <v>35.01</v>
      </c>
      <c r="J280" s="308"/>
      <c r="K280" s="300"/>
      <c r="L280" s="308"/>
      <c r="M280" s="300"/>
      <c r="N280" s="309"/>
      <c r="EZ280" s="287"/>
      <c r="FA280" s="296"/>
      <c r="FB280" s="296"/>
      <c r="FC280" s="296"/>
      <c r="FE280" s="304" t="s">
        <v>117</v>
      </c>
      <c r="FG280" s="296"/>
      <c r="FK280" s="334"/>
      <c r="FL280" s="296"/>
      <c r="FN280" s="296"/>
    </row>
    <row r="281" spans="1:170" customFormat="1" ht="15" x14ac:dyDescent="0.25">
      <c r="A281" s="305"/>
      <c r="B281" s="298"/>
      <c r="C281" s="472" t="s">
        <v>133</v>
      </c>
      <c r="D281" s="472"/>
      <c r="E281" s="472"/>
      <c r="F281" s="299" t="s">
        <v>118</v>
      </c>
      <c r="G281" s="302">
        <v>1.71</v>
      </c>
      <c r="H281" s="300"/>
      <c r="I281" s="302">
        <v>1.71</v>
      </c>
      <c r="J281" s="308"/>
      <c r="K281" s="300"/>
      <c r="L281" s="308"/>
      <c r="M281" s="300"/>
      <c r="N281" s="309"/>
      <c r="EZ281" s="287"/>
      <c r="FA281" s="296"/>
      <c r="FB281" s="296"/>
      <c r="FC281" s="296"/>
      <c r="FE281" s="304" t="s">
        <v>133</v>
      </c>
      <c r="FG281" s="296"/>
      <c r="FK281" s="334"/>
      <c r="FL281" s="296"/>
      <c r="FN281" s="296"/>
    </row>
    <row r="282" spans="1:170" customFormat="1" ht="15" x14ac:dyDescent="0.25">
      <c r="A282" s="310"/>
      <c r="B282" s="298"/>
      <c r="C282" s="479" t="s">
        <v>119</v>
      </c>
      <c r="D282" s="479"/>
      <c r="E282" s="479"/>
      <c r="F282" s="311"/>
      <c r="G282" s="312"/>
      <c r="H282" s="312"/>
      <c r="I282" s="312"/>
      <c r="J282" s="313">
        <v>426.66</v>
      </c>
      <c r="K282" s="312"/>
      <c r="L282" s="313">
        <v>426.66</v>
      </c>
      <c r="M282" s="312"/>
      <c r="N282" s="314">
        <v>17603.18</v>
      </c>
      <c r="EZ282" s="287"/>
      <c r="FA282" s="296"/>
      <c r="FB282" s="296"/>
      <c r="FC282" s="296"/>
      <c r="FF282" s="304" t="s">
        <v>119</v>
      </c>
      <c r="FG282" s="296"/>
      <c r="FK282" s="334"/>
      <c r="FL282" s="296"/>
      <c r="FN282" s="296"/>
    </row>
    <row r="283" spans="1:170" customFormat="1" ht="15" x14ac:dyDescent="0.25">
      <c r="A283" s="305"/>
      <c r="B283" s="298"/>
      <c r="C283" s="472" t="s">
        <v>120</v>
      </c>
      <c r="D283" s="472"/>
      <c r="E283" s="472"/>
      <c r="F283" s="299"/>
      <c r="G283" s="300"/>
      <c r="H283" s="300"/>
      <c r="I283" s="300"/>
      <c r="J283" s="308"/>
      <c r="K283" s="300"/>
      <c r="L283" s="301">
        <v>318.48</v>
      </c>
      <c r="M283" s="300"/>
      <c r="N283" s="303">
        <v>16627.84</v>
      </c>
      <c r="EZ283" s="287"/>
      <c r="FA283" s="296"/>
      <c r="FB283" s="296"/>
      <c r="FC283" s="296"/>
      <c r="FE283" s="304" t="s">
        <v>120</v>
      </c>
      <c r="FG283" s="296"/>
      <c r="FK283" s="334"/>
      <c r="FL283" s="296"/>
      <c r="FN283" s="296"/>
    </row>
    <row r="284" spans="1:170" customFormat="1" ht="22.5" x14ac:dyDescent="0.25">
      <c r="A284" s="305"/>
      <c r="B284" s="298" t="s">
        <v>134</v>
      </c>
      <c r="C284" s="472" t="s">
        <v>135</v>
      </c>
      <c r="D284" s="472"/>
      <c r="E284" s="472"/>
      <c r="F284" s="299" t="s">
        <v>123</v>
      </c>
      <c r="G284" s="306">
        <v>109</v>
      </c>
      <c r="H284" s="300"/>
      <c r="I284" s="306">
        <v>109</v>
      </c>
      <c r="J284" s="308"/>
      <c r="K284" s="300"/>
      <c r="L284" s="301">
        <v>347.14</v>
      </c>
      <c r="M284" s="300"/>
      <c r="N284" s="303">
        <v>18124.349999999999</v>
      </c>
      <c r="EZ284" s="287"/>
      <c r="FA284" s="296"/>
      <c r="FB284" s="296"/>
      <c r="FC284" s="296"/>
      <c r="FE284" s="304" t="s">
        <v>135</v>
      </c>
      <c r="FG284" s="296"/>
      <c r="FK284" s="334"/>
      <c r="FL284" s="296"/>
      <c r="FN284" s="296"/>
    </row>
    <row r="285" spans="1:170" customFormat="1" ht="45" x14ac:dyDescent="0.25">
      <c r="A285" s="305"/>
      <c r="B285" s="298" t="s">
        <v>136</v>
      </c>
      <c r="C285" s="472" t="s">
        <v>137</v>
      </c>
      <c r="D285" s="472"/>
      <c r="E285" s="472"/>
      <c r="F285" s="299" t="s">
        <v>123</v>
      </c>
      <c r="G285" s="306">
        <v>65</v>
      </c>
      <c r="H285" s="302">
        <v>0.85</v>
      </c>
      <c r="I285" s="302">
        <v>55.25</v>
      </c>
      <c r="J285" s="308"/>
      <c r="K285" s="300"/>
      <c r="L285" s="301">
        <v>175.96</v>
      </c>
      <c r="M285" s="300"/>
      <c r="N285" s="303">
        <v>9186.8799999999992</v>
      </c>
      <c r="EZ285" s="287"/>
      <c r="FA285" s="296"/>
      <c r="FB285" s="296"/>
      <c r="FC285" s="296"/>
      <c r="FE285" s="304" t="s">
        <v>137</v>
      </c>
      <c r="FG285" s="296"/>
      <c r="FK285" s="334"/>
      <c r="FL285" s="296"/>
      <c r="FN285" s="296"/>
    </row>
    <row r="286" spans="1:170" customFormat="1" ht="15" x14ac:dyDescent="0.25">
      <c r="A286" s="315"/>
      <c r="B286" s="316"/>
      <c r="C286" s="475" t="s">
        <v>126</v>
      </c>
      <c r="D286" s="475"/>
      <c r="E286" s="475"/>
      <c r="F286" s="290"/>
      <c r="G286" s="291"/>
      <c r="H286" s="291"/>
      <c r="I286" s="291"/>
      <c r="J286" s="294"/>
      <c r="K286" s="291"/>
      <c r="L286" s="317">
        <v>949.76</v>
      </c>
      <c r="M286" s="312"/>
      <c r="N286" s="318">
        <v>44914.41</v>
      </c>
      <c r="EZ286" s="287"/>
      <c r="FA286" s="296"/>
      <c r="FB286" s="296"/>
      <c r="FC286" s="296"/>
      <c r="FG286" s="296" t="s">
        <v>126</v>
      </c>
      <c r="FK286" s="334"/>
      <c r="FL286" s="296"/>
      <c r="FN286" s="296"/>
    </row>
    <row r="287" spans="1:170" customFormat="1" ht="33.75" x14ac:dyDescent="0.25">
      <c r="A287" s="288" t="s">
        <v>237</v>
      </c>
      <c r="B287" s="289" t="s">
        <v>209</v>
      </c>
      <c r="C287" s="475" t="s">
        <v>224</v>
      </c>
      <c r="D287" s="475"/>
      <c r="E287" s="475"/>
      <c r="F287" s="290" t="s">
        <v>207</v>
      </c>
      <c r="G287" s="291">
        <v>11.71</v>
      </c>
      <c r="H287" s="292">
        <v>1</v>
      </c>
      <c r="I287" s="331">
        <v>11.71</v>
      </c>
      <c r="J287" s="317">
        <v>8.39</v>
      </c>
      <c r="K287" s="291"/>
      <c r="L287" s="317">
        <v>98.25</v>
      </c>
      <c r="M287" s="331">
        <v>15.71</v>
      </c>
      <c r="N287" s="318">
        <v>1543.51</v>
      </c>
      <c r="EZ287" s="287"/>
      <c r="FA287" s="296" t="s">
        <v>224</v>
      </c>
      <c r="FB287" s="296" t="s">
        <v>0</v>
      </c>
      <c r="FC287" s="296" t="s">
        <v>0</v>
      </c>
      <c r="FG287" s="296"/>
      <c r="FK287" s="334"/>
      <c r="FL287" s="296"/>
      <c r="FN287" s="296"/>
    </row>
    <row r="288" spans="1:170" customFormat="1" ht="15" x14ac:dyDescent="0.25">
      <c r="A288" s="315"/>
      <c r="B288" s="316"/>
      <c r="C288" s="475" t="s">
        <v>126</v>
      </c>
      <c r="D288" s="475"/>
      <c r="E288" s="475"/>
      <c r="F288" s="290"/>
      <c r="G288" s="291"/>
      <c r="H288" s="291"/>
      <c r="I288" s="291"/>
      <c r="J288" s="294"/>
      <c r="K288" s="291"/>
      <c r="L288" s="317">
        <v>98.25</v>
      </c>
      <c r="M288" s="312"/>
      <c r="N288" s="318">
        <v>1543.51</v>
      </c>
      <c r="EZ288" s="287"/>
      <c r="FA288" s="296"/>
      <c r="FB288" s="296"/>
      <c r="FC288" s="296"/>
      <c r="FG288" s="296" t="s">
        <v>126</v>
      </c>
      <c r="FK288" s="334"/>
      <c r="FL288" s="296"/>
      <c r="FN288" s="296"/>
    </row>
    <row r="289" spans="1:170" customFormat="1" ht="33.75" x14ac:dyDescent="0.25">
      <c r="A289" s="288" t="s">
        <v>238</v>
      </c>
      <c r="B289" s="289" t="s">
        <v>212</v>
      </c>
      <c r="C289" s="475" t="s">
        <v>226</v>
      </c>
      <c r="D289" s="475"/>
      <c r="E289" s="475"/>
      <c r="F289" s="290" t="s">
        <v>207</v>
      </c>
      <c r="G289" s="291">
        <v>5.04</v>
      </c>
      <c r="H289" s="292">
        <v>1</v>
      </c>
      <c r="I289" s="331">
        <v>5.04</v>
      </c>
      <c r="J289" s="317">
        <v>10.88</v>
      </c>
      <c r="K289" s="291"/>
      <c r="L289" s="317">
        <v>54.84</v>
      </c>
      <c r="M289" s="331">
        <v>15.71</v>
      </c>
      <c r="N289" s="353">
        <v>861.54</v>
      </c>
      <c r="EZ289" s="287"/>
      <c r="FA289" s="296" t="s">
        <v>226</v>
      </c>
      <c r="FB289" s="296" t="s">
        <v>0</v>
      </c>
      <c r="FC289" s="296" t="s">
        <v>0</v>
      </c>
      <c r="FG289" s="296"/>
      <c r="FK289" s="334"/>
      <c r="FL289" s="296"/>
      <c r="FN289" s="296"/>
    </row>
    <row r="290" spans="1:170" customFormat="1" ht="15" x14ac:dyDescent="0.25">
      <c r="A290" s="315"/>
      <c r="B290" s="316"/>
      <c r="C290" s="475" t="s">
        <v>126</v>
      </c>
      <c r="D290" s="475"/>
      <c r="E290" s="475"/>
      <c r="F290" s="290"/>
      <c r="G290" s="291"/>
      <c r="H290" s="291"/>
      <c r="I290" s="291"/>
      <c r="J290" s="294"/>
      <c r="K290" s="291"/>
      <c r="L290" s="317">
        <v>54.84</v>
      </c>
      <c r="M290" s="312"/>
      <c r="N290" s="353">
        <v>861.54</v>
      </c>
      <c r="EZ290" s="287"/>
      <c r="FA290" s="296"/>
      <c r="FB290" s="296"/>
      <c r="FC290" s="296"/>
      <c r="FG290" s="296" t="s">
        <v>126</v>
      </c>
      <c r="FK290" s="334"/>
      <c r="FL290" s="296"/>
      <c r="FN290" s="296"/>
    </row>
    <row r="291" spans="1:170" customFormat="1" ht="45" x14ac:dyDescent="0.25">
      <c r="A291" s="288" t="s">
        <v>239</v>
      </c>
      <c r="B291" s="289" t="s">
        <v>215</v>
      </c>
      <c r="C291" s="475" t="s">
        <v>216</v>
      </c>
      <c r="D291" s="475"/>
      <c r="E291" s="475"/>
      <c r="F291" s="290" t="s">
        <v>207</v>
      </c>
      <c r="G291" s="291">
        <v>16.75</v>
      </c>
      <c r="H291" s="292">
        <v>1</v>
      </c>
      <c r="I291" s="331">
        <v>16.75</v>
      </c>
      <c r="J291" s="317">
        <v>3.86</v>
      </c>
      <c r="K291" s="291"/>
      <c r="L291" s="317">
        <v>64.66</v>
      </c>
      <c r="M291" s="331">
        <v>16.22</v>
      </c>
      <c r="N291" s="318">
        <v>1048.79</v>
      </c>
      <c r="EZ291" s="287"/>
      <c r="FA291" s="296" t="s">
        <v>216</v>
      </c>
      <c r="FB291" s="296" t="s">
        <v>0</v>
      </c>
      <c r="FC291" s="296" t="s">
        <v>0</v>
      </c>
      <c r="FG291" s="296"/>
      <c r="FK291" s="334"/>
      <c r="FL291" s="296"/>
      <c r="FN291" s="296"/>
    </row>
    <row r="292" spans="1:170" customFormat="1" ht="15" x14ac:dyDescent="0.25">
      <c r="A292" s="315"/>
      <c r="B292" s="316"/>
      <c r="C292" s="475" t="s">
        <v>126</v>
      </c>
      <c r="D292" s="475"/>
      <c r="E292" s="475"/>
      <c r="F292" s="290"/>
      <c r="G292" s="291"/>
      <c r="H292" s="291"/>
      <c r="I292" s="291"/>
      <c r="J292" s="294"/>
      <c r="K292" s="291"/>
      <c r="L292" s="317">
        <v>64.66</v>
      </c>
      <c r="M292" s="312"/>
      <c r="N292" s="318">
        <v>1048.79</v>
      </c>
      <c r="EZ292" s="287"/>
      <c r="FA292" s="296"/>
      <c r="FB292" s="296"/>
      <c r="FC292" s="296"/>
      <c r="FG292" s="296" t="s">
        <v>126</v>
      </c>
      <c r="FK292" s="334"/>
      <c r="FL292" s="296"/>
      <c r="FN292" s="296"/>
    </row>
    <row r="293" spans="1:170" customFormat="1" ht="0" hidden="1" customHeight="1" x14ac:dyDescent="0.25">
      <c r="A293" s="335"/>
      <c r="B293" s="296"/>
      <c r="C293" s="296"/>
      <c r="D293" s="296"/>
      <c r="E293" s="296"/>
      <c r="F293" s="336"/>
      <c r="G293" s="336"/>
      <c r="H293" s="336"/>
      <c r="I293" s="336"/>
      <c r="J293" s="337"/>
      <c r="K293" s="336"/>
      <c r="L293" s="337"/>
      <c r="M293" s="300"/>
      <c r="N293" s="337"/>
      <c r="EZ293" s="287"/>
      <c r="FA293" s="296"/>
      <c r="FB293" s="296"/>
      <c r="FC293" s="296"/>
      <c r="FG293" s="296"/>
      <c r="FK293" s="334"/>
      <c r="FL293" s="296"/>
      <c r="FN293" s="296"/>
    </row>
    <row r="294" spans="1:170" customFormat="1" ht="15" x14ac:dyDescent="0.25">
      <c r="A294" s="338"/>
      <c r="B294" s="339"/>
      <c r="C294" s="475" t="s">
        <v>240</v>
      </c>
      <c r="D294" s="475"/>
      <c r="E294" s="475"/>
      <c r="F294" s="475"/>
      <c r="G294" s="475"/>
      <c r="H294" s="475"/>
      <c r="I294" s="475"/>
      <c r="J294" s="475"/>
      <c r="K294" s="475"/>
      <c r="L294" s="354">
        <v>1167.51</v>
      </c>
      <c r="M294" s="341"/>
      <c r="N294" s="355">
        <v>48368.25</v>
      </c>
      <c r="EZ294" s="287"/>
      <c r="FA294" s="296"/>
      <c r="FB294" s="296"/>
      <c r="FC294" s="296"/>
      <c r="FG294" s="296"/>
      <c r="FK294" s="334"/>
      <c r="FL294" s="296" t="s">
        <v>240</v>
      </c>
      <c r="FN294" s="296"/>
    </row>
    <row r="295" spans="1:170" customFormat="1" ht="15" x14ac:dyDescent="0.25">
      <c r="A295" s="482" t="s">
        <v>241</v>
      </c>
      <c r="B295" s="483"/>
      <c r="C295" s="483"/>
      <c r="D295" s="483"/>
      <c r="E295" s="483"/>
      <c r="F295" s="483"/>
      <c r="G295" s="483"/>
      <c r="H295" s="483"/>
      <c r="I295" s="483"/>
      <c r="J295" s="483"/>
      <c r="K295" s="483"/>
      <c r="L295" s="483"/>
      <c r="M295" s="483"/>
      <c r="N295" s="484"/>
      <c r="EZ295" s="287" t="s">
        <v>241</v>
      </c>
      <c r="FA295" s="296"/>
      <c r="FB295" s="296"/>
      <c r="FC295" s="296"/>
      <c r="FG295" s="296"/>
      <c r="FK295" s="334"/>
      <c r="FL295" s="296"/>
      <c r="FN295" s="296"/>
    </row>
    <row r="296" spans="1:170" customFormat="1" ht="45" x14ac:dyDescent="0.25">
      <c r="A296" s="288" t="s">
        <v>242</v>
      </c>
      <c r="B296" s="289" t="s">
        <v>138</v>
      </c>
      <c r="C296" s="475" t="s">
        <v>139</v>
      </c>
      <c r="D296" s="475"/>
      <c r="E296" s="475"/>
      <c r="F296" s="290" t="s">
        <v>115</v>
      </c>
      <c r="G296" s="291">
        <v>0.13900000000000001</v>
      </c>
      <c r="H296" s="292">
        <v>1</v>
      </c>
      <c r="I296" s="326">
        <v>0.13900000000000001</v>
      </c>
      <c r="J296" s="294"/>
      <c r="K296" s="291"/>
      <c r="L296" s="294"/>
      <c r="M296" s="291"/>
      <c r="N296" s="295"/>
      <c r="EZ296" s="287"/>
      <c r="FA296" s="296" t="s">
        <v>139</v>
      </c>
      <c r="FB296" s="296" t="s">
        <v>0</v>
      </c>
      <c r="FC296" s="296" t="s">
        <v>0</v>
      </c>
      <c r="FG296" s="296"/>
      <c r="FK296" s="334"/>
      <c r="FL296" s="296"/>
      <c r="FN296" s="296"/>
    </row>
    <row r="297" spans="1:170" customFormat="1" ht="15" x14ac:dyDescent="0.25">
      <c r="A297" s="297"/>
      <c r="B297" s="298" t="s">
        <v>26</v>
      </c>
      <c r="C297" s="472" t="s">
        <v>116</v>
      </c>
      <c r="D297" s="472"/>
      <c r="E297" s="472"/>
      <c r="F297" s="299"/>
      <c r="G297" s="300"/>
      <c r="H297" s="300"/>
      <c r="I297" s="300"/>
      <c r="J297" s="301">
        <v>92.08</v>
      </c>
      <c r="K297" s="300"/>
      <c r="L297" s="301">
        <v>12.8</v>
      </c>
      <c r="M297" s="302">
        <v>52.21</v>
      </c>
      <c r="N297" s="325">
        <v>668.29</v>
      </c>
      <c r="EZ297" s="287"/>
      <c r="FA297" s="296"/>
      <c r="FB297" s="296"/>
      <c r="FC297" s="296"/>
      <c r="FD297" s="304" t="s">
        <v>116</v>
      </c>
      <c r="FG297" s="296"/>
      <c r="FK297" s="334"/>
      <c r="FL297" s="296"/>
      <c r="FN297" s="296"/>
    </row>
    <row r="298" spans="1:170" customFormat="1" ht="15" x14ac:dyDescent="0.25">
      <c r="A298" s="297"/>
      <c r="B298" s="298" t="s">
        <v>127</v>
      </c>
      <c r="C298" s="472" t="s">
        <v>131</v>
      </c>
      <c r="D298" s="472"/>
      <c r="E298" s="472"/>
      <c r="F298" s="299"/>
      <c r="G298" s="300"/>
      <c r="H298" s="300"/>
      <c r="I298" s="300"/>
      <c r="J298" s="301">
        <v>287.60000000000002</v>
      </c>
      <c r="K298" s="300"/>
      <c r="L298" s="301">
        <v>39.979999999999997</v>
      </c>
      <c r="M298" s="302">
        <v>15.71</v>
      </c>
      <c r="N298" s="325">
        <v>628.09</v>
      </c>
      <c r="EZ298" s="287"/>
      <c r="FA298" s="296"/>
      <c r="FB298" s="296"/>
      <c r="FC298" s="296"/>
      <c r="FD298" s="304" t="s">
        <v>131</v>
      </c>
      <c r="FG298" s="296"/>
      <c r="FK298" s="334"/>
      <c r="FL298" s="296"/>
      <c r="FN298" s="296"/>
    </row>
    <row r="299" spans="1:170" customFormat="1" ht="15" x14ac:dyDescent="0.25">
      <c r="A299" s="297"/>
      <c r="B299" s="298" t="s">
        <v>21</v>
      </c>
      <c r="C299" s="472" t="s">
        <v>132</v>
      </c>
      <c r="D299" s="472"/>
      <c r="E299" s="472"/>
      <c r="F299" s="299"/>
      <c r="G299" s="300"/>
      <c r="H299" s="300"/>
      <c r="I299" s="300"/>
      <c r="J299" s="301">
        <v>37.57</v>
      </c>
      <c r="K299" s="300"/>
      <c r="L299" s="301">
        <v>5.22</v>
      </c>
      <c r="M299" s="302">
        <v>52.21</v>
      </c>
      <c r="N299" s="325">
        <v>272.54000000000002</v>
      </c>
      <c r="EZ299" s="287"/>
      <c r="FA299" s="296"/>
      <c r="FB299" s="296"/>
      <c r="FC299" s="296"/>
      <c r="FD299" s="304" t="s">
        <v>132</v>
      </c>
      <c r="FG299" s="296"/>
      <c r="FK299" s="334"/>
      <c r="FL299" s="296"/>
      <c r="FN299" s="296"/>
    </row>
    <row r="300" spans="1:170" customFormat="1" ht="15" x14ac:dyDescent="0.25">
      <c r="A300" s="305"/>
      <c r="B300" s="298"/>
      <c r="C300" s="472" t="s">
        <v>117</v>
      </c>
      <c r="D300" s="472"/>
      <c r="E300" s="472"/>
      <c r="F300" s="299" t="s">
        <v>118</v>
      </c>
      <c r="G300" s="320">
        <v>11.7</v>
      </c>
      <c r="H300" s="300"/>
      <c r="I300" s="332">
        <v>1.6263000000000001</v>
      </c>
      <c r="J300" s="308"/>
      <c r="K300" s="300"/>
      <c r="L300" s="308"/>
      <c r="M300" s="300"/>
      <c r="N300" s="309"/>
      <c r="EZ300" s="287"/>
      <c r="FA300" s="296"/>
      <c r="FB300" s="296"/>
      <c r="FC300" s="296"/>
      <c r="FE300" s="304" t="s">
        <v>117</v>
      </c>
      <c r="FG300" s="296"/>
      <c r="FK300" s="334"/>
      <c r="FL300" s="296"/>
      <c r="FN300" s="296"/>
    </row>
    <row r="301" spans="1:170" customFormat="1" ht="15" x14ac:dyDescent="0.25">
      <c r="A301" s="305"/>
      <c r="B301" s="298"/>
      <c r="C301" s="472" t="s">
        <v>133</v>
      </c>
      <c r="D301" s="472"/>
      <c r="E301" s="472"/>
      <c r="F301" s="299" t="s">
        <v>118</v>
      </c>
      <c r="G301" s="302">
        <v>2.96</v>
      </c>
      <c r="H301" s="300"/>
      <c r="I301" s="321">
        <v>0.41143999999999997</v>
      </c>
      <c r="J301" s="308"/>
      <c r="K301" s="300"/>
      <c r="L301" s="308"/>
      <c r="M301" s="300"/>
      <c r="N301" s="309"/>
      <c r="EZ301" s="287"/>
      <c r="FA301" s="296"/>
      <c r="FB301" s="296"/>
      <c r="FC301" s="296"/>
      <c r="FE301" s="304" t="s">
        <v>133</v>
      </c>
      <c r="FG301" s="296"/>
      <c r="FK301" s="334"/>
      <c r="FL301" s="296"/>
      <c r="FN301" s="296"/>
    </row>
    <row r="302" spans="1:170" customFormat="1" ht="15" x14ac:dyDescent="0.25">
      <c r="A302" s="310"/>
      <c r="B302" s="298"/>
      <c r="C302" s="479" t="s">
        <v>119</v>
      </c>
      <c r="D302" s="479"/>
      <c r="E302" s="479"/>
      <c r="F302" s="311"/>
      <c r="G302" s="312"/>
      <c r="H302" s="312"/>
      <c r="I302" s="312"/>
      <c r="J302" s="313">
        <v>379.68</v>
      </c>
      <c r="K302" s="312"/>
      <c r="L302" s="313">
        <v>52.78</v>
      </c>
      <c r="M302" s="312"/>
      <c r="N302" s="314">
        <v>1296.3800000000001</v>
      </c>
      <c r="EZ302" s="287"/>
      <c r="FA302" s="296"/>
      <c r="FB302" s="296"/>
      <c r="FC302" s="296"/>
      <c r="FF302" s="304" t="s">
        <v>119</v>
      </c>
      <c r="FG302" s="296"/>
      <c r="FK302" s="334"/>
      <c r="FL302" s="296"/>
      <c r="FN302" s="296"/>
    </row>
    <row r="303" spans="1:170" customFormat="1" ht="15" x14ac:dyDescent="0.25">
      <c r="A303" s="305"/>
      <c r="B303" s="298"/>
      <c r="C303" s="472" t="s">
        <v>120</v>
      </c>
      <c r="D303" s="472"/>
      <c r="E303" s="472"/>
      <c r="F303" s="299"/>
      <c r="G303" s="300"/>
      <c r="H303" s="300"/>
      <c r="I303" s="300"/>
      <c r="J303" s="308"/>
      <c r="K303" s="300"/>
      <c r="L303" s="301">
        <v>18.02</v>
      </c>
      <c r="M303" s="300"/>
      <c r="N303" s="325">
        <v>940.83</v>
      </c>
      <c r="EZ303" s="287"/>
      <c r="FA303" s="296"/>
      <c r="FB303" s="296"/>
      <c r="FC303" s="296"/>
      <c r="FE303" s="304" t="s">
        <v>120</v>
      </c>
      <c r="FG303" s="296"/>
      <c r="FK303" s="334"/>
      <c r="FL303" s="296"/>
      <c r="FN303" s="296"/>
    </row>
    <row r="304" spans="1:170" customFormat="1" ht="22.5" x14ac:dyDescent="0.25">
      <c r="A304" s="305"/>
      <c r="B304" s="298" t="s">
        <v>140</v>
      </c>
      <c r="C304" s="472" t="s">
        <v>141</v>
      </c>
      <c r="D304" s="472"/>
      <c r="E304" s="472"/>
      <c r="F304" s="299" t="s">
        <v>123</v>
      </c>
      <c r="G304" s="306">
        <v>102</v>
      </c>
      <c r="H304" s="300"/>
      <c r="I304" s="306">
        <v>102</v>
      </c>
      <c r="J304" s="308"/>
      <c r="K304" s="300"/>
      <c r="L304" s="301">
        <v>18.38</v>
      </c>
      <c r="M304" s="300"/>
      <c r="N304" s="325">
        <v>959.65</v>
      </c>
      <c r="EZ304" s="287"/>
      <c r="FA304" s="296"/>
      <c r="FB304" s="296"/>
      <c r="FC304" s="296"/>
      <c r="FE304" s="304" t="s">
        <v>141</v>
      </c>
      <c r="FG304" s="296"/>
      <c r="FK304" s="334"/>
      <c r="FL304" s="296"/>
      <c r="FN304" s="296"/>
    </row>
    <row r="305" spans="1:170" customFormat="1" ht="22.5" x14ac:dyDescent="0.25">
      <c r="A305" s="305"/>
      <c r="B305" s="298" t="s">
        <v>142</v>
      </c>
      <c r="C305" s="472" t="s">
        <v>143</v>
      </c>
      <c r="D305" s="472"/>
      <c r="E305" s="472"/>
      <c r="F305" s="299" t="s">
        <v>123</v>
      </c>
      <c r="G305" s="306">
        <v>54</v>
      </c>
      <c r="H305" s="300"/>
      <c r="I305" s="306">
        <v>54</v>
      </c>
      <c r="J305" s="308"/>
      <c r="K305" s="300"/>
      <c r="L305" s="301">
        <v>9.73</v>
      </c>
      <c r="M305" s="300"/>
      <c r="N305" s="325">
        <v>508.05</v>
      </c>
      <c r="EZ305" s="287"/>
      <c r="FA305" s="296"/>
      <c r="FB305" s="296"/>
      <c r="FC305" s="296"/>
      <c r="FE305" s="304" t="s">
        <v>143</v>
      </c>
      <c r="FG305" s="296"/>
      <c r="FK305" s="334"/>
      <c r="FL305" s="296"/>
      <c r="FN305" s="296"/>
    </row>
    <row r="306" spans="1:170" customFormat="1" ht="15" x14ac:dyDescent="0.25">
      <c r="A306" s="315"/>
      <c r="B306" s="316"/>
      <c r="C306" s="475" t="s">
        <v>126</v>
      </c>
      <c r="D306" s="475"/>
      <c r="E306" s="475"/>
      <c r="F306" s="290"/>
      <c r="G306" s="291"/>
      <c r="H306" s="291"/>
      <c r="I306" s="291"/>
      <c r="J306" s="294"/>
      <c r="K306" s="291"/>
      <c r="L306" s="317">
        <v>80.89</v>
      </c>
      <c r="M306" s="312"/>
      <c r="N306" s="318">
        <v>2764.08</v>
      </c>
      <c r="EZ306" s="287"/>
      <c r="FA306" s="296"/>
      <c r="FB306" s="296"/>
      <c r="FC306" s="296"/>
      <c r="FG306" s="296" t="s">
        <v>126</v>
      </c>
      <c r="FK306" s="334"/>
      <c r="FL306" s="296"/>
      <c r="FN306" s="296"/>
    </row>
    <row r="307" spans="1:170" customFormat="1" ht="22.5" x14ac:dyDescent="0.25">
      <c r="A307" s="288" t="s">
        <v>243</v>
      </c>
      <c r="B307" s="289" t="s">
        <v>144</v>
      </c>
      <c r="C307" s="475" t="s">
        <v>145</v>
      </c>
      <c r="D307" s="475"/>
      <c r="E307" s="475"/>
      <c r="F307" s="290" t="s">
        <v>115</v>
      </c>
      <c r="G307" s="291">
        <v>5.45E-2</v>
      </c>
      <c r="H307" s="292">
        <v>1</v>
      </c>
      <c r="I307" s="293">
        <v>5.45E-2</v>
      </c>
      <c r="J307" s="294"/>
      <c r="K307" s="291"/>
      <c r="L307" s="294"/>
      <c r="M307" s="291"/>
      <c r="N307" s="295"/>
      <c r="EZ307" s="287"/>
      <c r="FA307" s="296" t="s">
        <v>145</v>
      </c>
      <c r="FB307" s="296" t="s">
        <v>0</v>
      </c>
      <c r="FC307" s="296" t="s">
        <v>0</v>
      </c>
      <c r="FG307" s="296"/>
      <c r="FK307" s="334"/>
      <c r="FL307" s="296"/>
      <c r="FN307" s="296"/>
    </row>
    <row r="308" spans="1:170" customFormat="1" ht="15" x14ac:dyDescent="0.25">
      <c r="A308" s="297"/>
      <c r="B308" s="298" t="s">
        <v>26</v>
      </c>
      <c r="C308" s="472" t="s">
        <v>116</v>
      </c>
      <c r="D308" s="472"/>
      <c r="E308" s="472"/>
      <c r="F308" s="299"/>
      <c r="G308" s="300"/>
      <c r="H308" s="300"/>
      <c r="I308" s="300"/>
      <c r="J308" s="301">
        <v>106.88</v>
      </c>
      <c r="K308" s="300"/>
      <c r="L308" s="301">
        <v>5.82</v>
      </c>
      <c r="M308" s="302">
        <v>52.21</v>
      </c>
      <c r="N308" s="325">
        <v>303.86</v>
      </c>
      <c r="EZ308" s="287"/>
      <c r="FA308" s="296"/>
      <c r="FB308" s="296"/>
      <c r="FC308" s="296"/>
      <c r="FD308" s="304" t="s">
        <v>116</v>
      </c>
      <c r="FG308" s="296"/>
      <c r="FK308" s="334"/>
      <c r="FL308" s="296"/>
      <c r="FN308" s="296"/>
    </row>
    <row r="309" spans="1:170" customFormat="1" ht="15" x14ac:dyDescent="0.25">
      <c r="A309" s="297"/>
      <c r="B309" s="298" t="s">
        <v>127</v>
      </c>
      <c r="C309" s="472" t="s">
        <v>131</v>
      </c>
      <c r="D309" s="472"/>
      <c r="E309" s="472"/>
      <c r="F309" s="299"/>
      <c r="G309" s="300"/>
      <c r="H309" s="300"/>
      <c r="I309" s="300"/>
      <c r="J309" s="301">
        <v>241.58</v>
      </c>
      <c r="K309" s="300"/>
      <c r="L309" s="301">
        <v>13.17</v>
      </c>
      <c r="M309" s="302">
        <v>15.71</v>
      </c>
      <c r="N309" s="325">
        <v>206.9</v>
      </c>
      <c r="EZ309" s="287"/>
      <c r="FA309" s="296"/>
      <c r="FB309" s="296"/>
      <c r="FC309" s="296"/>
      <c r="FD309" s="304" t="s">
        <v>131</v>
      </c>
      <c r="FG309" s="296"/>
      <c r="FK309" s="334"/>
      <c r="FL309" s="296"/>
      <c r="FN309" s="296"/>
    </row>
    <row r="310" spans="1:170" customFormat="1" ht="15" x14ac:dyDescent="0.25">
      <c r="A310" s="297"/>
      <c r="B310" s="298" t="s">
        <v>21</v>
      </c>
      <c r="C310" s="472" t="s">
        <v>132</v>
      </c>
      <c r="D310" s="472"/>
      <c r="E310" s="472"/>
      <c r="F310" s="299"/>
      <c r="G310" s="300"/>
      <c r="H310" s="300"/>
      <c r="I310" s="300"/>
      <c r="J310" s="301">
        <v>26.36</v>
      </c>
      <c r="K310" s="300"/>
      <c r="L310" s="301">
        <v>1.44</v>
      </c>
      <c r="M310" s="302">
        <v>52.21</v>
      </c>
      <c r="N310" s="325">
        <v>75.180000000000007</v>
      </c>
      <c r="EZ310" s="287"/>
      <c r="FA310" s="296"/>
      <c r="FB310" s="296"/>
      <c r="FC310" s="296"/>
      <c r="FD310" s="304" t="s">
        <v>132</v>
      </c>
      <c r="FG310" s="296"/>
      <c r="FK310" s="334"/>
      <c r="FL310" s="296"/>
      <c r="FN310" s="296"/>
    </row>
    <row r="311" spans="1:170" customFormat="1" ht="15" x14ac:dyDescent="0.25">
      <c r="A311" s="305"/>
      <c r="B311" s="298"/>
      <c r="C311" s="472" t="s">
        <v>117</v>
      </c>
      <c r="D311" s="472"/>
      <c r="E311" s="472"/>
      <c r="F311" s="299" t="s">
        <v>118</v>
      </c>
      <c r="G311" s="302">
        <v>12.53</v>
      </c>
      <c r="H311" s="300"/>
      <c r="I311" s="322">
        <v>0.68288499999999996</v>
      </c>
      <c r="J311" s="308"/>
      <c r="K311" s="300"/>
      <c r="L311" s="308"/>
      <c r="M311" s="300"/>
      <c r="N311" s="309"/>
      <c r="EZ311" s="287"/>
      <c r="FA311" s="296"/>
      <c r="FB311" s="296"/>
      <c r="FC311" s="296"/>
      <c r="FE311" s="304" t="s">
        <v>117</v>
      </c>
      <c r="FG311" s="296"/>
      <c r="FK311" s="334"/>
      <c r="FL311" s="296"/>
      <c r="FN311" s="296"/>
    </row>
    <row r="312" spans="1:170" customFormat="1" ht="15" x14ac:dyDescent="0.25">
      <c r="A312" s="305"/>
      <c r="B312" s="298"/>
      <c r="C312" s="472" t="s">
        <v>133</v>
      </c>
      <c r="D312" s="472"/>
      <c r="E312" s="472"/>
      <c r="F312" s="299" t="s">
        <v>118</v>
      </c>
      <c r="G312" s="302">
        <v>2.62</v>
      </c>
      <c r="H312" s="300"/>
      <c r="I312" s="321">
        <v>0.14279</v>
      </c>
      <c r="J312" s="308"/>
      <c r="K312" s="300"/>
      <c r="L312" s="308"/>
      <c r="M312" s="300"/>
      <c r="N312" s="309"/>
      <c r="EZ312" s="287"/>
      <c r="FA312" s="296"/>
      <c r="FB312" s="296"/>
      <c r="FC312" s="296"/>
      <c r="FE312" s="304" t="s">
        <v>133</v>
      </c>
      <c r="FG312" s="296"/>
      <c r="FK312" s="334"/>
      <c r="FL312" s="296"/>
      <c r="FN312" s="296"/>
    </row>
    <row r="313" spans="1:170" customFormat="1" ht="15" x14ac:dyDescent="0.25">
      <c r="A313" s="310"/>
      <c r="B313" s="298"/>
      <c r="C313" s="479" t="s">
        <v>119</v>
      </c>
      <c r="D313" s="479"/>
      <c r="E313" s="479"/>
      <c r="F313" s="311"/>
      <c r="G313" s="312"/>
      <c r="H313" s="312"/>
      <c r="I313" s="312"/>
      <c r="J313" s="313">
        <v>348.46</v>
      </c>
      <c r="K313" s="312"/>
      <c r="L313" s="313">
        <v>18.989999999999998</v>
      </c>
      <c r="M313" s="312"/>
      <c r="N313" s="356">
        <v>510.76</v>
      </c>
      <c r="EZ313" s="287"/>
      <c r="FA313" s="296"/>
      <c r="FB313" s="296"/>
      <c r="FC313" s="296"/>
      <c r="FF313" s="304" t="s">
        <v>119</v>
      </c>
      <c r="FG313" s="296"/>
      <c r="FK313" s="334"/>
      <c r="FL313" s="296"/>
      <c r="FN313" s="296"/>
    </row>
    <row r="314" spans="1:170" customFormat="1" ht="15" x14ac:dyDescent="0.25">
      <c r="A314" s="305"/>
      <c r="B314" s="298"/>
      <c r="C314" s="472" t="s">
        <v>120</v>
      </c>
      <c r="D314" s="472"/>
      <c r="E314" s="472"/>
      <c r="F314" s="299"/>
      <c r="G314" s="300"/>
      <c r="H314" s="300"/>
      <c r="I314" s="300"/>
      <c r="J314" s="308"/>
      <c r="K314" s="300"/>
      <c r="L314" s="301">
        <v>7.26</v>
      </c>
      <c r="M314" s="300"/>
      <c r="N314" s="325">
        <v>379.04</v>
      </c>
      <c r="EZ314" s="287"/>
      <c r="FA314" s="296"/>
      <c r="FB314" s="296"/>
      <c r="FC314" s="296"/>
      <c r="FE314" s="304" t="s">
        <v>120</v>
      </c>
      <c r="FG314" s="296"/>
      <c r="FK314" s="334"/>
      <c r="FL314" s="296"/>
      <c r="FN314" s="296"/>
    </row>
    <row r="315" spans="1:170" customFormat="1" ht="22.5" x14ac:dyDescent="0.25">
      <c r="A315" s="305"/>
      <c r="B315" s="298" t="s">
        <v>146</v>
      </c>
      <c r="C315" s="472" t="s">
        <v>147</v>
      </c>
      <c r="D315" s="472"/>
      <c r="E315" s="472"/>
      <c r="F315" s="299" t="s">
        <v>123</v>
      </c>
      <c r="G315" s="306">
        <v>92</v>
      </c>
      <c r="H315" s="300"/>
      <c r="I315" s="306">
        <v>92</v>
      </c>
      <c r="J315" s="308"/>
      <c r="K315" s="300"/>
      <c r="L315" s="301">
        <v>6.68</v>
      </c>
      <c r="M315" s="300"/>
      <c r="N315" s="325">
        <v>348.72</v>
      </c>
      <c r="EZ315" s="287"/>
      <c r="FA315" s="296"/>
      <c r="FB315" s="296"/>
      <c r="FC315" s="296"/>
      <c r="FE315" s="304" t="s">
        <v>147</v>
      </c>
      <c r="FG315" s="296"/>
      <c r="FK315" s="334"/>
      <c r="FL315" s="296"/>
      <c r="FN315" s="296"/>
    </row>
    <row r="316" spans="1:170" customFormat="1" ht="45" x14ac:dyDescent="0.25">
      <c r="A316" s="305"/>
      <c r="B316" s="298" t="s">
        <v>148</v>
      </c>
      <c r="C316" s="472" t="s">
        <v>149</v>
      </c>
      <c r="D316" s="472"/>
      <c r="E316" s="472"/>
      <c r="F316" s="299" t="s">
        <v>123</v>
      </c>
      <c r="G316" s="306">
        <v>46</v>
      </c>
      <c r="H316" s="302">
        <v>0.85</v>
      </c>
      <c r="I316" s="320">
        <v>39.1</v>
      </c>
      <c r="J316" s="308"/>
      <c r="K316" s="300"/>
      <c r="L316" s="301">
        <v>2.84</v>
      </c>
      <c r="M316" s="300"/>
      <c r="N316" s="325">
        <v>148.19999999999999</v>
      </c>
      <c r="EZ316" s="287"/>
      <c r="FA316" s="296"/>
      <c r="FB316" s="296"/>
      <c r="FC316" s="296"/>
      <c r="FE316" s="304" t="s">
        <v>149</v>
      </c>
      <c r="FG316" s="296"/>
      <c r="FK316" s="334"/>
      <c r="FL316" s="296"/>
      <c r="FN316" s="296"/>
    </row>
    <row r="317" spans="1:170" customFormat="1" ht="15" x14ac:dyDescent="0.25">
      <c r="A317" s="315"/>
      <c r="B317" s="316"/>
      <c r="C317" s="475" t="s">
        <v>126</v>
      </c>
      <c r="D317" s="475"/>
      <c r="E317" s="475"/>
      <c r="F317" s="290"/>
      <c r="G317" s="291"/>
      <c r="H317" s="291"/>
      <c r="I317" s="291"/>
      <c r="J317" s="294"/>
      <c r="K317" s="291"/>
      <c r="L317" s="317">
        <v>28.51</v>
      </c>
      <c r="M317" s="312"/>
      <c r="N317" s="318">
        <v>1007.68</v>
      </c>
      <c r="EZ317" s="287"/>
      <c r="FA317" s="296"/>
      <c r="FB317" s="296"/>
      <c r="FC317" s="296"/>
      <c r="FG317" s="296" t="s">
        <v>126</v>
      </c>
      <c r="FK317" s="334"/>
      <c r="FL317" s="296"/>
      <c r="FN317" s="296"/>
    </row>
    <row r="318" spans="1:170" customFormat="1" ht="33.75" x14ac:dyDescent="0.25">
      <c r="A318" s="288" t="s">
        <v>244</v>
      </c>
      <c r="B318" s="289" t="s">
        <v>150</v>
      </c>
      <c r="C318" s="475" t="s">
        <v>151</v>
      </c>
      <c r="D318" s="475"/>
      <c r="E318" s="475"/>
      <c r="F318" s="290" t="s">
        <v>115</v>
      </c>
      <c r="G318" s="291">
        <v>5.4100000000000002E-2</v>
      </c>
      <c r="H318" s="292">
        <v>1</v>
      </c>
      <c r="I318" s="293">
        <v>5.4100000000000002E-2</v>
      </c>
      <c r="J318" s="294"/>
      <c r="K318" s="291"/>
      <c r="L318" s="294"/>
      <c r="M318" s="291"/>
      <c r="N318" s="295"/>
      <c r="EZ318" s="287"/>
      <c r="FA318" s="296" t="s">
        <v>151</v>
      </c>
      <c r="FB318" s="296" t="s">
        <v>0</v>
      </c>
      <c r="FC318" s="296" t="s">
        <v>0</v>
      </c>
      <c r="FG318" s="296"/>
      <c r="FK318" s="334"/>
      <c r="FL318" s="296"/>
      <c r="FN318" s="296"/>
    </row>
    <row r="319" spans="1:170" customFormat="1" ht="15" x14ac:dyDescent="0.25">
      <c r="A319" s="297"/>
      <c r="B319" s="298" t="s">
        <v>26</v>
      </c>
      <c r="C319" s="472" t="s">
        <v>116</v>
      </c>
      <c r="D319" s="472"/>
      <c r="E319" s="472"/>
      <c r="F319" s="299"/>
      <c r="G319" s="300"/>
      <c r="H319" s="300"/>
      <c r="I319" s="300"/>
      <c r="J319" s="301">
        <v>173.23</v>
      </c>
      <c r="K319" s="300"/>
      <c r="L319" s="301">
        <v>9.3699999999999992</v>
      </c>
      <c r="M319" s="302">
        <v>52.21</v>
      </c>
      <c r="N319" s="325">
        <v>489.21</v>
      </c>
      <c r="EZ319" s="287"/>
      <c r="FA319" s="296"/>
      <c r="FB319" s="296"/>
      <c r="FC319" s="296"/>
      <c r="FD319" s="304" t="s">
        <v>116</v>
      </c>
      <c r="FG319" s="296"/>
      <c r="FK319" s="334"/>
      <c r="FL319" s="296"/>
      <c r="FN319" s="296"/>
    </row>
    <row r="320" spans="1:170" customFormat="1" ht="15" x14ac:dyDescent="0.25">
      <c r="A320" s="297"/>
      <c r="B320" s="298" t="s">
        <v>127</v>
      </c>
      <c r="C320" s="472" t="s">
        <v>131</v>
      </c>
      <c r="D320" s="472"/>
      <c r="E320" s="472"/>
      <c r="F320" s="299"/>
      <c r="G320" s="300"/>
      <c r="H320" s="300"/>
      <c r="I320" s="300"/>
      <c r="J320" s="319">
        <v>5268.76</v>
      </c>
      <c r="K320" s="300"/>
      <c r="L320" s="301">
        <v>285.04000000000002</v>
      </c>
      <c r="M320" s="302">
        <v>15.71</v>
      </c>
      <c r="N320" s="303">
        <v>4477.9799999999996</v>
      </c>
      <c r="EZ320" s="287"/>
      <c r="FA320" s="296"/>
      <c r="FB320" s="296"/>
      <c r="FC320" s="296"/>
      <c r="FD320" s="304" t="s">
        <v>131</v>
      </c>
      <c r="FG320" s="296"/>
      <c r="FK320" s="334"/>
      <c r="FL320" s="296"/>
      <c r="FN320" s="296"/>
    </row>
    <row r="321" spans="1:170" customFormat="1" ht="15" x14ac:dyDescent="0.25">
      <c r="A321" s="297"/>
      <c r="B321" s="298" t="s">
        <v>21</v>
      </c>
      <c r="C321" s="472" t="s">
        <v>132</v>
      </c>
      <c r="D321" s="472"/>
      <c r="E321" s="472"/>
      <c r="F321" s="299"/>
      <c r="G321" s="300"/>
      <c r="H321" s="300"/>
      <c r="I321" s="300"/>
      <c r="J321" s="301">
        <v>267.67</v>
      </c>
      <c r="K321" s="300"/>
      <c r="L321" s="301">
        <v>14.48</v>
      </c>
      <c r="M321" s="302">
        <v>52.21</v>
      </c>
      <c r="N321" s="325">
        <v>756</v>
      </c>
      <c r="EZ321" s="287"/>
      <c r="FA321" s="296"/>
      <c r="FB321" s="296"/>
      <c r="FC321" s="296"/>
      <c r="FD321" s="304" t="s">
        <v>132</v>
      </c>
      <c r="FG321" s="296"/>
      <c r="FK321" s="334"/>
      <c r="FL321" s="296"/>
      <c r="FN321" s="296"/>
    </row>
    <row r="322" spans="1:170" customFormat="1" ht="15" x14ac:dyDescent="0.25">
      <c r="A322" s="297"/>
      <c r="B322" s="298" t="s">
        <v>24</v>
      </c>
      <c r="C322" s="472" t="s">
        <v>152</v>
      </c>
      <c r="D322" s="472"/>
      <c r="E322" s="472"/>
      <c r="F322" s="299"/>
      <c r="G322" s="300"/>
      <c r="H322" s="300"/>
      <c r="I322" s="300"/>
      <c r="J322" s="301">
        <v>17.079999999999998</v>
      </c>
      <c r="K322" s="300"/>
      <c r="L322" s="301">
        <v>0.92</v>
      </c>
      <c r="M322" s="320">
        <v>9.5</v>
      </c>
      <c r="N322" s="325">
        <v>8.74</v>
      </c>
      <c r="EZ322" s="287"/>
      <c r="FA322" s="296"/>
      <c r="FB322" s="296"/>
      <c r="FC322" s="296"/>
      <c r="FD322" s="304" t="s">
        <v>152</v>
      </c>
      <c r="FG322" s="296"/>
      <c r="FK322" s="334"/>
      <c r="FL322" s="296"/>
      <c r="FN322" s="296"/>
    </row>
    <row r="323" spans="1:170" customFormat="1" ht="15" x14ac:dyDescent="0.25">
      <c r="A323" s="305"/>
      <c r="B323" s="298"/>
      <c r="C323" s="472" t="s">
        <v>117</v>
      </c>
      <c r="D323" s="472"/>
      <c r="E323" s="472"/>
      <c r="F323" s="299" t="s">
        <v>118</v>
      </c>
      <c r="G323" s="320">
        <v>21.6</v>
      </c>
      <c r="H323" s="300"/>
      <c r="I323" s="321">
        <v>1.16856</v>
      </c>
      <c r="J323" s="308"/>
      <c r="K323" s="300"/>
      <c r="L323" s="308"/>
      <c r="M323" s="300"/>
      <c r="N323" s="309"/>
      <c r="EZ323" s="287"/>
      <c r="FA323" s="296"/>
      <c r="FB323" s="296"/>
      <c r="FC323" s="296"/>
      <c r="FE323" s="304" t="s">
        <v>117</v>
      </c>
      <c r="FG323" s="296"/>
      <c r="FK323" s="334"/>
      <c r="FL323" s="296"/>
      <c r="FN323" s="296"/>
    </row>
    <row r="324" spans="1:170" customFormat="1" ht="15" x14ac:dyDescent="0.25">
      <c r="A324" s="305"/>
      <c r="B324" s="298"/>
      <c r="C324" s="472" t="s">
        <v>133</v>
      </c>
      <c r="D324" s="472"/>
      <c r="E324" s="472"/>
      <c r="F324" s="299" t="s">
        <v>118</v>
      </c>
      <c r="G324" s="320">
        <v>20.6</v>
      </c>
      <c r="H324" s="300"/>
      <c r="I324" s="321">
        <v>1.11446</v>
      </c>
      <c r="J324" s="308"/>
      <c r="K324" s="300"/>
      <c r="L324" s="308"/>
      <c r="M324" s="300"/>
      <c r="N324" s="309"/>
      <c r="EZ324" s="287"/>
      <c r="FA324" s="296"/>
      <c r="FB324" s="296"/>
      <c r="FC324" s="296"/>
      <c r="FE324" s="304" t="s">
        <v>133</v>
      </c>
      <c r="FG324" s="296"/>
      <c r="FK324" s="334"/>
      <c r="FL324" s="296"/>
      <c r="FN324" s="296"/>
    </row>
    <row r="325" spans="1:170" customFormat="1" ht="15" x14ac:dyDescent="0.25">
      <c r="A325" s="310"/>
      <c r="B325" s="298"/>
      <c r="C325" s="479" t="s">
        <v>119</v>
      </c>
      <c r="D325" s="479"/>
      <c r="E325" s="479"/>
      <c r="F325" s="311"/>
      <c r="G325" s="312"/>
      <c r="H325" s="312"/>
      <c r="I325" s="312"/>
      <c r="J325" s="323">
        <v>5459.07</v>
      </c>
      <c r="K325" s="312"/>
      <c r="L325" s="313">
        <v>295.33</v>
      </c>
      <c r="M325" s="312"/>
      <c r="N325" s="314">
        <v>4975.93</v>
      </c>
      <c r="EZ325" s="287"/>
      <c r="FA325" s="296"/>
      <c r="FB325" s="296"/>
      <c r="FC325" s="296"/>
      <c r="FF325" s="304" t="s">
        <v>119</v>
      </c>
      <c r="FG325" s="296"/>
      <c r="FK325" s="334"/>
      <c r="FL325" s="296"/>
      <c r="FN325" s="296"/>
    </row>
    <row r="326" spans="1:170" customFormat="1" ht="15" x14ac:dyDescent="0.25">
      <c r="A326" s="305"/>
      <c r="B326" s="298"/>
      <c r="C326" s="472" t="s">
        <v>120</v>
      </c>
      <c r="D326" s="472"/>
      <c r="E326" s="472"/>
      <c r="F326" s="299"/>
      <c r="G326" s="300"/>
      <c r="H326" s="300"/>
      <c r="I326" s="300"/>
      <c r="J326" s="308"/>
      <c r="K326" s="300"/>
      <c r="L326" s="301">
        <v>23.85</v>
      </c>
      <c r="M326" s="300"/>
      <c r="N326" s="303">
        <v>1245.21</v>
      </c>
      <c r="EZ326" s="287"/>
      <c r="FA326" s="296"/>
      <c r="FB326" s="296"/>
      <c r="FC326" s="296"/>
      <c r="FE326" s="304" t="s">
        <v>120</v>
      </c>
      <c r="FG326" s="296"/>
      <c r="FK326" s="334"/>
      <c r="FL326" s="296"/>
      <c r="FN326" s="296"/>
    </row>
    <row r="327" spans="1:170" customFormat="1" ht="45" x14ac:dyDescent="0.25">
      <c r="A327" s="305"/>
      <c r="B327" s="298" t="s">
        <v>153</v>
      </c>
      <c r="C327" s="472" t="s">
        <v>154</v>
      </c>
      <c r="D327" s="472"/>
      <c r="E327" s="472"/>
      <c r="F327" s="299" t="s">
        <v>123</v>
      </c>
      <c r="G327" s="306">
        <v>147</v>
      </c>
      <c r="H327" s="300"/>
      <c r="I327" s="306">
        <v>147</v>
      </c>
      <c r="J327" s="308"/>
      <c r="K327" s="300"/>
      <c r="L327" s="301">
        <v>35.06</v>
      </c>
      <c r="M327" s="300"/>
      <c r="N327" s="303">
        <v>1830.46</v>
      </c>
      <c r="EZ327" s="287"/>
      <c r="FA327" s="296"/>
      <c r="FB327" s="296"/>
      <c r="FC327" s="296"/>
      <c r="FE327" s="304" t="s">
        <v>154</v>
      </c>
      <c r="FG327" s="296"/>
      <c r="FK327" s="334"/>
      <c r="FL327" s="296"/>
      <c r="FN327" s="296"/>
    </row>
    <row r="328" spans="1:170" customFormat="1" ht="56.25" x14ac:dyDescent="0.25">
      <c r="A328" s="305"/>
      <c r="B328" s="298" t="s">
        <v>155</v>
      </c>
      <c r="C328" s="472" t="s">
        <v>156</v>
      </c>
      <c r="D328" s="472"/>
      <c r="E328" s="472"/>
      <c r="F328" s="299" t="s">
        <v>123</v>
      </c>
      <c r="G328" s="306">
        <v>134</v>
      </c>
      <c r="H328" s="302">
        <v>0.85</v>
      </c>
      <c r="I328" s="320">
        <v>113.9</v>
      </c>
      <c r="J328" s="308"/>
      <c r="K328" s="300"/>
      <c r="L328" s="301">
        <v>27.17</v>
      </c>
      <c r="M328" s="300"/>
      <c r="N328" s="303">
        <v>1418.29</v>
      </c>
      <c r="EZ328" s="287"/>
      <c r="FA328" s="296"/>
      <c r="FB328" s="296"/>
      <c r="FC328" s="296"/>
      <c r="FE328" s="304" t="s">
        <v>156</v>
      </c>
      <c r="FG328" s="296"/>
      <c r="FK328" s="334"/>
      <c r="FL328" s="296"/>
      <c r="FN328" s="296"/>
    </row>
    <row r="329" spans="1:170" customFormat="1" ht="15" x14ac:dyDescent="0.25">
      <c r="A329" s="315"/>
      <c r="B329" s="316"/>
      <c r="C329" s="475" t="s">
        <v>126</v>
      </c>
      <c r="D329" s="475"/>
      <c r="E329" s="475"/>
      <c r="F329" s="290"/>
      <c r="G329" s="291"/>
      <c r="H329" s="291"/>
      <c r="I329" s="291"/>
      <c r="J329" s="294"/>
      <c r="K329" s="291"/>
      <c r="L329" s="317">
        <v>357.56</v>
      </c>
      <c r="M329" s="312"/>
      <c r="N329" s="318">
        <v>8224.68</v>
      </c>
      <c r="EZ329" s="287"/>
      <c r="FA329" s="296"/>
      <c r="FB329" s="296"/>
      <c r="FC329" s="296"/>
      <c r="FG329" s="296" t="s">
        <v>126</v>
      </c>
      <c r="FK329" s="334"/>
      <c r="FL329" s="296"/>
      <c r="FN329" s="296"/>
    </row>
    <row r="330" spans="1:170" customFormat="1" ht="22.5" x14ac:dyDescent="0.25">
      <c r="A330" s="288" t="s">
        <v>245</v>
      </c>
      <c r="B330" s="289" t="s">
        <v>157</v>
      </c>
      <c r="C330" s="475" t="s">
        <v>158</v>
      </c>
      <c r="D330" s="475"/>
      <c r="E330" s="475"/>
      <c r="F330" s="290" t="s">
        <v>159</v>
      </c>
      <c r="G330" s="291">
        <v>6.8170000000000002</v>
      </c>
      <c r="H330" s="292">
        <v>1</v>
      </c>
      <c r="I330" s="326">
        <v>6.8170000000000002</v>
      </c>
      <c r="J330" s="317">
        <v>646.32000000000005</v>
      </c>
      <c r="K330" s="326">
        <v>1.012</v>
      </c>
      <c r="L330" s="324">
        <v>4458.84</v>
      </c>
      <c r="M330" s="327">
        <v>9.5</v>
      </c>
      <c r="N330" s="318">
        <v>42358.98</v>
      </c>
      <c r="EZ330" s="287"/>
      <c r="FA330" s="296" t="s">
        <v>158</v>
      </c>
      <c r="FB330" s="296" t="s">
        <v>0</v>
      </c>
      <c r="FC330" s="296" t="s">
        <v>0</v>
      </c>
      <c r="FG330" s="296"/>
      <c r="FK330" s="334"/>
      <c r="FL330" s="296"/>
      <c r="FN330" s="296"/>
    </row>
    <row r="331" spans="1:170" customFormat="1" ht="15" x14ac:dyDescent="0.25">
      <c r="A331" s="310"/>
      <c r="B331" s="328"/>
      <c r="C331" s="472" t="s">
        <v>160</v>
      </c>
      <c r="D331" s="472"/>
      <c r="E331" s="472"/>
      <c r="F331" s="472"/>
      <c r="G331" s="472"/>
      <c r="H331" s="472"/>
      <c r="I331" s="472"/>
      <c r="J331" s="472"/>
      <c r="K331" s="472"/>
      <c r="L331" s="472"/>
      <c r="M331" s="472"/>
      <c r="N331" s="481"/>
      <c r="EZ331" s="287"/>
      <c r="FA331" s="296"/>
      <c r="FB331" s="296"/>
      <c r="FC331" s="296"/>
      <c r="FG331" s="296"/>
      <c r="FH331" s="304" t="s">
        <v>160</v>
      </c>
      <c r="FK331" s="334"/>
      <c r="FL331" s="296"/>
      <c r="FN331" s="296"/>
    </row>
    <row r="332" spans="1:170" customFormat="1" ht="15" x14ac:dyDescent="0.25">
      <c r="A332" s="329"/>
      <c r="B332" s="298"/>
      <c r="C332" s="466" t="s">
        <v>161</v>
      </c>
      <c r="D332" s="466"/>
      <c r="E332" s="466"/>
      <c r="F332" s="466"/>
      <c r="G332" s="466"/>
      <c r="H332" s="466"/>
      <c r="I332" s="466"/>
      <c r="J332" s="466"/>
      <c r="K332" s="466"/>
      <c r="L332" s="466"/>
      <c r="M332" s="466"/>
      <c r="N332" s="480"/>
      <c r="EZ332" s="287"/>
      <c r="FA332" s="296"/>
      <c r="FB332" s="296"/>
      <c r="FC332" s="296"/>
      <c r="FG332" s="296"/>
      <c r="FI332" s="304" t="s">
        <v>161</v>
      </c>
      <c r="FK332" s="334"/>
      <c r="FL332" s="296"/>
      <c r="FN332" s="296"/>
    </row>
    <row r="333" spans="1:170" customFormat="1" ht="15" x14ac:dyDescent="0.25">
      <c r="A333" s="315"/>
      <c r="B333" s="316"/>
      <c r="C333" s="475" t="s">
        <v>126</v>
      </c>
      <c r="D333" s="475"/>
      <c r="E333" s="475"/>
      <c r="F333" s="290"/>
      <c r="G333" s="291"/>
      <c r="H333" s="291"/>
      <c r="I333" s="291"/>
      <c r="J333" s="294"/>
      <c r="K333" s="291"/>
      <c r="L333" s="324">
        <v>4458.84</v>
      </c>
      <c r="M333" s="312"/>
      <c r="N333" s="318">
        <v>42358.98</v>
      </c>
      <c r="EZ333" s="287"/>
      <c r="FA333" s="296"/>
      <c r="FB333" s="296"/>
      <c r="FC333" s="296"/>
      <c r="FG333" s="296" t="s">
        <v>126</v>
      </c>
      <c r="FK333" s="334"/>
      <c r="FL333" s="296"/>
      <c r="FN333" s="296"/>
    </row>
    <row r="334" spans="1:170" customFormat="1" ht="33.75" x14ac:dyDescent="0.25">
      <c r="A334" s="288" t="s">
        <v>246</v>
      </c>
      <c r="B334" s="289" t="s">
        <v>247</v>
      </c>
      <c r="C334" s="475" t="s">
        <v>248</v>
      </c>
      <c r="D334" s="475"/>
      <c r="E334" s="475"/>
      <c r="F334" s="290" t="s">
        <v>249</v>
      </c>
      <c r="G334" s="291">
        <v>0.06</v>
      </c>
      <c r="H334" s="292">
        <v>1</v>
      </c>
      <c r="I334" s="331">
        <v>0.06</v>
      </c>
      <c r="J334" s="294"/>
      <c r="K334" s="291"/>
      <c r="L334" s="294"/>
      <c r="M334" s="291"/>
      <c r="N334" s="295"/>
      <c r="EZ334" s="287"/>
      <c r="FA334" s="296" t="s">
        <v>248</v>
      </c>
      <c r="FB334" s="296" t="s">
        <v>0</v>
      </c>
      <c r="FC334" s="296" t="s">
        <v>0</v>
      </c>
      <c r="FG334" s="296"/>
      <c r="FK334" s="334"/>
      <c r="FL334" s="296"/>
      <c r="FN334" s="296"/>
    </row>
    <row r="335" spans="1:170" customFormat="1" ht="15" x14ac:dyDescent="0.25">
      <c r="A335" s="297"/>
      <c r="B335" s="298" t="s">
        <v>26</v>
      </c>
      <c r="C335" s="472" t="s">
        <v>116</v>
      </c>
      <c r="D335" s="472"/>
      <c r="E335" s="472"/>
      <c r="F335" s="299"/>
      <c r="G335" s="300"/>
      <c r="H335" s="300"/>
      <c r="I335" s="300"/>
      <c r="J335" s="319">
        <v>1183.68</v>
      </c>
      <c r="K335" s="300"/>
      <c r="L335" s="301">
        <v>71.02</v>
      </c>
      <c r="M335" s="302">
        <v>52.21</v>
      </c>
      <c r="N335" s="303">
        <v>3707.95</v>
      </c>
      <c r="EZ335" s="287"/>
      <c r="FA335" s="296"/>
      <c r="FB335" s="296"/>
      <c r="FC335" s="296"/>
      <c r="FD335" s="304" t="s">
        <v>116</v>
      </c>
      <c r="FG335" s="296"/>
      <c r="FK335" s="334"/>
      <c r="FL335" s="296"/>
      <c r="FN335" s="296"/>
    </row>
    <row r="336" spans="1:170" customFormat="1" ht="15" x14ac:dyDescent="0.25">
      <c r="A336" s="297"/>
      <c r="B336" s="298" t="s">
        <v>127</v>
      </c>
      <c r="C336" s="472" t="s">
        <v>131</v>
      </c>
      <c r="D336" s="472"/>
      <c r="E336" s="472"/>
      <c r="F336" s="299"/>
      <c r="G336" s="300"/>
      <c r="H336" s="300"/>
      <c r="I336" s="300"/>
      <c r="J336" s="301">
        <v>946.33</v>
      </c>
      <c r="K336" s="300"/>
      <c r="L336" s="301">
        <v>56.78</v>
      </c>
      <c r="M336" s="302">
        <v>15.71</v>
      </c>
      <c r="N336" s="325">
        <v>892.01</v>
      </c>
      <c r="EZ336" s="287"/>
      <c r="FA336" s="296"/>
      <c r="FB336" s="296"/>
      <c r="FC336" s="296"/>
      <c r="FD336" s="304" t="s">
        <v>131</v>
      </c>
      <c r="FG336" s="296"/>
      <c r="FK336" s="334"/>
      <c r="FL336" s="296"/>
      <c r="FN336" s="296"/>
    </row>
    <row r="337" spans="1:170" customFormat="1" ht="15" x14ac:dyDescent="0.25">
      <c r="A337" s="297"/>
      <c r="B337" s="298" t="s">
        <v>21</v>
      </c>
      <c r="C337" s="472" t="s">
        <v>132</v>
      </c>
      <c r="D337" s="472"/>
      <c r="E337" s="472"/>
      <c r="F337" s="299"/>
      <c r="G337" s="300"/>
      <c r="H337" s="300"/>
      <c r="I337" s="300"/>
      <c r="J337" s="301">
        <v>90.65</v>
      </c>
      <c r="K337" s="300"/>
      <c r="L337" s="301">
        <v>5.44</v>
      </c>
      <c r="M337" s="302">
        <v>52.21</v>
      </c>
      <c r="N337" s="325">
        <v>284.02</v>
      </c>
      <c r="EZ337" s="287"/>
      <c r="FA337" s="296"/>
      <c r="FB337" s="296"/>
      <c r="FC337" s="296"/>
      <c r="FD337" s="304" t="s">
        <v>132</v>
      </c>
      <c r="FG337" s="296"/>
      <c r="FK337" s="334"/>
      <c r="FL337" s="296"/>
      <c r="FN337" s="296"/>
    </row>
    <row r="338" spans="1:170" customFormat="1" ht="15" x14ac:dyDescent="0.25">
      <c r="A338" s="297"/>
      <c r="B338" s="298" t="s">
        <v>24</v>
      </c>
      <c r="C338" s="472" t="s">
        <v>152</v>
      </c>
      <c r="D338" s="472"/>
      <c r="E338" s="472"/>
      <c r="F338" s="299"/>
      <c r="G338" s="300"/>
      <c r="H338" s="300"/>
      <c r="I338" s="300"/>
      <c r="J338" s="319">
        <v>8643.11</v>
      </c>
      <c r="K338" s="300"/>
      <c r="L338" s="301">
        <v>518.59</v>
      </c>
      <c r="M338" s="320">
        <v>9.5</v>
      </c>
      <c r="N338" s="303">
        <v>4926.6099999999997</v>
      </c>
      <c r="EZ338" s="287"/>
      <c r="FA338" s="296"/>
      <c r="FB338" s="296"/>
      <c r="FC338" s="296"/>
      <c r="FD338" s="304" t="s">
        <v>152</v>
      </c>
      <c r="FG338" s="296"/>
      <c r="FK338" s="334"/>
      <c r="FL338" s="296"/>
      <c r="FN338" s="296"/>
    </row>
    <row r="339" spans="1:170" customFormat="1" ht="15" x14ac:dyDescent="0.25">
      <c r="A339" s="305"/>
      <c r="B339" s="298"/>
      <c r="C339" s="472" t="s">
        <v>117</v>
      </c>
      <c r="D339" s="472"/>
      <c r="E339" s="472"/>
      <c r="F339" s="299" t="s">
        <v>118</v>
      </c>
      <c r="G339" s="306">
        <v>137</v>
      </c>
      <c r="H339" s="300"/>
      <c r="I339" s="302">
        <v>8.2200000000000006</v>
      </c>
      <c r="J339" s="308"/>
      <c r="K339" s="300"/>
      <c r="L339" s="308"/>
      <c r="M339" s="300"/>
      <c r="N339" s="309"/>
      <c r="EZ339" s="287"/>
      <c r="FA339" s="296"/>
      <c r="FB339" s="296"/>
      <c r="FC339" s="296"/>
      <c r="FE339" s="304" t="s">
        <v>117</v>
      </c>
      <c r="FG339" s="296"/>
      <c r="FK339" s="334"/>
      <c r="FL339" s="296"/>
      <c r="FN339" s="296"/>
    </row>
    <row r="340" spans="1:170" customFormat="1" ht="15" x14ac:dyDescent="0.25">
      <c r="A340" s="305"/>
      <c r="B340" s="298"/>
      <c r="C340" s="472" t="s">
        <v>133</v>
      </c>
      <c r="D340" s="472"/>
      <c r="E340" s="472"/>
      <c r="F340" s="299" t="s">
        <v>118</v>
      </c>
      <c r="G340" s="302">
        <v>8.01</v>
      </c>
      <c r="H340" s="300"/>
      <c r="I340" s="332">
        <v>0.48060000000000003</v>
      </c>
      <c r="J340" s="308"/>
      <c r="K340" s="300"/>
      <c r="L340" s="308"/>
      <c r="M340" s="300"/>
      <c r="N340" s="309"/>
      <c r="EZ340" s="287"/>
      <c r="FA340" s="296"/>
      <c r="FB340" s="296"/>
      <c r="FC340" s="296"/>
      <c r="FE340" s="304" t="s">
        <v>133</v>
      </c>
      <c r="FG340" s="296"/>
      <c r="FK340" s="334"/>
      <c r="FL340" s="296"/>
      <c r="FN340" s="296"/>
    </row>
    <row r="341" spans="1:170" customFormat="1" ht="15" x14ac:dyDescent="0.25">
      <c r="A341" s="310"/>
      <c r="B341" s="298"/>
      <c r="C341" s="479" t="s">
        <v>119</v>
      </c>
      <c r="D341" s="479"/>
      <c r="E341" s="479"/>
      <c r="F341" s="311"/>
      <c r="G341" s="312"/>
      <c r="H341" s="312"/>
      <c r="I341" s="312"/>
      <c r="J341" s="323">
        <v>10773.12</v>
      </c>
      <c r="K341" s="312"/>
      <c r="L341" s="313">
        <v>646.39</v>
      </c>
      <c r="M341" s="312"/>
      <c r="N341" s="314">
        <v>9526.57</v>
      </c>
      <c r="EZ341" s="287"/>
      <c r="FA341" s="296"/>
      <c r="FB341" s="296"/>
      <c r="FC341" s="296"/>
      <c r="FF341" s="304" t="s">
        <v>119</v>
      </c>
      <c r="FG341" s="296"/>
      <c r="FK341" s="334"/>
      <c r="FL341" s="296"/>
      <c r="FN341" s="296"/>
    </row>
    <row r="342" spans="1:170" customFormat="1" ht="15" x14ac:dyDescent="0.25">
      <c r="A342" s="305"/>
      <c r="B342" s="298"/>
      <c r="C342" s="472" t="s">
        <v>120</v>
      </c>
      <c r="D342" s="472"/>
      <c r="E342" s="472"/>
      <c r="F342" s="299"/>
      <c r="G342" s="300"/>
      <c r="H342" s="300"/>
      <c r="I342" s="300"/>
      <c r="J342" s="308"/>
      <c r="K342" s="300"/>
      <c r="L342" s="301">
        <v>76.459999999999994</v>
      </c>
      <c r="M342" s="300"/>
      <c r="N342" s="303">
        <v>3991.97</v>
      </c>
      <c r="EZ342" s="287"/>
      <c r="FA342" s="296"/>
      <c r="FB342" s="296"/>
      <c r="FC342" s="296"/>
      <c r="FE342" s="304" t="s">
        <v>120</v>
      </c>
      <c r="FG342" s="296"/>
      <c r="FK342" s="334"/>
      <c r="FL342" s="296"/>
      <c r="FN342" s="296"/>
    </row>
    <row r="343" spans="1:170" customFormat="1" ht="15" x14ac:dyDescent="0.25">
      <c r="A343" s="305"/>
      <c r="B343" s="298" t="s">
        <v>250</v>
      </c>
      <c r="C343" s="472" t="s">
        <v>251</v>
      </c>
      <c r="D343" s="472"/>
      <c r="E343" s="472"/>
      <c r="F343" s="299" t="s">
        <v>123</v>
      </c>
      <c r="G343" s="306">
        <v>106</v>
      </c>
      <c r="H343" s="300"/>
      <c r="I343" s="306">
        <v>106</v>
      </c>
      <c r="J343" s="308"/>
      <c r="K343" s="300"/>
      <c r="L343" s="301">
        <v>81.05</v>
      </c>
      <c r="M343" s="300"/>
      <c r="N343" s="303">
        <v>4231.49</v>
      </c>
      <c r="EZ343" s="287"/>
      <c r="FA343" s="296"/>
      <c r="FB343" s="296"/>
      <c r="FC343" s="296"/>
      <c r="FE343" s="304" t="s">
        <v>251</v>
      </c>
      <c r="FG343" s="296"/>
      <c r="FK343" s="334"/>
      <c r="FL343" s="296"/>
      <c r="FN343" s="296"/>
    </row>
    <row r="344" spans="1:170" customFormat="1" ht="22.5" x14ac:dyDescent="0.25">
      <c r="A344" s="305"/>
      <c r="B344" s="298" t="s">
        <v>252</v>
      </c>
      <c r="C344" s="472" t="s">
        <v>253</v>
      </c>
      <c r="D344" s="472"/>
      <c r="E344" s="472"/>
      <c r="F344" s="299" t="s">
        <v>123</v>
      </c>
      <c r="G344" s="306">
        <v>56</v>
      </c>
      <c r="H344" s="302">
        <v>0.85</v>
      </c>
      <c r="I344" s="320">
        <v>47.6</v>
      </c>
      <c r="J344" s="308"/>
      <c r="K344" s="300"/>
      <c r="L344" s="301">
        <v>36.39</v>
      </c>
      <c r="M344" s="300"/>
      <c r="N344" s="303">
        <v>1900.18</v>
      </c>
      <c r="EZ344" s="287"/>
      <c r="FA344" s="296"/>
      <c r="FB344" s="296"/>
      <c r="FC344" s="296"/>
      <c r="FE344" s="304" t="s">
        <v>253</v>
      </c>
      <c r="FG344" s="296"/>
      <c r="FK344" s="334"/>
      <c r="FL344" s="296"/>
      <c r="FN344" s="296"/>
    </row>
    <row r="345" spans="1:170" customFormat="1" ht="15" x14ac:dyDescent="0.25">
      <c r="A345" s="315"/>
      <c r="B345" s="316"/>
      <c r="C345" s="475" t="s">
        <v>126</v>
      </c>
      <c r="D345" s="475"/>
      <c r="E345" s="475"/>
      <c r="F345" s="290"/>
      <c r="G345" s="291"/>
      <c r="H345" s="291"/>
      <c r="I345" s="291"/>
      <c r="J345" s="294"/>
      <c r="K345" s="291"/>
      <c r="L345" s="317">
        <v>763.83</v>
      </c>
      <c r="M345" s="312"/>
      <c r="N345" s="318">
        <v>15658.24</v>
      </c>
      <c r="EZ345" s="287"/>
      <c r="FA345" s="296"/>
      <c r="FB345" s="296"/>
      <c r="FC345" s="296"/>
      <c r="FG345" s="296" t="s">
        <v>126</v>
      </c>
      <c r="FK345" s="334"/>
      <c r="FL345" s="296"/>
      <c r="FN345" s="296"/>
    </row>
    <row r="346" spans="1:170" customFormat="1" ht="22.5" x14ac:dyDescent="0.25">
      <c r="A346" s="288" t="s">
        <v>254</v>
      </c>
      <c r="B346" s="289" t="s">
        <v>255</v>
      </c>
      <c r="C346" s="475" t="s">
        <v>256</v>
      </c>
      <c r="D346" s="475"/>
      <c r="E346" s="475"/>
      <c r="F346" s="290" t="s">
        <v>174</v>
      </c>
      <c r="G346" s="291">
        <v>-2.9000000000000001E-2</v>
      </c>
      <c r="H346" s="292">
        <v>1</v>
      </c>
      <c r="I346" s="326">
        <v>-2.9000000000000001E-2</v>
      </c>
      <c r="J346" s="324">
        <v>9727.3700000000008</v>
      </c>
      <c r="K346" s="291"/>
      <c r="L346" s="317">
        <v>-282.08999999999997</v>
      </c>
      <c r="M346" s="327">
        <v>9.5</v>
      </c>
      <c r="N346" s="318">
        <v>-2679.86</v>
      </c>
      <c r="EZ346" s="287"/>
      <c r="FA346" s="296" t="s">
        <v>256</v>
      </c>
      <c r="FB346" s="296" t="s">
        <v>0</v>
      </c>
      <c r="FC346" s="296" t="s">
        <v>0</v>
      </c>
      <c r="FG346" s="296"/>
      <c r="FK346" s="334"/>
      <c r="FL346" s="296"/>
      <c r="FN346" s="296"/>
    </row>
    <row r="347" spans="1:170" customFormat="1" ht="15" x14ac:dyDescent="0.25">
      <c r="A347" s="315"/>
      <c r="B347" s="316"/>
      <c r="C347" s="475" t="s">
        <v>126</v>
      </c>
      <c r="D347" s="475"/>
      <c r="E347" s="475"/>
      <c r="F347" s="290"/>
      <c r="G347" s="291"/>
      <c r="H347" s="291"/>
      <c r="I347" s="291"/>
      <c r="J347" s="294"/>
      <c r="K347" s="291"/>
      <c r="L347" s="317">
        <v>-282.08999999999997</v>
      </c>
      <c r="M347" s="312"/>
      <c r="N347" s="318">
        <v>-2679.86</v>
      </c>
      <c r="EZ347" s="287"/>
      <c r="FA347" s="296"/>
      <c r="FB347" s="296"/>
      <c r="FC347" s="296"/>
      <c r="FG347" s="296" t="s">
        <v>126</v>
      </c>
      <c r="FK347" s="334"/>
      <c r="FL347" s="296"/>
      <c r="FN347" s="296"/>
    </row>
    <row r="348" spans="1:170" customFormat="1" ht="22.5" x14ac:dyDescent="0.25">
      <c r="A348" s="288" t="s">
        <v>257</v>
      </c>
      <c r="B348" s="289" t="s">
        <v>14</v>
      </c>
      <c r="C348" s="475" t="s">
        <v>258</v>
      </c>
      <c r="D348" s="475"/>
      <c r="E348" s="475"/>
      <c r="F348" s="290" t="s">
        <v>15</v>
      </c>
      <c r="G348" s="291">
        <v>0.36</v>
      </c>
      <c r="H348" s="292">
        <v>1</v>
      </c>
      <c r="I348" s="331">
        <v>0.36</v>
      </c>
      <c r="J348" s="324">
        <v>37646.32</v>
      </c>
      <c r="K348" s="330">
        <v>1.04236</v>
      </c>
      <c r="L348" s="324">
        <v>14126.77</v>
      </c>
      <c r="M348" s="327">
        <v>9.5</v>
      </c>
      <c r="N348" s="318">
        <v>134204.32</v>
      </c>
      <c r="EZ348" s="287"/>
      <c r="FA348" s="296" t="s">
        <v>258</v>
      </c>
      <c r="FB348" s="296" t="s">
        <v>0</v>
      </c>
      <c r="FC348" s="296" t="s">
        <v>0</v>
      </c>
      <c r="FG348" s="296"/>
      <c r="FK348" s="334"/>
      <c r="FL348" s="296"/>
      <c r="FN348" s="296"/>
    </row>
    <row r="349" spans="1:170" customFormat="1" ht="15" x14ac:dyDescent="0.25">
      <c r="A349" s="310"/>
      <c r="B349" s="328"/>
      <c r="C349" s="472" t="s">
        <v>182</v>
      </c>
      <c r="D349" s="472"/>
      <c r="E349" s="472"/>
      <c r="F349" s="472"/>
      <c r="G349" s="472"/>
      <c r="H349" s="472"/>
      <c r="I349" s="472"/>
      <c r="J349" s="472"/>
      <c r="K349" s="472"/>
      <c r="L349" s="472"/>
      <c r="M349" s="472"/>
      <c r="N349" s="481"/>
      <c r="EZ349" s="287"/>
      <c r="FA349" s="296"/>
      <c r="FB349" s="296"/>
      <c r="FC349" s="296"/>
      <c r="FG349" s="296"/>
      <c r="FH349" s="304" t="s">
        <v>182</v>
      </c>
      <c r="FK349" s="334"/>
      <c r="FL349" s="296"/>
      <c r="FN349" s="296"/>
    </row>
    <row r="350" spans="1:170" customFormat="1" ht="15" x14ac:dyDescent="0.25">
      <c r="A350" s="329"/>
      <c r="B350" s="298"/>
      <c r="C350" s="466" t="s">
        <v>171</v>
      </c>
      <c r="D350" s="466"/>
      <c r="E350" s="466"/>
      <c r="F350" s="466"/>
      <c r="G350" s="466"/>
      <c r="H350" s="466"/>
      <c r="I350" s="466"/>
      <c r="J350" s="466"/>
      <c r="K350" s="466"/>
      <c r="L350" s="466"/>
      <c r="M350" s="466"/>
      <c r="N350" s="480"/>
      <c r="EZ350" s="287"/>
      <c r="FA350" s="296"/>
      <c r="FB350" s="296"/>
      <c r="FC350" s="296"/>
      <c r="FG350" s="296"/>
      <c r="FI350" s="304" t="s">
        <v>171</v>
      </c>
      <c r="FK350" s="334"/>
      <c r="FL350" s="296"/>
      <c r="FN350" s="296"/>
    </row>
    <row r="351" spans="1:170" customFormat="1" ht="15" x14ac:dyDescent="0.25">
      <c r="A351" s="329"/>
      <c r="B351" s="298"/>
      <c r="C351" s="466" t="s">
        <v>161</v>
      </c>
      <c r="D351" s="466"/>
      <c r="E351" s="466"/>
      <c r="F351" s="466"/>
      <c r="G351" s="466"/>
      <c r="H351" s="466"/>
      <c r="I351" s="466"/>
      <c r="J351" s="466"/>
      <c r="K351" s="466"/>
      <c r="L351" s="466"/>
      <c r="M351" s="466"/>
      <c r="N351" s="480"/>
      <c r="EZ351" s="287"/>
      <c r="FA351" s="296"/>
      <c r="FB351" s="296"/>
      <c r="FC351" s="296"/>
      <c r="FG351" s="296"/>
      <c r="FI351" s="304" t="s">
        <v>161</v>
      </c>
      <c r="FK351" s="334"/>
      <c r="FL351" s="296"/>
      <c r="FN351" s="296"/>
    </row>
    <row r="352" spans="1:170" customFormat="1" ht="15" x14ac:dyDescent="0.25">
      <c r="A352" s="315"/>
      <c r="B352" s="316"/>
      <c r="C352" s="475" t="s">
        <v>126</v>
      </c>
      <c r="D352" s="475"/>
      <c r="E352" s="475"/>
      <c r="F352" s="290"/>
      <c r="G352" s="291"/>
      <c r="H352" s="291"/>
      <c r="I352" s="291"/>
      <c r="J352" s="294"/>
      <c r="K352" s="291"/>
      <c r="L352" s="324">
        <v>14126.77</v>
      </c>
      <c r="M352" s="312"/>
      <c r="N352" s="318">
        <v>134204.32</v>
      </c>
      <c r="EZ352" s="287"/>
      <c r="FA352" s="296"/>
      <c r="FB352" s="296"/>
      <c r="FC352" s="296"/>
      <c r="FG352" s="296" t="s">
        <v>126</v>
      </c>
      <c r="FK352" s="334"/>
      <c r="FL352" s="296"/>
      <c r="FN352" s="296"/>
    </row>
    <row r="353" spans="1:170" customFormat="1" ht="22.5" x14ac:dyDescent="0.25">
      <c r="A353" s="288" t="s">
        <v>259</v>
      </c>
      <c r="B353" s="289" t="s">
        <v>14</v>
      </c>
      <c r="C353" s="475" t="s">
        <v>176</v>
      </c>
      <c r="D353" s="475"/>
      <c r="E353" s="475"/>
      <c r="F353" s="290" t="s">
        <v>15</v>
      </c>
      <c r="G353" s="291">
        <v>2.9000000000000001E-2</v>
      </c>
      <c r="H353" s="292">
        <v>1</v>
      </c>
      <c r="I353" s="326">
        <v>2.9000000000000001E-2</v>
      </c>
      <c r="J353" s="324">
        <v>27894.74</v>
      </c>
      <c r="K353" s="330">
        <v>1.04236</v>
      </c>
      <c r="L353" s="317">
        <v>843.21</v>
      </c>
      <c r="M353" s="327">
        <v>9.5</v>
      </c>
      <c r="N353" s="318">
        <v>8010.5</v>
      </c>
      <c r="EZ353" s="287"/>
      <c r="FA353" s="296" t="s">
        <v>176</v>
      </c>
      <c r="FB353" s="296" t="s">
        <v>0</v>
      </c>
      <c r="FC353" s="296" t="s">
        <v>0</v>
      </c>
      <c r="FG353" s="296"/>
      <c r="FK353" s="334"/>
      <c r="FL353" s="296"/>
      <c r="FN353" s="296"/>
    </row>
    <row r="354" spans="1:170" customFormat="1" ht="15" x14ac:dyDescent="0.25">
      <c r="A354" s="310"/>
      <c r="B354" s="328"/>
      <c r="C354" s="472" t="s">
        <v>177</v>
      </c>
      <c r="D354" s="472"/>
      <c r="E354" s="472"/>
      <c r="F354" s="472"/>
      <c r="G354" s="472"/>
      <c r="H354" s="472"/>
      <c r="I354" s="472"/>
      <c r="J354" s="472"/>
      <c r="K354" s="472"/>
      <c r="L354" s="472"/>
      <c r="M354" s="472"/>
      <c r="N354" s="481"/>
      <c r="EZ354" s="287"/>
      <c r="FA354" s="296"/>
      <c r="FB354" s="296"/>
      <c r="FC354" s="296"/>
      <c r="FG354" s="296"/>
      <c r="FH354" s="304" t="s">
        <v>177</v>
      </c>
      <c r="FK354" s="334"/>
      <c r="FL354" s="296"/>
      <c r="FN354" s="296"/>
    </row>
    <row r="355" spans="1:170" customFormat="1" ht="15" x14ac:dyDescent="0.25">
      <c r="A355" s="329"/>
      <c r="B355" s="298"/>
      <c r="C355" s="466" t="s">
        <v>171</v>
      </c>
      <c r="D355" s="466"/>
      <c r="E355" s="466"/>
      <c r="F355" s="466"/>
      <c r="G355" s="466"/>
      <c r="H355" s="466"/>
      <c r="I355" s="466"/>
      <c r="J355" s="466"/>
      <c r="K355" s="466"/>
      <c r="L355" s="466"/>
      <c r="M355" s="466"/>
      <c r="N355" s="480"/>
      <c r="EZ355" s="287"/>
      <c r="FA355" s="296"/>
      <c r="FB355" s="296"/>
      <c r="FC355" s="296"/>
      <c r="FG355" s="296"/>
      <c r="FI355" s="304" t="s">
        <v>171</v>
      </c>
      <c r="FK355" s="334"/>
      <c r="FL355" s="296"/>
      <c r="FN355" s="296"/>
    </row>
    <row r="356" spans="1:170" customFormat="1" ht="15" x14ac:dyDescent="0.25">
      <c r="A356" s="329"/>
      <c r="B356" s="298"/>
      <c r="C356" s="466" t="s">
        <v>161</v>
      </c>
      <c r="D356" s="466"/>
      <c r="E356" s="466"/>
      <c r="F356" s="466"/>
      <c r="G356" s="466"/>
      <c r="H356" s="466"/>
      <c r="I356" s="466"/>
      <c r="J356" s="466"/>
      <c r="K356" s="466"/>
      <c r="L356" s="466"/>
      <c r="M356" s="466"/>
      <c r="N356" s="480"/>
      <c r="EZ356" s="287"/>
      <c r="FA356" s="296"/>
      <c r="FB356" s="296"/>
      <c r="FC356" s="296"/>
      <c r="FG356" s="296"/>
      <c r="FI356" s="304" t="s">
        <v>161</v>
      </c>
      <c r="FK356" s="334"/>
      <c r="FL356" s="296"/>
      <c r="FN356" s="296"/>
    </row>
    <row r="357" spans="1:170" customFormat="1" ht="15" x14ac:dyDescent="0.25">
      <c r="A357" s="315"/>
      <c r="B357" s="316"/>
      <c r="C357" s="475" t="s">
        <v>126</v>
      </c>
      <c r="D357" s="475"/>
      <c r="E357" s="475"/>
      <c r="F357" s="290"/>
      <c r="G357" s="291"/>
      <c r="H357" s="291"/>
      <c r="I357" s="291"/>
      <c r="J357" s="294"/>
      <c r="K357" s="291"/>
      <c r="L357" s="317">
        <v>843.21</v>
      </c>
      <c r="M357" s="312"/>
      <c r="N357" s="318">
        <v>8010.5</v>
      </c>
      <c r="EZ357" s="287"/>
      <c r="FA357" s="296"/>
      <c r="FB357" s="296"/>
      <c r="FC357" s="296"/>
      <c r="FG357" s="296" t="s">
        <v>126</v>
      </c>
      <c r="FK357" s="334"/>
      <c r="FL357" s="296"/>
      <c r="FN357" s="296"/>
    </row>
    <row r="358" spans="1:170" customFormat="1" ht="15" x14ac:dyDescent="0.25">
      <c r="A358" s="476" t="s">
        <v>203</v>
      </c>
      <c r="B358" s="477"/>
      <c r="C358" s="477"/>
      <c r="D358" s="477"/>
      <c r="E358" s="477"/>
      <c r="F358" s="477"/>
      <c r="G358" s="477"/>
      <c r="H358" s="477"/>
      <c r="I358" s="477"/>
      <c r="J358" s="477"/>
      <c r="K358" s="477"/>
      <c r="L358" s="477"/>
      <c r="M358" s="477"/>
      <c r="N358" s="478"/>
      <c r="EZ358" s="287"/>
      <c r="FA358" s="296"/>
      <c r="FB358" s="296"/>
      <c r="FC358" s="296"/>
      <c r="FG358" s="296"/>
      <c r="FK358" s="334" t="s">
        <v>203</v>
      </c>
      <c r="FL358" s="296"/>
      <c r="FN358" s="296"/>
    </row>
    <row r="359" spans="1:170" customFormat="1" ht="56.25" x14ac:dyDescent="0.25">
      <c r="A359" s="288" t="s">
        <v>260</v>
      </c>
      <c r="B359" s="289" t="s">
        <v>205</v>
      </c>
      <c r="C359" s="475" t="s">
        <v>206</v>
      </c>
      <c r="D359" s="475"/>
      <c r="E359" s="475"/>
      <c r="F359" s="290" t="s">
        <v>207</v>
      </c>
      <c r="G359" s="291">
        <v>24.37</v>
      </c>
      <c r="H359" s="292">
        <v>1</v>
      </c>
      <c r="I359" s="331">
        <v>24.37</v>
      </c>
      <c r="J359" s="317">
        <v>3.28</v>
      </c>
      <c r="K359" s="291"/>
      <c r="L359" s="317">
        <v>79.930000000000007</v>
      </c>
      <c r="M359" s="331">
        <v>15.71</v>
      </c>
      <c r="N359" s="318">
        <v>1255.7</v>
      </c>
      <c r="EZ359" s="287"/>
      <c r="FA359" s="296" t="s">
        <v>206</v>
      </c>
      <c r="FB359" s="296" t="s">
        <v>0</v>
      </c>
      <c r="FC359" s="296" t="s">
        <v>0</v>
      </c>
      <c r="FG359" s="296"/>
      <c r="FK359" s="334"/>
      <c r="FL359" s="296"/>
      <c r="FN359" s="296"/>
    </row>
    <row r="360" spans="1:170" customFormat="1" ht="15" x14ac:dyDescent="0.25">
      <c r="A360" s="315"/>
      <c r="B360" s="316"/>
      <c r="C360" s="475" t="s">
        <v>126</v>
      </c>
      <c r="D360" s="475"/>
      <c r="E360" s="475"/>
      <c r="F360" s="290"/>
      <c r="G360" s="291"/>
      <c r="H360" s="291"/>
      <c r="I360" s="291"/>
      <c r="J360" s="294"/>
      <c r="K360" s="291"/>
      <c r="L360" s="317">
        <v>79.930000000000007</v>
      </c>
      <c r="M360" s="312"/>
      <c r="N360" s="318">
        <v>1255.7</v>
      </c>
      <c r="EZ360" s="287"/>
      <c r="FA360" s="296"/>
      <c r="FB360" s="296"/>
      <c r="FC360" s="296"/>
      <c r="FG360" s="296" t="s">
        <v>126</v>
      </c>
      <c r="FK360" s="334"/>
      <c r="FL360" s="296"/>
      <c r="FN360" s="296"/>
    </row>
    <row r="361" spans="1:170" customFormat="1" ht="67.5" x14ac:dyDescent="0.25">
      <c r="A361" s="288" t="s">
        <v>261</v>
      </c>
      <c r="B361" s="289" t="s">
        <v>209</v>
      </c>
      <c r="C361" s="475" t="s">
        <v>262</v>
      </c>
      <c r="D361" s="475"/>
      <c r="E361" s="475"/>
      <c r="F361" s="290" t="s">
        <v>207</v>
      </c>
      <c r="G361" s="291">
        <v>1.05</v>
      </c>
      <c r="H361" s="292">
        <v>1</v>
      </c>
      <c r="I361" s="331">
        <v>1.05</v>
      </c>
      <c r="J361" s="317">
        <v>8.39</v>
      </c>
      <c r="K361" s="291"/>
      <c r="L361" s="317">
        <v>8.81</v>
      </c>
      <c r="M361" s="331">
        <v>15.71</v>
      </c>
      <c r="N361" s="353">
        <v>138.41</v>
      </c>
      <c r="EZ361" s="287"/>
      <c r="FA361" s="296" t="s">
        <v>262</v>
      </c>
      <c r="FB361" s="296" t="s">
        <v>0</v>
      </c>
      <c r="FC361" s="296" t="s">
        <v>0</v>
      </c>
      <c r="FG361" s="296"/>
      <c r="FK361" s="334"/>
      <c r="FL361" s="296"/>
      <c r="FN361" s="296"/>
    </row>
    <row r="362" spans="1:170" customFormat="1" ht="15" x14ac:dyDescent="0.25">
      <c r="A362" s="315"/>
      <c r="B362" s="316"/>
      <c r="C362" s="475" t="s">
        <v>126</v>
      </c>
      <c r="D362" s="475"/>
      <c r="E362" s="475"/>
      <c r="F362" s="290"/>
      <c r="G362" s="291"/>
      <c r="H362" s="291"/>
      <c r="I362" s="291"/>
      <c r="J362" s="294"/>
      <c r="K362" s="291"/>
      <c r="L362" s="317">
        <v>8.81</v>
      </c>
      <c r="M362" s="312"/>
      <c r="N362" s="353">
        <v>138.41</v>
      </c>
      <c r="EZ362" s="287"/>
      <c r="FA362" s="296"/>
      <c r="FB362" s="296"/>
      <c r="FC362" s="296"/>
      <c r="FG362" s="296" t="s">
        <v>126</v>
      </c>
      <c r="FK362" s="334"/>
      <c r="FL362" s="296"/>
      <c r="FN362" s="296"/>
    </row>
    <row r="363" spans="1:170" customFormat="1" ht="45" x14ac:dyDescent="0.25">
      <c r="A363" s="288" t="s">
        <v>263</v>
      </c>
      <c r="B363" s="289" t="s">
        <v>215</v>
      </c>
      <c r="C363" s="475" t="s">
        <v>216</v>
      </c>
      <c r="D363" s="475"/>
      <c r="E363" s="475"/>
      <c r="F363" s="290" t="s">
        <v>207</v>
      </c>
      <c r="G363" s="291">
        <v>25.42</v>
      </c>
      <c r="H363" s="292">
        <v>1</v>
      </c>
      <c r="I363" s="331">
        <v>25.42</v>
      </c>
      <c r="J363" s="317">
        <v>3.86</v>
      </c>
      <c r="K363" s="291"/>
      <c r="L363" s="317">
        <v>98.12</v>
      </c>
      <c r="M363" s="331">
        <v>16.22</v>
      </c>
      <c r="N363" s="318">
        <v>1591.51</v>
      </c>
      <c r="EZ363" s="287"/>
      <c r="FA363" s="296" t="s">
        <v>216</v>
      </c>
      <c r="FB363" s="296" t="s">
        <v>0</v>
      </c>
      <c r="FC363" s="296" t="s">
        <v>0</v>
      </c>
      <c r="FG363" s="296"/>
      <c r="FK363" s="334"/>
      <c r="FL363" s="296"/>
      <c r="FN363" s="296"/>
    </row>
    <row r="364" spans="1:170" customFormat="1" ht="15" x14ac:dyDescent="0.25">
      <c r="A364" s="315"/>
      <c r="B364" s="316"/>
      <c r="C364" s="475" t="s">
        <v>126</v>
      </c>
      <c r="D364" s="475"/>
      <c r="E364" s="475"/>
      <c r="F364" s="290"/>
      <c r="G364" s="291"/>
      <c r="H364" s="291"/>
      <c r="I364" s="291"/>
      <c r="J364" s="294"/>
      <c r="K364" s="291"/>
      <c r="L364" s="317">
        <v>98.12</v>
      </c>
      <c r="M364" s="312"/>
      <c r="N364" s="318">
        <v>1591.51</v>
      </c>
      <c r="EZ364" s="287"/>
      <c r="FA364" s="296"/>
      <c r="FB364" s="296"/>
      <c r="FC364" s="296"/>
      <c r="FG364" s="296" t="s">
        <v>126</v>
      </c>
      <c r="FK364" s="334"/>
      <c r="FL364" s="296"/>
      <c r="FN364" s="296"/>
    </row>
    <row r="365" spans="1:170" customFormat="1" ht="0" hidden="1" customHeight="1" x14ac:dyDescent="0.25">
      <c r="A365" s="335"/>
      <c r="B365" s="296"/>
      <c r="C365" s="296"/>
      <c r="D365" s="296"/>
      <c r="E365" s="296"/>
      <c r="F365" s="336"/>
      <c r="G365" s="336"/>
      <c r="H365" s="336"/>
      <c r="I365" s="336"/>
      <c r="J365" s="337"/>
      <c r="K365" s="336"/>
      <c r="L365" s="337"/>
      <c r="M365" s="300"/>
      <c r="N365" s="337"/>
      <c r="EZ365" s="287"/>
      <c r="FA365" s="296"/>
      <c r="FB365" s="296"/>
      <c r="FC365" s="296"/>
      <c r="FG365" s="296"/>
      <c r="FK365" s="334"/>
      <c r="FL365" s="296"/>
      <c r="FN365" s="296"/>
    </row>
    <row r="366" spans="1:170" customFormat="1" ht="15" x14ac:dyDescent="0.25">
      <c r="A366" s="338"/>
      <c r="B366" s="339"/>
      <c r="C366" s="475" t="s">
        <v>264</v>
      </c>
      <c r="D366" s="475"/>
      <c r="E366" s="475"/>
      <c r="F366" s="475"/>
      <c r="G366" s="475"/>
      <c r="H366" s="475"/>
      <c r="I366" s="475"/>
      <c r="J366" s="475"/>
      <c r="K366" s="475"/>
      <c r="L366" s="354">
        <v>20564.38</v>
      </c>
      <c r="M366" s="341"/>
      <c r="N366" s="355">
        <v>212534.24</v>
      </c>
      <c r="EZ366" s="287"/>
      <c r="FA366" s="296"/>
      <c r="FB366" s="296"/>
      <c r="FC366" s="296"/>
      <c r="FG366" s="296"/>
      <c r="FK366" s="334"/>
      <c r="FL366" s="296" t="s">
        <v>264</v>
      </c>
      <c r="FN366" s="296"/>
    </row>
    <row r="367" spans="1:170" customFormat="1" ht="15" x14ac:dyDescent="0.25">
      <c r="A367" s="482" t="s">
        <v>265</v>
      </c>
      <c r="B367" s="483"/>
      <c r="C367" s="483"/>
      <c r="D367" s="483"/>
      <c r="E367" s="483"/>
      <c r="F367" s="483"/>
      <c r="G367" s="483"/>
      <c r="H367" s="483"/>
      <c r="I367" s="483"/>
      <c r="J367" s="483"/>
      <c r="K367" s="483"/>
      <c r="L367" s="483"/>
      <c r="M367" s="483"/>
      <c r="N367" s="484"/>
      <c r="EZ367" s="287" t="s">
        <v>265</v>
      </c>
      <c r="FA367" s="296"/>
      <c r="FB367" s="296"/>
      <c r="FC367" s="296"/>
      <c r="FG367" s="296"/>
      <c r="FK367" s="334"/>
      <c r="FL367" s="296"/>
      <c r="FN367" s="296"/>
    </row>
    <row r="368" spans="1:170" customFormat="1" ht="45" x14ac:dyDescent="0.25">
      <c r="A368" s="288" t="s">
        <v>266</v>
      </c>
      <c r="B368" s="289" t="s">
        <v>138</v>
      </c>
      <c r="C368" s="475" t="s">
        <v>139</v>
      </c>
      <c r="D368" s="475"/>
      <c r="E368" s="475"/>
      <c r="F368" s="290" t="s">
        <v>115</v>
      </c>
      <c r="G368" s="291">
        <v>7.2900000000000006E-2</v>
      </c>
      <c r="H368" s="292">
        <v>1</v>
      </c>
      <c r="I368" s="293">
        <v>7.2900000000000006E-2</v>
      </c>
      <c r="J368" s="294"/>
      <c r="K368" s="291"/>
      <c r="L368" s="294"/>
      <c r="M368" s="291"/>
      <c r="N368" s="295"/>
      <c r="EZ368" s="287"/>
      <c r="FA368" s="296" t="s">
        <v>139</v>
      </c>
      <c r="FB368" s="296" t="s">
        <v>0</v>
      </c>
      <c r="FC368" s="296" t="s">
        <v>0</v>
      </c>
      <c r="FG368" s="296"/>
      <c r="FK368" s="334"/>
      <c r="FL368" s="296"/>
      <c r="FN368" s="296"/>
    </row>
    <row r="369" spans="1:170" customFormat="1" ht="15" x14ac:dyDescent="0.25">
      <c r="A369" s="297"/>
      <c r="B369" s="298" t="s">
        <v>26</v>
      </c>
      <c r="C369" s="472" t="s">
        <v>116</v>
      </c>
      <c r="D369" s="472"/>
      <c r="E369" s="472"/>
      <c r="F369" s="299"/>
      <c r="G369" s="300"/>
      <c r="H369" s="300"/>
      <c r="I369" s="300"/>
      <c r="J369" s="301">
        <v>92.08</v>
      </c>
      <c r="K369" s="300"/>
      <c r="L369" s="301">
        <v>6.71</v>
      </c>
      <c r="M369" s="302">
        <v>52.21</v>
      </c>
      <c r="N369" s="325">
        <v>350.33</v>
      </c>
      <c r="EZ369" s="287"/>
      <c r="FA369" s="296"/>
      <c r="FB369" s="296"/>
      <c r="FC369" s="296"/>
      <c r="FD369" s="304" t="s">
        <v>116</v>
      </c>
      <c r="FG369" s="296"/>
      <c r="FK369" s="334"/>
      <c r="FL369" s="296"/>
      <c r="FN369" s="296"/>
    </row>
    <row r="370" spans="1:170" customFormat="1" ht="15" x14ac:dyDescent="0.25">
      <c r="A370" s="297"/>
      <c r="B370" s="298" t="s">
        <v>127</v>
      </c>
      <c r="C370" s="472" t="s">
        <v>131</v>
      </c>
      <c r="D370" s="472"/>
      <c r="E370" s="472"/>
      <c r="F370" s="299"/>
      <c r="G370" s="300"/>
      <c r="H370" s="300"/>
      <c r="I370" s="300"/>
      <c r="J370" s="301">
        <v>287.60000000000002</v>
      </c>
      <c r="K370" s="300"/>
      <c r="L370" s="301">
        <v>20.97</v>
      </c>
      <c r="M370" s="302">
        <v>15.71</v>
      </c>
      <c r="N370" s="325">
        <v>329.44</v>
      </c>
      <c r="EZ370" s="287"/>
      <c r="FA370" s="296"/>
      <c r="FB370" s="296"/>
      <c r="FC370" s="296"/>
      <c r="FD370" s="304" t="s">
        <v>131</v>
      </c>
      <c r="FG370" s="296"/>
      <c r="FK370" s="334"/>
      <c r="FL370" s="296"/>
      <c r="FN370" s="296"/>
    </row>
    <row r="371" spans="1:170" customFormat="1" ht="15" x14ac:dyDescent="0.25">
      <c r="A371" s="297"/>
      <c r="B371" s="298" t="s">
        <v>21</v>
      </c>
      <c r="C371" s="472" t="s">
        <v>132</v>
      </c>
      <c r="D371" s="472"/>
      <c r="E371" s="472"/>
      <c r="F371" s="299"/>
      <c r="G371" s="300"/>
      <c r="H371" s="300"/>
      <c r="I371" s="300"/>
      <c r="J371" s="301">
        <v>37.57</v>
      </c>
      <c r="K371" s="300"/>
      <c r="L371" s="301">
        <v>2.74</v>
      </c>
      <c r="M371" s="302">
        <v>52.21</v>
      </c>
      <c r="N371" s="325">
        <v>143.06</v>
      </c>
      <c r="EZ371" s="287"/>
      <c r="FA371" s="296"/>
      <c r="FB371" s="296"/>
      <c r="FC371" s="296"/>
      <c r="FD371" s="304" t="s">
        <v>132</v>
      </c>
      <c r="FG371" s="296"/>
      <c r="FK371" s="334"/>
      <c r="FL371" s="296"/>
      <c r="FN371" s="296"/>
    </row>
    <row r="372" spans="1:170" customFormat="1" ht="15" x14ac:dyDescent="0.25">
      <c r="A372" s="305"/>
      <c r="B372" s="298"/>
      <c r="C372" s="472" t="s">
        <v>117</v>
      </c>
      <c r="D372" s="472"/>
      <c r="E372" s="472"/>
      <c r="F372" s="299" t="s">
        <v>118</v>
      </c>
      <c r="G372" s="320">
        <v>11.7</v>
      </c>
      <c r="H372" s="300"/>
      <c r="I372" s="321">
        <v>0.85292999999999997</v>
      </c>
      <c r="J372" s="308"/>
      <c r="K372" s="300"/>
      <c r="L372" s="308"/>
      <c r="M372" s="300"/>
      <c r="N372" s="309"/>
      <c r="EZ372" s="287"/>
      <c r="FA372" s="296"/>
      <c r="FB372" s="296"/>
      <c r="FC372" s="296"/>
      <c r="FE372" s="304" t="s">
        <v>117</v>
      </c>
      <c r="FG372" s="296"/>
      <c r="FK372" s="334"/>
      <c r="FL372" s="296"/>
      <c r="FN372" s="296"/>
    </row>
    <row r="373" spans="1:170" customFormat="1" ht="15" x14ac:dyDescent="0.25">
      <c r="A373" s="305"/>
      <c r="B373" s="298"/>
      <c r="C373" s="472" t="s">
        <v>133</v>
      </c>
      <c r="D373" s="472"/>
      <c r="E373" s="472"/>
      <c r="F373" s="299" t="s">
        <v>118</v>
      </c>
      <c r="G373" s="302">
        <v>2.96</v>
      </c>
      <c r="H373" s="300"/>
      <c r="I373" s="322">
        <v>0.215784</v>
      </c>
      <c r="J373" s="308"/>
      <c r="K373" s="300"/>
      <c r="L373" s="308"/>
      <c r="M373" s="300"/>
      <c r="N373" s="309"/>
      <c r="EZ373" s="287"/>
      <c r="FA373" s="296"/>
      <c r="FB373" s="296"/>
      <c r="FC373" s="296"/>
      <c r="FE373" s="304" t="s">
        <v>133</v>
      </c>
      <c r="FG373" s="296"/>
      <c r="FK373" s="334"/>
      <c r="FL373" s="296"/>
      <c r="FN373" s="296"/>
    </row>
    <row r="374" spans="1:170" customFormat="1" ht="15" x14ac:dyDescent="0.25">
      <c r="A374" s="310"/>
      <c r="B374" s="298"/>
      <c r="C374" s="479" t="s">
        <v>119</v>
      </c>
      <c r="D374" s="479"/>
      <c r="E374" s="479"/>
      <c r="F374" s="311"/>
      <c r="G374" s="312"/>
      <c r="H374" s="312"/>
      <c r="I374" s="312"/>
      <c r="J374" s="313">
        <v>379.68</v>
      </c>
      <c r="K374" s="312"/>
      <c r="L374" s="313">
        <v>27.68</v>
      </c>
      <c r="M374" s="312"/>
      <c r="N374" s="356">
        <v>679.77</v>
      </c>
      <c r="EZ374" s="287"/>
      <c r="FA374" s="296"/>
      <c r="FB374" s="296"/>
      <c r="FC374" s="296"/>
      <c r="FF374" s="304" t="s">
        <v>119</v>
      </c>
      <c r="FG374" s="296"/>
      <c r="FK374" s="334"/>
      <c r="FL374" s="296"/>
      <c r="FN374" s="296"/>
    </row>
    <row r="375" spans="1:170" customFormat="1" ht="15" x14ac:dyDescent="0.25">
      <c r="A375" s="305"/>
      <c r="B375" s="298"/>
      <c r="C375" s="472" t="s">
        <v>120</v>
      </c>
      <c r="D375" s="472"/>
      <c r="E375" s="472"/>
      <c r="F375" s="299"/>
      <c r="G375" s="300"/>
      <c r="H375" s="300"/>
      <c r="I375" s="300"/>
      <c r="J375" s="308"/>
      <c r="K375" s="300"/>
      <c r="L375" s="301">
        <v>9.4499999999999993</v>
      </c>
      <c r="M375" s="300"/>
      <c r="N375" s="325">
        <v>493.39</v>
      </c>
      <c r="EZ375" s="287"/>
      <c r="FA375" s="296"/>
      <c r="FB375" s="296"/>
      <c r="FC375" s="296"/>
      <c r="FE375" s="304" t="s">
        <v>120</v>
      </c>
      <c r="FG375" s="296"/>
      <c r="FK375" s="334"/>
      <c r="FL375" s="296"/>
      <c r="FN375" s="296"/>
    </row>
    <row r="376" spans="1:170" customFormat="1" ht="22.5" x14ac:dyDescent="0.25">
      <c r="A376" s="305"/>
      <c r="B376" s="298" t="s">
        <v>140</v>
      </c>
      <c r="C376" s="472" t="s">
        <v>141</v>
      </c>
      <c r="D376" s="472"/>
      <c r="E376" s="472"/>
      <c r="F376" s="299" t="s">
        <v>123</v>
      </c>
      <c r="G376" s="306">
        <v>102</v>
      </c>
      <c r="H376" s="300"/>
      <c r="I376" s="306">
        <v>102</v>
      </c>
      <c r="J376" s="308"/>
      <c r="K376" s="300"/>
      <c r="L376" s="301">
        <v>9.64</v>
      </c>
      <c r="M376" s="300"/>
      <c r="N376" s="325">
        <v>503.26</v>
      </c>
      <c r="EZ376" s="287"/>
      <c r="FA376" s="296"/>
      <c r="FB376" s="296"/>
      <c r="FC376" s="296"/>
      <c r="FE376" s="304" t="s">
        <v>141</v>
      </c>
      <c r="FG376" s="296"/>
      <c r="FK376" s="334"/>
      <c r="FL376" s="296"/>
      <c r="FN376" s="296"/>
    </row>
    <row r="377" spans="1:170" customFormat="1" ht="22.5" x14ac:dyDescent="0.25">
      <c r="A377" s="305"/>
      <c r="B377" s="298" t="s">
        <v>142</v>
      </c>
      <c r="C377" s="472" t="s">
        <v>143</v>
      </c>
      <c r="D377" s="472"/>
      <c r="E377" s="472"/>
      <c r="F377" s="299" t="s">
        <v>123</v>
      </c>
      <c r="G377" s="306">
        <v>54</v>
      </c>
      <c r="H377" s="300"/>
      <c r="I377" s="306">
        <v>54</v>
      </c>
      <c r="J377" s="308"/>
      <c r="K377" s="300"/>
      <c r="L377" s="301">
        <v>5.0999999999999996</v>
      </c>
      <c r="M377" s="300"/>
      <c r="N377" s="325">
        <v>266.43</v>
      </c>
      <c r="EZ377" s="287"/>
      <c r="FA377" s="296"/>
      <c r="FB377" s="296"/>
      <c r="FC377" s="296"/>
      <c r="FE377" s="304" t="s">
        <v>143</v>
      </c>
      <c r="FG377" s="296"/>
      <c r="FK377" s="334"/>
      <c r="FL377" s="296"/>
      <c r="FN377" s="296"/>
    </row>
    <row r="378" spans="1:170" customFormat="1" ht="15" x14ac:dyDescent="0.25">
      <c r="A378" s="315"/>
      <c r="B378" s="316"/>
      <c r="C378" s="475" t="s">
        <v>126</v>
      </c>
      <c r="D378" s="475"/>
      <c r="E378" s="475"/>
      <c r="F378" s="290"/>
      <c r="G378" s="291"/>
      <c r="H378" s="291"/>
      <c r="I378" s="291"/>
      <c r="J378" s="294"/>
      <c r="K378" s="291"/>
      <c r="L378" s="317">
        <v>42.42</v>
      </c>
      <c r="M378" s="312"/>
      <c r="N378" s="318">
        <v>1449.46</v>
      </c>
      <c r="EZ378" s="287"/>
      <c r="FA378" s="296"/>
      <c r="FB378" s="296"/>
      <c r="FC378" s="296"/>
      <c r="FG378" s="296" t="s">
        <v>126</v>
      </c>
      <c r="FK378" s="334"/>
      <c r="FL378" s="296"/>
      <c r="FN378" s="296"/>
    </row>
    <row r="379" spans="1:170" customFormat="1" ht="22.5" x14ac:dyDescent="0.25">
      <c r="A379" s="288" t="s">
        <v>267</v>
      </c>
      <c r="B379" s="289" t="s">
        <v>144</v>
      </c>
      <c r="C379" s="475" t="s">
        <v>145</v>
      </c>
      <c r="D379" s="475"/>
      <c r="E379" s="475"/>
      <c r="F379" s="290" t="s">
        <v>115</v>
      </c>
      <c r="G379" s="291">
        <v>3.2099999999999997E-2</v>
      </c>
      <c r="H379" s="292">
        <v>1</v>
      </c>
      <c r="I379" s="293">
        <v>3.2099999999999997E-2</v>
      </c>
      <c r="J379" s="294"/>
      <c r="K379" s="291"/>
      <c r="L379" s="294"/>
      <c r="M379" s="291"/>
      <c r="N379" s="295"/>
      <c r="EZ379" s="287"/>
      <c r="FA379" s="296" t="s">
        <v>145</v>
      </c>
      <c r="FB379" s="296" t="s">
        <v>0</v>
      </c>
      <c r="FC379" s="296" t="s">
        <v>0</v>
      </c>
      <c r="FG379" s="296"/>
      <c r="FK379" s="334"/>
      <c r="FL379" s="296"/>
      <c r="FN379" s="296"/>
    </row>
    <row r="380" spans="1:170" customFormat="1" ht="15" x14ac:dyDescent="0.25">
      <c r="A380" s="297"/>
      <c r="B380" s="298" t="s">
        <v>26</v>
      </c>
      <c r="C380" s="472" t="s">
        <v>116</v>
      </c>
      <c r="D380" s="472"/>
      <c r="E380" s="472"/>
      <c r="F380" s="299"/>
      <c r="G380" s="300"/>
      <c r="H380" s="300"/>
      <c r="I380" s="300"/>
      <c r="J380" s="301">
        <v>106.88</v>
      </c>
      <c r="K380" s="300"/>
      <c r="L380" s="301">
        <v>3.43</v>
      </c>
      <c r="M380" s="302">
        <v>52.21</v>
      </c>
      <c r="N380" s="325">
        <v>179.08</v>
      </c>
      <c r="EZ380" s="287"/>
      <c r="FA380" s="296"/>
      <c r="FB380" s="296"/>
      <c r="FC380" s="296"/>
      <c r="FD380" s="304" t="s">
        <v>116</v>
      </c>
      <c r="FG380" s="296"/>
      <c r="FK380" s="334"/>
      <c r="FL380" s="296"/>
      <c r="FN380" s="296"/>
    </row>
    <row r="381" spans="1:170" customFormat="1" ht="15" x14ac:dyDescent="0.25">
      <c r="A381" s="297"/>
      <c r="B381" s="298" t="s">
        <v>127</v>
      </c>
      <c r="C381" s="472" t="s">
        <v>131</v>
      </c>
      <c r="D381" s="472"/>
      <c r="E381" s="472"/>
      <c r="F381" s="299"/>
      <c r="G381" s="300"/>
      <c r="H381" s="300"/>
      <c r="I381" s="300"/>
      <c r="J381" s="301">
        <v>241.58</v>
      </c>
      <c r="K381" s="300"/>
      <c r="L381" s="301">
        <v>7.75</v>
      </c>
      <c r="M381" s="302">
        <v>15.71</v>
      </c>
      <c r="N381" s="325">
        <v>121.75</v>
      </c>
      <c r="EZ381" s="287"/>
      <c r="FA381" s="296"/>
      <c r="FB381" s="296"/>
      <c r="FC381" s="296"/>
      <c r="FD381" s="304" t="s">
        <v>131</v>
      </c>
      <c r="FG381" s="296"/>
      <c r="FK381" s="334"/>
      <c r="FL381" s="296"/>
      <c r="FN381" s="296"/>
    </row>
    <row r="382" spans="1:170" customFormat="1" ht="15" x14ac:dyDescent="0.25">
      <c r="A382" s="297"/>
      <c r="B382" s="298" t="s">
        <v>21</v>
      </c>
      <c r="C382" s="472" t="s">
        <v>132</v>
      </c>
      <c r="D382" s="472"/>
      <c r="E382" s="472"/>
      <c r="F382" s="299"/>
      <c r="G382" s="300"/>
      <c r="H382" s="300"/>
      <c r="I382" s="300"/>
      <c r="J382" s="301">
        <v>26.36</v>
      </c>
      <c r="K382" s="300"/>
      <c r="L382" s="301">
        <v>0.85</v>
      </c>
      <c r="M382" s="302">
        <v>52.21</v>
      </c>
      <c r="N382" s="325">
        <v>44.38</v>
      </c>
      <c r="EZ382" s="287"/>
      <c r="FA382" s="296"/>
      <c r="FB382" s="296"/>
      <c r="FC382" s="296"/>
      <c r="FD382" s="304" t="s">
        <v>132</v>
      </c>
      <c r="FG382" s="296"/>
      <c r="FK382" s="334"/>
      <c r="FL382" s="296"/>
      <c r="FN382" s="296"/>
    </row>
    <row r="383" spans="1:170" customFormat="1" ht="15" x14ac:dyDescent="0.25">
      <c r="A383" s="305"/>
      <c r="B383" s="298"/>
      <c r="C383" s="472" t="s">
        <v>117</v>
      </c>
      <c r="D383" s="472"/>
      <c r="E383" s="472"/>
      <c r="F383" s="299" t="s">
        <v>118</v>
      </c>
      <c r="G383" s="302">
        <v>12.53</v>
      </c>
      <c r="H383" s="300"/>
      <c r="I383" s="322">
        <v>0.40221299999999999</v>
      </c>
      <c r="J383" s="308"/>
      <c r="K383" s="300"/>
      <c r="L383" s="308"/>
      <c r="M383" s="300"/>
      <c r="N383" s="309"/>
      <c r="EZ383" s="287"/>
      <c r="FA383" s="296"/>
      <c r="FB383" s="296"/>
      <c r="FC383" s="296"/>
      <c r="FE383" s="304" t="s">
        <v>117</v>
      </c>
      <c r="FG383" s="296"/>
      <c r="FK383" s="334"/>
      <c r="FL383" s="296"/>
      <c r="FN383" s="296"/>
    </row>
    <row r="384" spans="1:170" customFormat="1" ht="15" x14ac:dyDescent="0.25">
      <c r="A384" s="305"/>
      <c r="B384" s="298"/>
      <c r="C384" s="472" t="s">
        <v>133</v>
      </c>
      <c r="D384" s="472"/>
      <c r="E384" s="472"/>
      <c r="F384" s="299" t="s">
        <v>118</v>
      </c>
      <c r="G384" s="302">
        <v>2.62</v>
      </c>
      <c r="H384" s="300"/>
      <c r="I384" s="322">
        <v>8.4101999999999996E-2</v>
      </c>
      <c r="J384" s="308"/>
      <c r="K384" s="300"/>
      <c r="L384" s="308"/>
      <c r="M384" s="300"/>
      <c r="N384" s="309"/>
      <c r="EZ384" s="287"/>
      <c r="FA384" s="296"/>
      <c r="FB384" s="296"/>
      <c r="FC384" s="296"/>
      <c r="FE384" s="304" t="s">
        <v>133</v>
      </c>
      <c r="FG384" s="296"/>
      <c r="FK384" s="334"/>
      <c r="FL384" s="296"/>
      <c r="FN384" s="296"/>
    </row>
    <row r="385" spans="1:170" customFormat="1" ht="15" x14ac:dyDescent="0.25">
      <c r="A385" s="310"/>
      <c r="B385" s="298"/>
      <c r="C385" s="479" t="s">
        <v>119</v>
      </c>
      <c r="D385" s="479"/>
      <c r="E385" s="479"/>
      <c r="F385" s="311"/>
      <c r="G385" s="312"/>
      <c r="H385" s="312"/>
      <c r="I385" s="312"/>
      <c r="J385" s="313">
        <v>348.46</v>
      </c>
      <c r="K385" s="312"/>
      <c r="L385" s="313">
        <v>11.18</v>
      </c>
      <c r="M385" s="312"/>
      <c r="N385" s="356">
        <v>300.83</v>
      </c>
      <c r="EZ385" s="287"/>
      <c r="FA385" s="296"/>
      <c r="FB385" s="296"/>
      <c r="FC385" s="296"/>
      <c r="FF385" s="304" t="s">
        <v>119</v>
      </c>
      <c r="FG385" s="296"/>
      <c r="FK385" s="334"/>
      <c r="FL385" s="296"/>
      <c r="FN385" s="296"/>
    </row>
    <row r="386" spans="1:170" customFormat="1" ht="15" x14ac:dyDescent="0.25">
      <c r="A386" s="305"/>
      <c r="B386" s="298"/>
      <c r="C386" s="472" t="s">
        <v>120</v>
      </c>
      <c r="D386" s="472"/>
      <c r="E386" s="472"/>
      <c r="F386" s="299"/>
      <c r="G386" s="300"/>
      <c r="H386" s="300"/>
      <c r="I386" s="300"/>
      <c r="J386" s="308"/>
      <c r="K386" s="300"/>
      <c r="L386" s="301">
        <v>4.28</v>
      </c>
      <c r="M386" s="300"/>
      <c r="N386" s="325">
        <v>223.46</v>
      </c>
      <c r="EZ386" s="287"/>
      <c r="FA386" s="296"/>
      <c r="FB386" s="296"/>
      <c r="FC386" s="296"/>
      <c r="FE386" s="304" t="s">
        <v>120</v>
      </c>
      <c r="FG386" s="296"/>
      <c r="FK386" s="334"/>
      <c r="FL386" s="296"/>
      <c r="FN386" s="296"/>
    </row>
    <row r="387" spans="1:170" customFormat="1" ht="22.5" x14ac:dyDescent="0.25">
      <c r="A387" s="305"/>
      <c r="B387" s="298" t="s">
        <v>146</v>
      </c>
      <c r="C387" s="472" t="s">
        <v>147</v>
      </c>
      <c r="D387" s="472"/>
      <c r="E387" s="472"/>
      <c r="F387" s="299" t="s">
        <v>123</v>
      </c>
      <c r="G387" s="306">
        <v>92</v>
      </c>
      <c r="H387" s="300"/>
      <c r="I387" s="306">
        <v>92</v>
      </c>
      <c r="J387" s="308"/>
      <c r="K387" s="300"/>
      <c r="L387" s="301">
        <v>3.94</v>
      </c>
      <c r="M387" s="300"/>
      <c r="N387" s="325">
        <v>205.58</v>
      </c>
      <c r="EZ387" s="287"/>
      <c r="FA387" s="296"/>
      <c r="FB387" s="296"/>
      <c r="FC387" s="296"/>
      <c r="FE387" s="304" t="s">
        <v>147</v>
      </c>
      <c r="FG387" s="296"/>
      <c r="FK387" s="334"/>
      <c r="FL387" s="296"/>
      <c r="FN387" s="296"/>
    </row>
    <row r="388" spans="1:170" customFormat="1" ht="45" x14ac:dyDescent="0.25">
      <c r="A388" s="305"/>
      <c r="B388" s="298" t="s">
        <v>148</v>
      </c>
      <c r="C388" s="472" t="s">
        <v>149</v>
      </c>
      <c r="D388" s="472"/>
      <c r="E388" s="472"/>
      <c r="F388" s="299" t="s">
        <v>123</v>
      </c>
      <c r="G388" s="306">
        <v>46</v>
      </c>
      <c r="H388" s="302">
        <v>0.85</v>
      </c>
      <c r="I388" s="320">
        <v>39.1</v>
      </c>
      <c r="J388" s="308"/>
      <c r="K388" s="300"/>
      <c r="L388" s="301">
        <v>1.67</v>
      </c>
      <c r="M388" s="300"/>
      <c r="N388" s="325">
        <v>87.37</v>
      </c>
      <c r="EZ388" s="287"/>
      <c r="FA388" s="296"/>
      <c r="FB388" s="296"/>
      <c r="FC388" s="296"/>
      <c r="FE388" s="304" t="s">
        <v>149</v>
      </c>
      <c r="FG388" s="296"/>
      <c r="FK388" s="334"/>
      <c r="FL388" s="296"/>
      <c r="FN388" s="296"/>
    </row>
    <row r="389" spans="1:170" customFormat="1" ht="15" x14ac:dyDescent="0.25">
      <c r="A389" s="315"/>
      <c r="B389" s="316"/>
      <c r="C389" s="475" t="s">
        <v>126</v>
      </c>
      <c r="D389" s="475"/>
      <c r="E389" s="475"/>
      <c r="F389" s="290"/>
      <c r="G389" s="291"/>
      <c r="H389" s="291"/>
      <c r="I389" s="291"/>
      <c r="J389" s="294"/>
      <c r="K389" s="291"/>
      <c r="L389" s="317">
        <v>16.79</v>
      </c>
      <c r="M389" s="312"/>
      <c r="N389" s="353">
        <v>593.78</v>
      </c>
      <c r="EZ389" s="287"/>
      <c r="FA389" s="296"/>
      <c r="FB389" s="296"/>
      <c r="FC389" s="296"/>
      <c r="FG389" s="296" t="s">
        <v>126</v>
      </c>
      <c r="FK389" s="334"/>
      <c r="FL389" s="296"/>
      <c r="FN389" s="296"/>
    </row>
    <row r="390" spans="1:170" customFormat="1" ht="33.75" x14ac:dyDescent="0.25">
      <c r="A390" s="288" t="s">
        <v>268</v>
      </c>
      <c r="B390" s="289" t="s">
        <v>150</v>
      </c>
      <c r="C390" s="475" t="s">
        <v>151</v>
      </c>
      <c r="D390" s="475"/>
      <c r="E390" s="475"/>
      <c r="F390" s="290" t="s">
        <v>115</v>
      </c>
      <c r="G390" s="291">
        <v>3.2000000000000001E-2</v>
      </c>
      <c r="H390" s="292">
        <v>1</v>
      </c>
      <c r="I390" s="326">
        <v>3.2000000000000001E-2</v>
      </c>
      <c r="J390" s="294"/>
      <c r="K390" s="291"/>
      <c r="L390" s="294"/>
      <c r="M390" s="291"/>
      <c r="N390" s="295"/>
      <c r="EZ390" s="287"/>
      <c r="FA390" s="296" t="s">
        <v>151</v>
      </c>
      <c r="FB390" s="296" t="s">
        <v>0</v>
      </c>
      <c r="FC390" s="296" t="s">
        <v>0</v>
      </c>
      <c r="FG390" s="296"/>
      <c r="FK390" s="334"/>
      <c r="FL390" s="296"/>
      <c r="FN390" s="296"/>
    </row>
    <row r="391" spans="1:170" customFormat="1" ht="15" x14ac:dyDescent="0.25">
      <c r="A391" s="297"/>
      <c r="B391" s="298" t="s">
        <v>26</v>
      </c>
      <c r="C391" s="472" t="s">
        <v>116</v>
      </c>
      <c r="D391" s="472"/>
      <c r="E391" s="472"/>
      <c r="F391" s="299"/>
      <c r="G391" s="300"/>
      <c r="H391" s="300"/>
      <c r="I391" s="300"/>
      <c r="J391" s="301">
        <v>173.23</v>
      </c>
      <c r="K391" s="300"/>
      <c r="L391" s="301">
        <v>5.54</v>
      </c>
      <c r="M391" s="302">
        <v>52.21</v>
      </c>
      <c r="N391" s="325">
        <v>289.24</v>
      </c>
      <c r="EZ391" s="287"/>
      <c r="FA391" s="296"/>
      <c r="FB391" s="296"/>
      <c r="FC391" s="296"/>
      <c r="FD391" s="304" t="s">
        <v>116</v>
      </c>
      <c r="FG391" s="296"/>
      <c r="FK391" s="334"/>
      <c r="FL391" s="296"/>
      <c r="FN391" s="296"/>
    </row>
    <row r="392" spans="1:170" customFormat="1" ht="15" x14ac:dyDescent="0.25">
      <c r="A392" s="297"/>
      <c r="B392" s="298" t="s">
        <v>127</v>
      </c>
      <c r="C392" s="472" t="s">
        <v>131</v>
      </c>
      <c r="D392" s="472"/>
      <c r="E392" s="472"/>
      <c r="F392" s="299"/>
      <c r="G392" s="300"/>
      <c r="H392" s="300"/>
      <c r="I392" s="300"/>
      <c r="J392" s="319">
        <v>5268.76</v>
      </c>
      <c r="K392" s="300"/>
      <c r="L392" s="301">
        <v>168.6</v>
      </c>
      <c r="M392" s="302">
        <v>15.71</v>
      </c>
      <c r="N392" s="303">
        <v>2648.71</v>
      </c>
      <c r="EZ392" s="287"/>
      <c r="FA392" s="296"/>
      <c r="FB392" s="296"/>
      <c r="FC392" s="296"/>
      <c r="FD392" s="304" t="s">
        <v>131</v>
      </c>
      <c r="FG392" s="296"/>
      <c r="FK392" s="334"/>
      <c r="FL392" s="296"/>
      <c r="FN392" s="296"/>
    </row>
    <row r="393" spans="1:170" customFormat="1" ht="15" x14ac:dyDescent="0.25">
      <c r="A393" s="297"/>
      <c r="B393" s="298" t="s">
        <v>21</v>
      </c>
      <c r="C393" s="472" t="s">
        <v>132</v>
      </c>
      <c r="D393" s="472"/>
      <c r="E393" s="472"/>
      <c r="F393" s="299"/>
      <c r="G393" s="300"/>
      <c r="H393" s="300"/>
      <c r="I393" s="300"/>
      <c r="J393" s="301">
        <v>267.67</v>
      </c>
      <c r="K393" s="300"/>
      <c r="L393" s="301">
        <v>8.57</v>
      </c>
      <c r="M393" s="302">
        <v>52.21</v>
      </c>
      <c r="N393" s="325">
        <v>447.44</v>
      </c>
      <c r="EZ393" s="287"/>
      <c r="FA393" s="296"/>
      <c r="FB393" s="296"/>
      <c r="FC393" s="296"/>
      <c r="FD393" s="304" t="s">
        <v>132</v>
      </c>
      <c r="FG393" s="296"/>
      <c r="FK393" s="334"/>
      <c r="FL393" s="296"/>
      <c r="FN393" s="296"/>
    </row>
    <row r="394" spans="1:170" customFormat="1" ht="15" x14ac:dyDescent="0.25">
      <c r="A394" s="297"/>
      <c r="B394" s="298" t="s">
        <v>24</v>
      </c>
      <c r="C394" s="472" t="s">
        <v>152</v>
      </c>
      <c r="D394" s="472"/>
      <c r="E394" s="472"/>
      <c r="F394" s="299"/>
      <c r="G394" s="300"/>
      <c r="H394" s="300"/>
      <c r="I394" s="300"/>
      <c r="J394" s="301">
        <v>17.079999999999998</v>
      </c>
      <c r="K394" s="300"/>
      <c r="L394" s="301">
        <v>0.55000000000000004</v>
      </c>
      <c r="M394" s="320">
        <v>9.5</v>
      </c>
      <c r="N394" s="325">
        <v>5.23</v>
      </c>
      <c r="EZ394" s="287"/>
      <c r="FA394" s="296"/>
      <c r="FB394" s="296"/>
      <c r="FC394" s="296"/>
      <c r="FD394" s="304" t="s">
        <v>152</v>
      </c>
      <c r="FG394" s="296"/>
      <c r="FK394" s="334"/>
      <c r="FL394" s="296"/>
      <c r="FN394" s="296"/>
    </row>
    <row r="395" spans="1:170" customFormat="1" ht="15" x14ac:dyDescent="0.25">
      <c r="A395" s="305"/>
      <c r="B395" s="298"/>
      <c r="C395" s="472" t="s">
        <v>117</v>
      </c>
      <c r="D395" s="472"/>
      <c r="E395" s="472"/>
      <c r="F395" s="299" t="s">
        <v>118</v>
      </c>
      <c r="G395" s="320">
        <v>21.6</v>
      </c>
      <c r="H395" s="300"/>
      <c r="I395" s="332">
        <v>0.69120000000000004</v>
      </c>
      <c r="J395" s="308"/>
      <c r="K395" s="300"/>
      <c r="L395" s="308"/>
      <c r="M395" s="300"/>
      <c r="N395" s="309"/>
      <c r="EZ395" s="287"/>
      <c r="FA395" s="296"/>
      <c r="FB395" s="296"/>
      <c r="FC395" s="296"/>
      <c r="FE395" s="304" t="s">
        <v>117</v>
      </c>
      <c r="FG395" s="296"/>
      <c r="FK395" s="334"/>
      <c r="FL395" s="296"/>
      <c r="FN395" s="296"/>
    </row>
    <row r="396" spans="1:170" customFormat="1" ht="15" x14ac:dyDescent="0.25">
      <c r="A396" s="305"/>
      <c r="B396" s="298"/>
      <c r="C396" s="472" t="s">
        <v>133</v>
      </c>
      <c r="D396" s="472"/>
      <c r="E396" s="472"/>
      <c r="F396" s="299" t="s">
        <v>118</v>
      </c>
      <c r="G396" s="320">
        <v>20.6</v>
      </c>
      <c r="H396" s="300"/>
      <c r="I396" s="332">
        <v>0.65920000000000001</v>
      </c>
      <c r="J396" s="308"/>
      <c r="K396" s="300"/>
      <c r="L396" s="308"/>
      <c r="M396" s="300"/>
      <c r="N396" s="309"/>
      <c r="EZ396" s="287"/>
      <c r="FA396" s="296"/>
      <c r="FB396" s="296"/>
      <c r="FC396" s="296"/>
      <c r="FE396" s="304" t="s">
        <v>133</v>
      </c>
      <c r="FG396" s="296"/>
      <c r="FK396" s="334"/>
      <c r="FL396" s="296"/>
      <c r="FN396" s="296"/>
    </row>
    <row r="397" spans="1:170" customFormat="1" ht="15" x14ac:dyDescent="0.25">
      <c r="A397" s="310"/>
      <c r="B397" s="298"/>
      <c r="C397" s="479" t="s">
        <v>119</v>
      </c>
      <c r="D397" s="479"/>
      <c r="E397" s="479"/>
      <c r="F397" s="311"/>
      <c r="G397" s="312"/>
      <c r="H397" s="312"/>
      <c r="I397" s="312"/>
      <c r="J397" s="323">
        <v>5459.07</v>
      </c>
      <c r="K397" s="312"/>
      <c r="L397" s="313">
        <v>174.69</v>
      </c>
      <c r="M397" s="312"/>
      <c r="N397" s="314">
        <v>2943.18</v>
      </c>
      <c r="EZ397" s="287"/>
      <c r="FA397" s="296"/>
      <c r="FB397" s="296"/>
      <c r="FC397" s="296"/>
      <c r="FF397" s="304" t="s">
        <v>119</v>
      </c>
      <c r="FG397" s="296"/>
      <c r="FK397" s="334"/>
      <c r="FL397" s="296"/>
      <c r="FN397" s="296"/>
    </row>
    <row r="398" spans="1:170" customFormat="1" ht="15" x14ac:dyDescent="0.25">
      <c r="A398" s="305"/>
      <c r="B398" s="298"/>
      <c r="C398" s="472" t="s">
        <v>120</v>
      </c>
      <c r="D398" s="472"/>
      <c r="E398" s="472"/>
      <c r="F398" s="299"/>
      <c r="G398" s="300"/>
      <c r="H398" s="300"/>
      <c r="I398" s="300"/>
      <c r="J398" s="308"/>
      <c r="K398" s="300"/>
      <c r="L398" s="301">
        <v>14.11</v>
      </c>
      <c r="M398" s="300"/>
      <c r="N398" s="325">
        <v>736.68</v>
      </c>
      <c r="EZ398" s="287"/>
      <c r="FA398" s="296"/>
      <c r="FB398" s="296"/>
      <c r="FC398" s="296"/>
      <c r="FE398" s="304" t="s">
        <v>120</v>
      </c>
      <c r="FG398" s="296"/>
      <c r="FK398" s="334"/>
      <c r="FL398" s="296"/>
      <c r="FN398" s="296"/>
    </row>
    <row r="399" spans="1:170" customFormat="1" ht="45" x14ac:dyDescent="0.25">
      <c r="A399" s="305"/>
      <c r="B399" s="298" t="s">
        <v>153</v>
      </c>
      <c r="C399" s="472" t="s">
        <v>154</v>
      </c>
      <c r="D399" s="472"/>
      <c r="E399" s="472"/>
      <c r="F399" s="299" t="s">
        <v>123</v>
      </c>
      <c r="G399" s="306">
        <v>147</v>
      </c>
      <c r="H399" s="300"/>
      <c r="I399" s="306">
        <v>147</v>
      </c>
      <c r="J399" s="308"/>
      <c r="K399" s="300"/>
      <c r="L399" s="301">
        <v>20.74</v>
      </c>
      <c r="M399" s="300"/>
      <c r="N399" s="303">
        <v>1082.92</v>
      </c>
      <c r="EZ399" s="287"/>
      <c r="FA399" s="296"/>
      <c r="FB399" s="296"/>
      <c r="FC399" s="296"/>
      <c r="FE399" s="304" t="s">
        <v>154</v>
      </c>
      <c r="FG399" s="296"/>
      <c r="FK399" s="334"/>
      <c r="FL399" s="296"/>
      <c r="FN399" s="296"/>
    </row>
    <row r="400" spans="1:170" customFormat="1" ht="56.25" x14ac:dyDescent="0.25">
      <c r="A400" s="305"/>
      <c r="B400" s="298" t="s">
        <v>155</v>
      </c>
      <c r="C400" s="472" t="s">
        <v>156</v>
      </c>
      <c r="D400" s="472"/>
      <c r="E400" s="472"/>
      <c r="F400" s="299" t="s">
        <v>123</v>
      </c>
      <c r="G400" s="306">
        <v>134</v>
      </c>
      <c r="H400" s="302">
        <v>0.85</v>
      </c>
      <c r="I400" s="320">
        <v>113.9</v>
      </c>
      <c r="J400" s="308"/>
      <c r="K400" s="300"/>
      <c r="L400" s="301">
        <v>16.07</v>
      </c>
      <c r="M400" s="300"/>
      <c r="N400" s="325">
        <v>839.08</v>
      </c>
      <c r="EZ400" s="287"/>
      <c r="FA400" s="296"/>
      <c r="FB400" s="296"/>
      <c r="FC400" s="296"/>
      <c r="FE400" s="304" t="s">
        <v>156</v>
      </c>
      <c r="FG400" s="296"/>
      <c r="FK400" s="334"/>
      <c r="FL400" s="296"/>
      <c r="FN400" s="296"/>
    </row>
    <row r="401" spans="1:170" customFormat="1" ht="15" x14ac:dyDescent="0.25">
      <c r="A401" s="315"/>
      <c r="B401" s="316"/>
      <c r="C401" s="475" t="s">
        <v>126</v>
      </c>
      <c r="D401" s="475"/>
      <c r="E401" s="475"/>
      <c r="F401" s="290"/>
      <c r="G401" s="291"/>
      <c r="H401" s="291"/>
      <c r="I401" s="291"/>
      <c r="J401" s="294"/>
      <c r="K401" s="291"/>
      <c r="L401" s="317">
        <v>211.5</v>
      </c>
      <c r="M401" s="312"/>
      <c r="N401" s="318">
        <v>4865.18</v>
      </c>
      <c r="EZ401" s="287"/>
      <c r="FA401" s="296"/>
      <c r="FB401" s="296"/>
      <c r="FC401" s="296"/>
      <c r="FG401" s="296" t="s">
        <v>126</v>
      </c>
      <c r="FK401" s="334"/>
      <c r="FL401" s="296"/>
      <c r="FN401" s="296"/>
    </row>
    <row r="402" spans="1:170" customFormat="1" ht="22.5" x14ac:dyDescent="0.25">
      <c r="A402" s="288" t="s">
        <v>269</v>
      </c>
      <c r="B402" s="289" t="s">
        <v>157</v>
      </c>
      <c r="C402" s="475" t="s">
        <v>158</v>
      </c>
      <c r="D402" s="475"/>
      <c r="E402" s="475"/>
      <c r="F402" s="290" t="s">
        <v>159</v>
      </c>
      <c r="G402" s="291">
        <v>4.04</v>
      </c>
      <c r="H402" s="292">
        <v>1</v>
      </c>
      <c r="I402" s="331">
        <v>4.04</v>
      </c>
      <c r="J402" s="317">
        <v>646.32000000000005</v>
      </c>
      <c r="K402" s="326">
        <v>1.012</v>
      </c>
      <c r="L402" s="324">
        <v>2642.47</v>
      </c>
      <c r="M402" s="327">
        <v>9.5</v>
      </c>
      <c r="N402" s="318">
        <v>25103.47</v>
      </c>
      <c r="EZ402" s="287"/>
      <c r="FA402" s="296" t="s">
        <v>158</v>
      </c>
      <c r="FB402" s="296" t="s">
        <v>0</v>
      </c>
      <c r="FC402" s="296" t="s">
        <v>0</v>
      </c>
      <c r="FG402" s="296"/>
      <c r="FK402" s="334"/>
      <c r="FL402" s="296"/>
      <c r="FN402" s="296"/>
    </row>
    <row r="403" spans="1:170" customFormat="1" ht="15" x14ac:dyDescent="0.25">
      <c r="A403" s="310"/>
      <c r="B403" s="328"/>
      <c r="C403" s="472" t="s">
        <v>160</v>
      </c>
      <c r="D403" s="472"/>
      <c r="E403" s="472"/>
      <c r="F403" s="472"/>
      <c r="G403" s="472"/>
      <c r="H403" s="472"/>
      <c r="I403" s="472"/>
      <c r="J403" s="472"/>
      <c r="K403" s="472"/>
      <c r="L403" s="472"/>
      <c r="M403" s="472"/>
      <c r="N403" s="481"/>
      <c r="EZ403" s="287"/>
      <c r="FA403" s="296"/>
      <c r="FB403" s="296"/>
      <c r="FC403" s="296"/>
      <c r="FG403" s="296"/>
      <c r="FH403" s="304" t="s">
        <v>160</v>
      </c>
      <c r="FK403" s="334"/>
      <c r="FL403" s="296"/>
      <c r="FN403" s="296"/>
    </row>
    <row r="404" spans="1:170" customFormat="1" ht="15" x14ac:dyDescent="0.25">
      <c r="A404" s="329"/>
      <c r="B404" s="298"/>
      <c r="C404" s="466" t="s">
        <v>161</v>
      </c>
      <c r="D404" s="466"/>
      <c r="E404" s="466"/>
      <c r="F404" s="466"/>
      <c r="G404" s="466"/>
      <c r="H404" s="466"/>
      <c r="I404" s="466"/>
      <c r="J404" s="466"/>
      <c r="K404" s="466"/>
      <c r="L404" s="466"/>
      <c r="M404" s="466"/>
      <c r="N404" s="480"/>
      <c r="EZ404" s="287"/>
      <c r="FA404" s="296"/>
      <c r="FB404" s="296"/>
      <c r="FC404" s="296"/>
      <c r="FG404" s="296"/>
      <c r="FI404" s="304" t="s">
        <v>161</v>
      </c>
      <c r="FK404" s="334"/>
      <c r="FL404" s="296"/>
      <c r="FN404" s="296"/>
    </row>
    <row r="405" spans="1:170" customFormat="1" ht="15" x14ac:dyDescent="0.25">
      <c r="A405" s="315"/>
      <c r="B405" s="316"/>
      <c r="C405" s="475" t="s">
        <v>126</v>
      </c>
      <c r="D405" s="475"/>
      <c r="E405" s="475"/>
      <c r="F405" s="290"/>
      <c r="G405" s="291"/>
      <c r="H405" s="291"/>
      <c r="I405" s="291"/>
      <c r="J405" s="294"/>
      <c r="K405" s="291"/>
      <c r="L405" s="324">
        <v>2642.47</v>
      </c>
      <c r="M405" s="312"/>
      <c r="N405" s="318">
        <v>25103.47</v>
      </c>
      <c r="EZ405" s="287"/>
      <c r="FA405" s="296"/>
      <c r="FB405" s="296"/>
      <c r="FC405" s="296"/>
      <c r="FG405" s="296" t="s">
        <v>126</v>
      </c>
      <c r="FK405" s="334"/>
      <c r="FL405" s="296"/>
      <c r="FN405" s="296"/>
    </row>
    <row r="406" spans="1:170" customFormat="1" ht="33.75" x14ac:dyDescent="0.25">
      <c r="A406" s="288" t="s">
        <v>270</v>
      </c>
      <c r="B406" s="289" t="s">
        <v>247</v>
      </c>
      <c r="C406" s="475" t="s">
        <v>248</v>
      </c>
      <c r="D406" s="475"/>
      <c r="E406" s="475"/>
      <c r="F406" s="290" t="s">
        <v>249</v>
      </c>
      <c r="G406" s="291">
        <v>0.06</v>
      </c>
      <c r="H406" s="292">
        <v>1</v>
      </c>
      <c r="I406" s="331">
        <v>0.06</v>
      </c>
      <c r="J406" s="294"/>
      <c r="K406" s="291"/>
      <c r="L406" s="294"/>
      <c r="M406" s="291"/>
      <c r="N406" s="295"/>
      <c r="EZ406" s="287"/>
      <c r="FA406" s="296" t="s">
        <v>248</v>
      </c>
      <c r="FB406" s="296" t="s">
        <v>0</v>
      </c>
      <c r="FC406" s="296" t="s">
        <v>0</v>
      </c>
      <c r="FG406" s="296"/>
      <c r="FK406" s="334"/>
      <c r="FL406" s="296"/>
      <c r="FN406" s="296"/>
    </row>
    <row r="407" spans="1:170" customFormat="1" ht="15" x14ac:dyDescent="0.25">
      <c r="A407" s="297"/>
      <c r="B407" s="298" t="s">
        <v>26</v>
      </c>
      <c r="C407" s="472" t="s">
        <v>116</v>
      </c>
      <c r="D407" s="472"/>
      <c r="E407" s="472"/>
      <c r="F407" s="299"/>
      <c r="G407" s="300"/>
      <c r="H407" s="300"/>
      <c r="I407" s="300"/>
      <c r="J407" s="319">
        <v>1183.68</v>
      </c>
      <c r="K407" s="300"/>
      <c r="L407" s="301">
        <v>71.02</v>
      </c>
      <c r="M407" s="302">
        <v>52.21</v>
      </c>
      <c r="N407" s="303">
        <v>3707.95</v>
      </c>
      <c r="EZ407" s="287"/>
      <c r="FA407" s="296"/>
      <c r="FB407" s="296"/>
      <c r="FC407" s="296"/>
      <c r="FD407" s="304" t="s">
        <v>116</v>
      </c>
      <c r="FG407" s="296"/>
      <c r="FK407" s="334"/>
      <c r="FL407" s="296"/>
      <c r="FN407" s="296"/>
    </row>
    <row r="408" spans="1:170" customFormat="1" ht="15" x14ac:dyDescent="0.25">
      <c r="A408" s="297"/>
      <c r="B408" s="298" t="s">
        <v>127</v>
      </c>
      <c r="C408" s="472" t="s">
        <v>131</v>
      </c>
      <c r="D408" s="472"/>
      <c r="E408" s="472"/>
      <c r="F408" s="299"/>
      <c r="G408" s="300"/>
      <c r="H408" s="300"/>
      <c r="I408" s="300"/>
      <c r="J408" s="301">
        <v>946.33</v>
      </c>
      <c r="K408" s="300"/>
      <c r="L408" s="301">
        <v>56.78</v>
      </c>
      <c r="M408" s="302">
        <v>15.71</v>
      </c>
      <c r="N408" s="325">
        <v>892.01</v>
      </c>
      <c r="EZ408" s="287"/>
      <c r="FA408" s="296"/>
      <c r="FB408" s="296"/>
      <c r="FC408" s="296"/>
      <c r="FD408" s="304" t="s">
        <v>131</v>
      </c>
      <c r="FG408" s="296"/>
      <c r="FK408" s="334"/>
      <c r="FL408" s="296"/>
      <c r="FN408" s="296"/>
    </row>
    <row r="409" spans="1:170" customFormat="1" ht="15" x14ac:dyDescent="0.25">
      <c r="A409" s="297"/>
      <c r="B409" s="298" t="s">
        <v>21</v>
      </c>
      <c r="C409" s="472" t="s">
        <v>132</v>
      </c>
      <c r="D409" s="472"/>
      <c r="E409" s="472"/>
      <c r="F409" s="299"/>
      <c r="G409" s="300"/>
      <c r="H409" s="300"/>
      <c r="I409" s="300"/>
      <c r="J409" s="301">
        <v>90.65</v>
      </c>
      <c r="K409" s="300"/>
      <c r="L409" s="301">
        <v>5.44</v>
      </c>
      <c r="M409" s="302">
        <v>52.21</v>
      </c>
      <c r="N409" s="325">
        <v>284.02</v>
      </c>
      <c r="EZ409" s="287"/>
      <c r="FA409" s="296"/>
      <c r="FB409" s="296"/>
      <c r="FC409" s="296"/>
      <c r="FD409" s="304" t="s">
        <v>132</v>
      </c>
      <c r="FG409" s="296"/>
      <c r="FK409" s="334"/>
      <c r="FL409" s="296"/>
      <c r="FN409" s="296"/>
    </row>
    <row r="410" spans="1:170" customFormat="1" ht="15" x14ac:dyDescent="0.25">
      <c r="A410" s="297"/>
      <c r="B410" s="298" t="s">
        <v>24</v>
      </c>
      <c r="C410" s="472" t="s">
        <v>152</v>
      </c>
      <c r="D410" s="472"/>
      <c r="E410" s="472"/>
      <c r="F410" s="299"/>
      <c r="G410" s="300"/>
      <c r="H410" s="300"/>
      <c r="I410" s="300"/>
      <c r="J410" s="319">
        <v>8643.11</v>
      </c>
      <c r="K410" s="300"/>
      <c r="L410" s="301">
        <v>518.59</v>
      </c>
      <c r="M410" s="320">
        <v>9.5</v>
      </c>
      <c r="N410" s="303">
        <v>4926.6099999999997</v>
      </c>
      <c r="EZ410" s="287"/>
      <c r="FA410" s="296"/>
      <c r="FB410" s="296"/>
      <c r="FC410" s="296"/>
      <c r="FD410" s="304" t="s">
        <v>152</v>
      </c>
      <c r="FG410" s="296"/>
      <c r="FK410" s="334"/>
      <c r="FL410" s="296"/>
      <c r="FN410" s="296"/>
    </row>
    <row r="411" spans="1:170" customFormat="1" ht="15" x14ac:dyDescent="0.25">
      <c r="A411" s="305"/>
      <c r="B411" s="298"/>
      <c r="C411" s="472" t="s">
        <v>117</v>
      </c>
      <c r="D411" s="472"/>
      <c r="E411" s="472"/>
      <c r="F411" s="299" t="s">
        <v>118</v>
      </c>
      <c r="G411" s="306">
        <v>137</v>
      </c>
      <c r="H411" s="300"/>
      <c r="I411" s="302">
        <v>8.2200000000000006</v>
      </c>
      <c r="J411" s="308"/>
      <c r="K411" s="300"/>
      <c r="L411" s="308"/>
      <c r="M411" s="300"/>
      <c r="N411" s="309"/>
      <c r="EZ411" s="287"/>
      <c r="FA411" s="296"/>
      <c r="FB411" s="296"/>
      <c r="FC411" s="296"/>
      <c r="FE411" s="304" t="s">
        <v>117</v>
      </c>
      <c r="FG411" s="296"/>
      <c r="FK411" s="334"/>
      <c r="FL411" s="296"/>
      <c r="FN411" s="296"/>
    </row>
    <row r="412" spans="1:170" customFormat="1" ht="15" x14ac:dyDescent="0.25">
      <c r="A412" s="305"/>
      <c r="B412" s="298"/>
      <c r="C412" s="472" t="s">
        <v>133</v>
      </c>
      <c r="D412" s="472"/>
      <c r="E412" s="472"/>
      <c r="F412" s="299" t="s">
        <v>118</v>
      </c>
      <c r="G412" s="302">
        <v>8.01</v>
      </c>
      <c r="H412" s="300"/>
      <c r="I412" s="332">
        <v>0.48060000000000003</v>
      </c>
      <c r="J412" s="308"/>
      <c r="K412" s="300"/>
      <c r="L412" s="308"/>
      <c r="M412" s="300"/>
      <c r="N412" s="309"/>
      <c r="EZ412" s="287"/>
      <c r="FA412" s="296"/>
      <c r="FB412" s="296"/>
      <c r="FC412" s="296"/>
      <c r="FE412" s="304" t="s">
        <v>133</v>
      </c>
      <c r="FG412" s="296"/>
      <c r="FK412" s="334"/>
      <c r="FL412" s="296"/>
      <c r="FN412" s="296"/>
    </row>
    <row r="413" spans="1:170" customFormat="1" ht="15" x14ac:dyDescent="0.25">
      <c r="A413" s="310"/>
      <c r="B413" s="298"/>
      <c r="C413" s="479" t="s">
        <v>119</v>
      </c>
      <c r="D413" s="479"/>
      <c r="E413" s="479"/>
      <c r="F413" s="311"/>
      <c r="G413" s="312"/>
      <c r="H413" s="312"/>
      <c r="I413" s="312"/>
      <c r="J413" s="323">
        <v>10773.12</v>
      </c>
      <c r="K413" s="312"/>
      <c r="L413" s="313">
        <v>646.39</v>
      </c>
      <c r="M413" s="312"/>
      <c r="N413" s="314">
        <v>9526.57</v>
      </c>
      <c r="EZ413" s="287"/>
      <c r="FA413" s="296"/>
      <c r="FB413" s="296"/>
      <c r="FC413" s="296"/>
      <c r="FF413" s="304" t="s">
        <v>119</v>
      </c>
      <c r="FG413" s="296"/>
      <c r="FK413" s="334"/>
      <c r="FL413" s="296"/>
      <c r="FN413" s="296"/>
    </row>
    <row r="414" spans="1:170" customFormat="1" ht="15" x14ac:dyDescent="0.25">
      <c r="A414" s="305"/>
      <c r="B414" s="298"/>
      <c r="C414" s="472" t="s">
        <v>120</v>
      </c>
      <c r="D414" s="472"/>
      <c r="E414" s="472"/>
      <c r="F414" s="299"/>
      <c r="G414" s="300"/>
      <c r="H414" s="300"/>
      <c r="I414" s="300"/>
      <c r="J414" s="308"/>
      <c r="K414" s="300"/>
      <c r="L414" s="301">
        <v>76.459999999999994</v>
      </c>
      <c r="M414" s="300"/>
      <c r="N414" s="303">
        <v>3991.97</v>
      </c>
      <c r="EZ414" s="287"/>
      <c r="FA414" s="296"/>
      <c r="FB414" s="296"/>
      <c r="FC414" s="296"/>
      <c r="FE414" s="304" t="s">
        <v>120</v>
      </c>
      <c r="FG414" s="296"/>
      <c r="FK414" s="334"/>
      <c r="FL414" s="296"/>
      <c r="FN414" s="296"/>
    </row>
    <row r="415" spans="1:170" customFormat="1" ht="15" x14ac:dyDescent="0.25">
      <c r="A415" s="305"/>
      <c r="B415" s="298" t="s">
        <v>250</v>
      </c>
      <c r="C415" s="472" t="s">
        <v>251</v>
      </c>
      <c r="D415" s="472"/>
      <c r="E415" s="472"/>
      <c r="F415" s="299" t="s">
        <v>123</v>
      </c>
      <c r="G415" s="306">
        <v>106</v>
      </c>
      <c r="H415" s="300"/>
      <c r="I415" s="306">
        <v>106</v>
      </c>
      <c r="J415" s="308"/>
      <c r="K415" s="300"/>
      <c r="L415" s="301">
        <v>81.05</v>
      </c>
      <c r="M415" s="300"/>
      <c r="N415" s="303">
        <v>4231.49</v>
      </c>
      <c r="EZ415" s="287"/>
      <c r="FA415" s="296"/>
      <c r="FB415" s="296"/>
      <c r="FC415" s="296"/>
      <c r="FE415" s="304" t="s">
        <v>251</v>
      </c>
      <c r="FG415" s="296"/>
      <c r="FK415" s="334"/>
      <c r="FL415" s="296"/>
      <c r="FN415" s="296"/>
    </row>
    <row r="416" spans="1:170" customFormat="1" ht="22.5" x14ac:dyDescent="0.25">
      <c r="A416" s="305"/>
      <c r="B416" s="298" t="s">
        <v>252</v>
      </c>
      <c r="C416" s="472" t="s">
        <v>253</v>
      </c>
      <c r="D416" s="472"/>
      <c r="E416" s="472"/>
      <c r="F416" s="299" t="s">
        <v>123</v>
      </c>
      <c r="G416" s="306">
        <v>56</v>
      </c>
      <c r="H416" s="302">
        <v>0.85</v>
      </c>
      <c r="I416" s="320">
        <v>47.6</v>
      </c>
      <c r="J416" s="308"/>
      <c r="K416" s="300"/>
      <c r="L416" s="301">
        <v>36.39</v>
      </c>
      <c r="M416" s="300"/>
      <c r="N416" s="303">
        <v>1900.18</v>
      </c>
      <c r="EZ416" s="287"/>
      <c r="FA416" s="296"/>
      <c r="FB416" s="296"/>
      <c r="FC416" s="296"/>
      <c r="FE416" s="304" t="s">
        <v>253</v>
      </c>
      <c r="FG416" s="296"/>
      <c r="FK416" s="334"/>
      <c r="FL416" s="296"/>
      <c r="FN416" s="296"/>
    </row>
    <row r="417" spans="1:170" customFormat="1" ht="15" x14ac:dyDescent="0.25">
      <c r="A417" s="315"/>
      <c r="B417" s="316"/>
      <c r="C417" s="475" t="s">
        <v>126</v>
      </c>
      <c r="D417" s="475"/>
      <c r="E417" s="475"/>
      <c r="F417" s="290"/>
      <c r="G417" s="291"/>
      <c r="H417" s="291"/>
      <c r="I417" s="291"/>
      <c r="J417" s="294"/>
      <c r="K417" s="291"/>
      <c r="L417" s="317">
        <v>763.83</v>
      </c>
      <c r="M417" s="312"/>
      <c r="N417" s="318">
        <v>15658.24</v>
      </c>
      <c r="EZ417" s="287"/>
      <c r="FA417" s="296"/>
      <c r="FB417" s="296"/>
      <c r="FC417" s="296"/>
      <c r="FG417" s="296" t="s">
        <v>126</v>
      </c>
      <c r="FK417" s="334"/>
      <c r="FL417" s="296"/>
      <c r="FN417" s="296"/>
    </row>
    <row r="418" spans="1:170" customFormat="1" ht="22.5" x14ac:dyDescent="0.25">
      <c r="A418" s="288" t="s">
        <v>271</v>
      </c>
      <c r="B418" s="289" t="s">
        <v>255</v>
      </c>
      <c r="C418" s="475" t="s">
        <v>256</v>
      </c>
      <c r="D418" s="475"/>
      <c r="E418" s="475"/>
      <c r="F418" s="290" t="s">
        <v>174</v>
      </c>
      <c r="G418" s="291">
        <v>-2.9000000000000001E-2</v>
      </c>
      <c r="H418" s="292">
        <v>1</v>
      </c>
      <c r="I418" s="326">
        <v>-2.9000000000000001E-2</v>
      </c>
      <c r="J418" s="324">
        <v>9727.3700000000008</v>
      </c>
      <c r="K418" s="291"/>
      <c r="L418" s="317">
        <v>-282.08999999999997</v>
      </c>
      <c r="M418" s="327">
        <v>9.5</v>
      </c>
      <c r="N418" s="318">
        <v>-2679.86</v>
      </c>
      <c r="EZ418" s="287"/>
      <c r="FA418" s="296" t="s">
        <v>256</v>
      </c>
      <c r="FB418" s="296" t="s">
        <v>0</v>
      </c>
      <c r="FC418" s="296" t="s">
        <v>0</v>
      </c>
      <c r="FG418" s="296"/>
      <c r="FK418" s="334"/>
      <c r="FL418" s="296"/>
      <c r="FN418" s="296"/>
    </row>
    <row r="419" spans="1:170" customFormat="1" ht="15" x14ac:dyDescent="0.25">
      <c r="A419" s="315"/>
      <c r="B419" s="316"/>
      <c r="C419" s="475" t="s">
        <v>126</v>
      </c>
      <c r="D419" s="475"/>
      <c r="E419" s="475"/>
      <c r="F419" s="290"/>
      <c r="G419" s="291"/>
      <c r="H419" s="291"/>
      <c r="I419" s="291"/>
      <c r="J419" s="294"/>
      <c r="K419" s="291"/>
      <c r="L419" s="317">
        <v>-282.08999999999997</v>
      </c>
      <c r="M419" s="312"/>
      <c r="N419" s="318">
        <v>-2679.86</v>
      </c>
      <c r="EZ419" s="287"/>
      <c r="FA419" s="296"/>
      <c r="FB419" s="296"/>
      <c r="FC419" s="296"/>
      <c r="FG419" s="296" t="s">
        <v>126</v>
      </c>
      <c r="FK419" s="334"/>
      <c r="FL419" s="296"/>
      <c r="FN419" s="296"/>
    </row>
    <row r="420" spans="1:170" customFormat="1" ht="22.5" x14ac:dyDescent="0.25">
      <c r="A420" s="288" t="s">
        <v>272</v>
      </c>
      <c r="B420" s="289" t="s">
        <v>14</v>
      </c>
      <c r="C420" s="475" t="s">
        <v>258</v>
      </c>
      <c r="D420" s="475"/>
      <c r="E420" s="475"/>
      <c r="F420" s="290" t="s">
        <v>15</v>
      </c>
      <c r="G420" s="291">
        <v>0.36</v>
      </c>
      <c r="H420" s="292">
        <v>1</v>
      </c>
      <c r="I420" s="331">
        <v>0.36</v>
      </c>
      <c r="J420" s="324">
        <v>37646.32</v>
      </c>
      <c r="K420" s="330">
        <v>1.04236</v>
      </c>
      <c r="L420" s="324">
        <v>14126.77</v>
      </c>
      <c r="M420" s="327">
        <v>9.5</v>
      </c>
      <c r="N420" s="318">
        <v>134204.32</v>
      </c>
      <c r="EZ420" s="287"/>
      <c r="FA420" s="296" t="s">
        <v>258</v>
      </c>
      <c r="FB420" s="296" t="s">
        <v>0</v>
      </c>
      <c r="FC420" s="296" t="s">
        <v>0</v>
      </c>
      <c r="FG420" s="296"/>
      <c r="FK420" s="334"/>
      <c r="FL420" s="296"/>
      <c r="FN420" s="296"/>
    </row>
    <row r="421" spans="1:170" customFormat="1" ht="15" x14ac:dyDescent="0.25">
      <c r="A421" s="310"/>
      <c r="B421" s="328"/>
      <c r="C421" s="472" t="s">
        <v>182</v>
      </c>
      <c r="D421" s="472"/>
      <c r="E421" s="472"/>
      <c r="F421" s="472"/>
      <c r="G421" s="472"/>
      <c r="H421" s="472"/>
      <c r="I421" s="472"/>
      <c r="J421" s="472"/>
      <c r="K421" s="472"/>
      <c r="L421" s="472"/>
      <c r="M421" s="472"/>
      <c r="N421" s="481"/>
      <c r="EZ421" s="287"/>
      <c r="FA421" s="296"/>
      <c r="FB421" s="296"/>
      <c r="FC421" s="296"/>
      <c r="FG421" s="296"/>
      <c r="FH421" s="304" t="s">
        <v>182</v>
      </c>
      <c r="FK421" s="334"/>
      <c r="FL421" s="296"/>
      <c r="FN421" s="296"/>
    </row>
    <row r="422" spans="1:170" customFormat="1" ht="15" x14ac:dyDescent="0.25">
      <c r="A422" s="329"/>
      <c r="B422" s="298"/>
      <c r="C422" s="466" t="s">
        <v>171</v>
      </c>
      <c r="D422" s="466"/>
      <c r="E422" s="466"/>
      <c r="F422" s="466"/>
      <c r="G422" s="466"/>
      <c r="H422" s="466"/>
      <c r="I422" s="466"/>
      <c r="J422" s="466"/>
      <c r="K422" s="466"/>
      <c r="L422" s="466"/>
      <c r="M422" s="466"/>
      <c r="N422" s="480"/>
      <c r="EZ422" s="287"/>
      <c r="FA422" s="296"/>
      <c r="FB422" s="296"/>
      <c r="FC422" s="296"/>
      <c r="FG422" s="296"/>
      <c r="FI422" s="304" t="s">
        <v>171</v>
      </c>
      <c r="FK422" s="334"/>
      <c r="FL422" s="296"/>
      <c r="FN422" s="296"/>
    </row>
    <row r="423" spans="1:170" customFormat="1" ht="15" x14ac:dyDescent="0.25">
      <c r="A423" s="329"/>
      <c r="B423" s="298"/>
      <c r="C423" s="466" t="s">
        <v>161</v>
      </c>
      <c r="D423" s="466"/>
      <c r="E423" s="466"/>
      <c r="F423" s="466"/>
      <c r="G423" s="466"/>
      <c r="H423" s="466"/>
      <c r="I423" s="466"/>
      <c r="J423" s="466"/>
      <c r="K423" s="466"/>
      <c r="L423" s="466"/>
      <c r="M423" s="466"/>
      <c r="N423" s="480"/>
      <c r="EZ423" s="287"/>
      <c r="FA423" s="296"/>
      <c r="FB423" s="296"/>
      <c r="FC423" s="296"/>
      <c r="FG423" s="296"/>
      <c r="FI423" s="304" t="s">
        <v>161</v>
      </c>
      <c r="FK423" s="334"/>
      <c r="FL423" s="296"/>
      <c r="FN423" s="296"/>
    </row>
    <row r="424" spans="1:170" customFormat="1" ht="15" x14ac:dyDescent="0.25">
      <c r="A424" s="315"/>
      <c r="B424" s="316"/>
      <c r="C424" s="475" t="s">
        <v>126</v>
      </c>
      <c r="D424" s="475"/>
      <c r="E424" s="475"/>
      <c r="F424" s="290"/>
      <c r="G424" s="291"/>
      <c r="H424" s="291"/>
      <c r="I424" s="291"/>
      <c r="J424" s="294"/>
      <c r="K424" s="291"/>
      <c r="L424" s="324">
        <v>14126.77</v>
      </c>
      <c r="M424" s="312"/>
      <c r="N424" s="318">
        <v>134204.32</v>
      </c>
      <c r="EZ424" s="287"/>
      <c r="FA424" s="296"/>
      <c r="FB424" s="296"/>
      <c r="FC424" s="296"/>
      <c r="FG424" s="296" t="s">
        <v>126</v>
      </c>
      <c r="FK424" s="334"/>
      <c r="FL424" s="296"/>
      <c r="FN424" s="296"/>
    </row>
    <row r="425" spans="1:170" customFormat="1" ht="22.5" x14ac:dyDescent="0.25">
      <c r="A425" s="288" t="s">
        <v>273</v>
      </c>
      <c r="B425" s="289" t="s">
        <v>14</v>
      </c>
      <c r="C425" s="475" t="s">
        <v>176</v>
      </c>
      <c r="D425" s="475"/>
      <c r="E425" s="475"/>
      <c r="F425" s="290" t="s">
        <v>15</v>
      </c>
      <c r="G425" s="291">
        <v>2.9000000000000001E-2</v>
      </c>
      <c r="H425" s="292">
        <v>1</v>
      </c>
      <c r="I425" s="326">
        <v>2.9000000000000001E-2</v>
      </c>
      <c r="J425" s="324">
        <v>27894.74</v>
      </c>
      <c r="K425" s="330">
        <v>1.04236</v>
      </c>
      <c r="L425" s="317">
        <v>843.21</v>
      </c>
      <c r="M425" s="327">
        <v>9.5</v>
      </c>
      <c r="N425" s="318">
        <v>8010.5</v>
      </c>
      <c r="EZ425" s="287"/>
      <c r="FA425" s="296" t="s">
        <v>176</v>
      </c>
      <c r="FB425" s="296" t="s">
        <v>0</v>
      </c>
      <c r="FC425" s="296" t="s">
        <v>0</v>
      </c>
      <c r="FG425" s="296"/>
      <c r="FK425" s="334"/>
      <c r="FL425" s="296"/>
      <c r="FN425" s="296"/>
    </row>
    <row r="426" spans="1:170" customFormat="1" ht="15" x14ac:dyDescent="0.25">
      <c r="A426" s="310"/>
      <c r="B426" s="328"/>
      <c r="C426" s="472" t="s">
        <v>177</v>
      </c>
      <c r="D426" s="472"/>
      <c r="E426" s="472"/>
      <c r="F426" s="472"/>
      <c r="G426" s="472"/>
      <c r="H426" s="472"/>
      <c r="I426" s="472"/>
      <c r="J426" s="472"/>
      <c r="K426" s="472"/>
      <c r="L426" s="472"/>
      <c r="M426" s="472"/>
      <c r="N426" s="481"/>
      <c r="EZ426" s="287"/>
      <c r="FA426" s="296"/>
      <c r="FB426" s="296"/>
      <c r="FC426" s="296"/>
      <c r="FG426" s="296"/>
      <c r="FH426" s="304" t="s">
        <v>177</v>
      </c>
      <c r="FK426" s="334"/>
      <c r="FL426" s="296"/>
      <c r="FN426" s="296"/>
    </row>
    <row r="427" spans="1:170" customFormat="1" ht="15" x14ac:dyDescent="0.25">
      <c r="A427" s="329"/>
      <c r="B427" s="298"/>
      <c r="C427" s="466" t="s">
        <v>171</v>
      </c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80"/>
      <c r="EZ427" s="287"/>
      <c r="FA427" s="296"/>
      <c r="FB427" s="296"/>
      <c r="FC427" s="296"/>
      <c r="FG427" s="296"/>
      <c r="FI427" s="304" t="s">
        <v>171</v>
      </c>
      <c r="FK427" s="334"/>
      <c r="FL427" s="296"/>
      <c r="FN427" s="296"/>
    </row>
    <row r="428" spans="1:170" customFormat="1" ht="15" x14ac:dyDescent="0.25">
      <c r="A428" s="329"/>
      <c r="B428" s="298"/>
      <c r="C428" s="466" t="s">
        <v>161</v>
      </c>
      <c r="D428" s="466"/>
      <c r="E428" s="466"/>
      <c r="F428" s="466"/>
      <c r="G428" s="466"/>
      <c r="H428" s="466"/>
      <c r="I428" s="466"/>
      <c r="J428" s="466"/>
      <c r="K428" s="466"/>
      <c r="L428" s="466"/>
      <c r="M428" s="466"/>
      <c r="N428" s="480"/>
      <c r="EZ428" s="287"/>
      <c r="FA428" s="296"/>
      <c r="FB428" s="296"/>
      <c r="FC428" s="296"/>
      <c r="FG428" s="296"/>
      <c r="FI428" s="304" t="s">
        <v>161</v>
      </c>
      <c r="FK428" s="334"/>
      <c r="FL428" s="296"/>
      <c r="FN428" s="296"/>
    </row>
    <row r="429" spans="1:170" customFormat="1" ht="15" x14ac:dyDescent="0.25">
      <c r="A429" s="315"/>
      <c r="B429" s="316"/>
      <c r="C429" s="475" t="s">
        <v>126</v>
      </c>
      <c r="D429" s="475"/>
      <c r="E429" s="475"/>
      <c r="F429" s="290"/>
      <c r="G429" s="291"/>
      <c r="H429" s="291"/>
      <c r="I429" s="291"/>
      <c r="J429" s="294"/>
      <c r="K429" s="291"/>
      <c r="L429" s="317">
        <v>843.21</v>
      </c>
      <c r="M429" s="312"/>
      <c r="N429" s="318">
        <v>8010.5</v>
      </c>
      <c r="EZ429" s="287"/>
      <c r="FA429" s="296"/>
      <c r="FB429" s="296"/>
      <c r="FC429" s="296"/>
      <c r="FG429" s="296" t="s">
        <v>126</v>
      </c>
      <c r="FK429" s="334"/>
      <c r="FL429" s="296"/>
      <c r="FN429" s="296"/>
    </row>
    <row r="430" spans="1:170" customFormat="1" ht="15" x14ac:dyDescent="0.25">
      <c r="A430" s="476" t="s">
        <v>203</v>
      </c>
      <c r="B430" s="477"/>
      <c r="C430" s="477"/>
      <c r="D430" s="477"/>
      <c r="E430" s="477"/>
      <c r="F430" s="477"/>
      <c r="G430" s="477"/>
      <c r="H430" s="477"/>
      <c r="I430" s="477"/>
      <c r="J430" s="477"/>
      <c r="K430" s="477"/>
      <c r="L430" s="477"/>
      <c r="M430" s="477"/>
      <c r="N430" s="478"/>
      <c r="EZ430" s="287"/>
      <c r="FA430" s="296"/>
      <c r="FB430" s="296"/>
      <c r="FC430" s="296"/>
      <c r="FG430" s="296"/>
      <c r="FK430" s="334" t="s">
        <v>203</v>
      </c>
      <c r="FL430" s="296"/>
      <c r="FN430" s="296"/>
    </row>
    <row r="431" spans="1:170" customFormat="1" ht="56.25" x14ac:dyDescent="0.25">
      <c r="A431" s="288" t="s">
        <v>274</v>
      </c>
      <c r="B431" s="289" t="s">
        <v>205</v>
      </c>
      <c r="C431" s="475" t="s">
        <v>206</v>
      </c>
      <c r="D431" s="475"/>
      <c r="E431" s="475"/>
      <c r="F431" s="290" t="s">
        <v>207</v>
      </c>
      <c r="G431" s="291">
        <v>12.71</v>
      </c>
      <c r="H431" s="292">
        <v>1</v>
      </c>
      <c r="I431" s="331">
        <v>12.71</v>
      </c>
      <c r="J431" s="317">
        <v>3.28</v>
      </c>
      <c r="K431" s="291"/>
      <c r="L431" s="317">
        <v>41.69</v>
      </c>
      <c r="M431" s="331">
        <v>15.71</v>
      </c>
      <c r="N431" s="353">
        <v>654.95000000000005</v>
      </c>
      <c r="EZ431" s="287"/>
      <c r="FA431" s="296" t="s">
        <v>206</v>
      </c>
      <c r="FB431" s="296" t="s">
        <v>0</v>
      </c>
      <c r="FC431" s="296" t="s">
        <v>0</v>
      </c>
      <c r="FG431" s="296"/>
      <c r="FK431" s="334"/>
      <c r="FL431" s="296"/>
      <c r="FN431" s="296"/>
    </row>
    <row r="432" spans="1:170" customFormat="1" ht="15" x14ac:dyDescent="0.25">
      <c r="A432" s="315"/>
      <c r="B432" s="316"/>
      <c r="C432" s="475" t="s">
        <v>126</v>
      </c>
      <c r="D432" s="475"/>
      <c r="E432" s="475"/>
      <c r="F432" s="290"/>
      <c r="G432" s="291"/>
      <c r="H432" s="291"/>
      <c r="I432" s="291"/>
      <c r="J432" s="294"/>
      <c r="K432" s="291"/>
      <c r="L432" s="317">
        <v>41.69</v>
      </c>
      <c r="M432" s="312"/>
      <c r="N432" s="353">
        <v>654.95000000000005</v>
      </c>
      <c r="EZ432" s="287"/>
      <c r="FA432" s="296"/>
      <c r="FB432" s="296"/>
      <c r="FC432" s="296"/>
      <c r="FG432" s="296" t="s">
        <v>126</v>
      </c>
      <c r="FK432" s="334"/>
      <c r="FL432" s="296"/>
      <c r="FN432" s="296"/>
    </row>
    <row r="433" spans="1:170" customFormat="1" ht="67.5" x14ac:dyDescent="0.25">
      <c r="A433" s="288" t="s">
        <v>275</v>
      </c>
      <c r="B433" s="289" t="s">
        <v>209</v>
      </c>
      <c r="C433" s="475" t="s">
        <v>262</v>
      </c>
      <c r="D433" s="475"/>
      <c r="E433" s="475"/>
      <c r="F433" s="290" t="s">
        <v>207</v>
      </c>
      <c r="G433" s="291">
        <v>1.06</v>
      </c>
      <c r="H433" s="292">
        <v>1</v>
      </c>
      <c r="I433" s="331">
        <v>1.06</v>
      </c>
      <c r="J433" s="317">
        <v>8.39</v>
      </c>
      <c r="K433" s="291"/>
      <c r="L433" s="317">
        <v>8.89</v>
      </c>
      <c r="M433" s="331">
        <v>15.71</v>
      </c>
      <c r="N433" s="353">
        <v>139.66</v>
      </c>
      <c r="EZ433" s="287"/>
      <c r="FA433" s="296" t="s">
        <v>262</v>
      </c>
      <c r="FB433" s="296" t="s">
        <v>0</v>
      </c>
      <c r="FC433" s="296" t="s">
        <v>0</v>
      </c>
      <c r="FG433" s="296"/>
      <c r="FK433" s="334"/>
      <c r="FL433" s="296"/>
      <c r="FN433" s="296"/>
    </row>
    <row r="434" spans="1:170" customFormat="1" ht="15" x14ac:dyDescent="0.25">
      <c r="A434" s="315"/>
      <c r="B434" s="316"/>
      <c r="C434" s="475" t="s">
        <v>126</v>
      </c>
      <c r="D434" s="475"/>
      <c r="E434" s="475"/>
      <c r="F434" s="290"/>
      <c r="G434" s="291"/>
      <c r="H434" s="291"/>
      <c r="I434" s="291"/>
      <c r="J434" s="294"/>
      <c r="K434" s="291"/>
      <c r="L434" s="317">
        <v>8.89</v>
      </c>
      <c r="M434" s="312"/>
      <c r="N434" s="353">
        <v>139.66</v>
      </c>
      <c r="EZ434" s="287"/>
      <c r="FA434" s="296"/>
      <c r="FB434" s="296"/>
      <c r="FC434" s="296"/>
      <c r="FG434" s="296" t="s">
        <v>126</v>
      </c>
      <c r="FK434" s="334"/>
      <c r="FL434" s="296"/>
      <c r="FN434" s="296"/>
    </row>
    <row r="435" spans="1:170" customFormat="1" ht="45" x14ac:dyDescent="0.25">
      <c r="A435" s="288" t="s">
        <v>276</v>
      </c>
      <c r="B435" s="289" t="s">
        <v>212</v>
      </c>
      <c r="C435" s="475" t="s">
        <v>277</v>
      </c>
      <c r="D435" s="475"/>
      <c r="E435" s="475"/>
      <c r="F435" s="290" t="s">
        <v>207</v>
      </c>
      <c r="G435" s="291">
        <v>0.2</v>
      </c>
      <c r="H435" s="292">
        <v>1</v>
      </c>
      <c r="I435" s="327">
        <v>0.2</v>
      </c>
      <c r="J435" s="317">
        <v>10.88</v>
      </c>
      <c r="K435" s="291"/>
      <c r="L435" s="317">
        <v>2.1800000000000002</v>
      </c>
      <c r="M435" s="331">
        <v>15.71</v>
      </c>
      <c r="N435" s="353">
        <v>34.25</v>
      </c>
      <c r="EZ435" s="287"/>
      <c r="FA435" s="296" t="s">
        <v>277</v>
      </c>
      <c r="FB435" s="296" t="s">
        <v>0</v>
      </c>
      <c r="FC435" s="296" t="s">
        <v>0</v>
      </c>
      <c r="FG435" s="296"/>
      <c r="FK435" s="334"/>
      <c r="FL435" s="296"/>
      <c r="FN435" s="296"/>
    </row>
    <row r="436" spans="1:170" customFormat="1" ht="15" x14ac:dyDescent="0.25">
      <c r="A436" s="315"/>
      <c r="B436" s="316"/>
      <c r="C436" s="475" t="s">
        <v>126</v>
      </c>
      <c r="D436" s="475"/>
      <c r="E436" s="475"/>
      <c r="F436" s="290"/>
      <c r="G436" s="291"/>
      <c r="H436" s="291"/>
      <c r="I436" s="291"/>
      <c r="J436" s="294"/>
      <c r="K436" s="291"/>
      <c r="L436" s="317">
        <v>2.1800000000000002</v>
      </c>
      <c r="M436" s="312"/>
      <c r="N436" s="353">
        <v>34.25</v>
      </c>
      <c r="EZ436" s="287"/>
      <c r="FA436" s="296"/>
      <c r="FB436" s="296"/>
      <c r="FC436" s="296"/>
      <c r="FG436" s="296" t="s">
        <v>126</v>
      </c>
      <c r="FK436" s="334"/>
      <c r="FL436" s="296"/>
      <c r="FN436" s="296"/>
    </row>
    <row r="437" spans="1:170" customFormat="1" ht="45" x14ac:dyDescent="0.25">
      <c r="A437" s="288" t="s">
        <v>278</v>
      </c>
      <c r="B437" s="289" t="s">
        <v>215</v>
      </c>
      <c r="C437" s="475" t="s">
        <v>216</v>
      </c>
      <c r="D437" s="475"/>
      <c r="E437" s="475"/>
      <c r="F437" s="290" t="s">
        <v>207</v>
      </c>
      <c r="G437" s="291">
        <v>13.97</v>
      </c>
      <c r="H437" s="292">
        <v>1</v>
      </c>
      <c r="I437" s="331">
        <v>13.97</v>
      </c>
      <c r="J437" s="317">
        <v>3.86</v>
      </c>
      <c r="K437" s="291"/>
      <c r="L437" s="317">
        <v>53.92</v>
      </c>
      <c r="M437" s="331">
        <v>16.22</v>
      </c>
      <c r="N437" s="353">
        <v>874.58</v>
      </c>
      <c r="EZ437" s="287"/>
      <c r="FA437" s="296" t="s">
        <v>216</v>
      </c>
      <c r="FB437" s="296" t="s">
        <v>0</v>
      </c>
      <c r="FC437" s="296" t="s">
        <v>0</v>
      </c>
      <c r="FG437" s="296"/>
      <c r="FK437" s="334"/>
      <c r="FL437" s="296"/>
      <c r="FN437" s="296"/>
    </row>
    <row r="438" spans="1:170" customFormat="1" ht="15" x14ac:dyDescent="0.25">
      <c r="A438" s="315"/>
      <c r="B438" s="316"/>
      <c r="C438" s="475" t="s">
        <v>126</v>
      </c>
      <c r="D438" s="475"/>
      <c r="E438" s="475"/>
      <c r="F438" s="290"/>
      <c r="G438" s="291"/>
      <c r="H438" s="291"/>
      <c r="I438" s="291"/>
      <c r="J438" s="294"/>
      <c r="K438" s="291"/>
      <c r="L438" s="317">
        <v>53.92</v>
      </c>
      <c r="M438" s="312"/>
      <c r="N438" s="353">
        <v>874.58</v>
      </c>
      <c r="EZ438" s="287"/>
      <c r="FA438" s="296"/>
      <c r="FB438" s="296"/>
      <c r="FC438" s="296"/>
      <c r="FG438" s="296" t="s">
        <v>126</v>
      </c>
      <c r="FK438" s="334"/>
      <c r="FL438" s="296"/>
      <c r="FN438" s="296"/>
    </row>
    <row r="439" spans="1:170" customFormat="1" ht="0" hidden="1" customHeight="1" x14ac:dyDescent="0.25">
      <c r="A439" s="335"/>
      <c r="B439" s="296"/>
      <c r="C439" s="296"/>
      <c r="D439" s="296"/>
      <c r="E439" s="296"/>
      <c r="F439" s="336"/>
      <c r="G439" s="336"/>
      <c r="H439" s="336"/>
      <c r="I439" s="336"/>
      <c r="J439" s="337"/>
      <c r="K439" s="336"/>
      <c r="L439" s="337"/>
      <c r="M439" s="300"/>
      <c r="N439" s="337"/>
      <c r="EZ439" s="287"/>
      <c r="FA439" s="296"/>
      <c r="FB439" s="296"/>
      <c r="FC439" s="296"/>
      <c r="FG439" s="296"/>
      <c r="FK439" s="334"/>
      <c r="FL439" s="296"/>
      <c r="FN439" s="296"/>
    </row>
    <row r="440" spans="1:170" customFormat="1" ht="15" x14ac:dyDescent="0.25">
      <c r="A440" s="338"/>
      <c r="B440" s="339"/>
      <c r="C440" s="475" t="s">
        <v>279</v>
      </c>
      <c r="D440" s="475"/>
      <c r="E440" s="475"/>
      <c r="F440" s="475"/>
      <c r="G440" s="475"/>
      <c r="H440" s="475"/>
      <c r="I440" s="475"/>
      <c r="J440" s="475"/>
      <c r="K440" s="475"/>
      <c r="L440" s="354">
        <v>18471.580000000002</v>
      </c>
      <c r="M440" s="341"/>
      <c r="N440" s="355">
        <v>188908.53</v>
      </c>
      <c r="EZ440" s="287"/>
      <c r="FA440" s="296"/>
      <c r="FB440" s="296"/>
      <c r="FC440" s="296"/>
      <c r="FG440" s="296"/>
      <c r="FK440" s="334"/>
      <c r="FL440" s="296" t="s">
        <v>279</v>
      </c>
      <c r="FN440" s="296"/>
    </row>
    <row r="441" spans="1:170" customFormat="1" ht="15" x14ac:dyDescent="0.25">
      <c r="A441" s="482" t="s">
        <v>280</v>
      </c>
      <c r="B441" s="483"/>
      <c r="C441" s="483"/>
      <c r="D441" s="483"/>
      <c r="E441" s="483"/>
      <c r="F441" s="483"/>
      <c r="G441" s="483"/>
      <c r="H441" s="483"/>
      <c r="I441" s="483"/>
      <c r="J441" s="483"/>
      <c r="K441" s="483"/>
      <c r="L441" s="483"/>
      <c r="M441" s="483"/>
      <c r="N441" s="484"/>
      <c r="EZ441" s="287" t="s">
        <v>280</v>
      </c>
      <c r="FA441" s="296"/>
      <c r="FB441" s="296"/>
      <c r="FC441" s="296"/>
      <c r="FG441" s="296"/>
      <c r="FK441" s="334"/>
      <c r="FL441" s="296"/>
      <c r="FN441" s="296"/>
    </row>
    <row r="442" spans="1:170" customFormat="1" ht="33.75" x14ac:dyDescent="0.25">
      <c r="A442" s="288" t="s">
        <v>281</v>
      </c>
      <c r="B442" s="289" t="s">
        <v>220</v>
      </c>
      <c r="C442" s="475" t="s">
        <v>221</v>
      </c>
      <c r="D442" s="475"/>
      <c r="E442" s="475"/>
      <c r="F442" s="290" t="s">
        <v>222</v>
      </c>
      <c r="G442" s="291">
        <v>1</v>
      </c>
      <c r="H442" s="292">
        <v>1</v>
      </c>
      <c r="I442" s="292">
        <v>1</v>
      </c>
      <c r="J442" s="294"/>
      <c r="K442" s="291"/>
      <c r="L442" s="294"/>
      <c r="M442" s="291"/>
      <c r="N442" s="295"/>
      <c r="EZ442" s="287"/>
      <c r="FA442" s="296" t="s">
        <v>221</v>
      </c>
      <c r="FB442" s="296" t="s">
        <v>0</v>
      </c>
      <c r="FC442" s="296" t="s">
        <v>0</v>
      </c>
      <c r="FG442" s="296"/>
      <c r="FK442" s="334"/>
      <c r="FL442" s="296"/>
      <c r="FN442" s="296"/>
    </row>
    <row r="443" spans="1:170" customFormat="1" ht="15" x14ac:dyDescent="0.25">
      <c r="A443" s="297"/>
      <c r="B443" s="298" t="s">
        <v>26</v>
      </c>
      <c r="C443" s="472" t="s">
        <v>116</v>
      </c>
      <c r="D443" s="472"/>
      <c r="E443" s="472"/>
      <c r="F443" s="299"/>
      <c r="G443" s="300"/>
      <c r="H443" s="300"/>
      <c r="I443" s="300"/>
      <c r="J443" s="301">
        <v>298.64</v>
      </c>
      <c r="K443" s="300"/>
      <c r="L443" s="301">
        <v>298.64</v>
      </c>
      <c r="M443" s="302">
        <v>52.21</v>
      </c>
      <c r="N443" s="303">
        <v>15591.99</v>
      </c>
      <c r="EZ443" s="287"/>
      <c r="FA443" s="296"/>
      <c r="FB443" s="296"/>
      <c r="FC443" s="296"/>
      <c r="FD443" s="304" t="s">
        <v>116</v>
      </c>
      <c r="FG443" s="296"/>
      <c r="FK443" s="334"/>
      <c r="FL443" s="296"/>
      <c r="FN443" s="296"/>
    </row>
    <row r="444" spans="1:170" customFormat="1" ht="15" x14ac:dyDescent="0.25">
      <c r="A444" s="297"/>
      <c r="B444" s="298" t="s">
        <v>127</v>
      </c>
      <c r="C444" s="472" t="s">
        <v>131</v>
      </c>
      <c r="D444" s="472"/>
      <c r="E444" s="472"/>
      <c r="F444" s="299"/>
      <c r="G444" s="300"/>
      <c r="H444" s="300"/>
      <c r="I444" s="300"/>
      <c r="J444" s="301">
        <v>128.02000000000001</v>
      </c>
      <c r="K444" s="300"/>
      <c r="L444" s="301">
        <v>128.02000000000001</v>
      </c>
      <c r="M444" s="302">
        <v>15.71</v>
      </c>
      <c r="N444" s="303">
        <v>2011.19</v>
      </c>
      <c r="EZ444" s="287"/>
      <c r="FA444" s="296"/>
      <c r="FB444" s="296"/>
      <c r="FC444" s="296"/>
      <c r="FD444" s="304" t="s">
        <v>131</v>
      </c>
      <c r="FG444" s="296"/>
      <c r="FK444" s="334"/>
      <c r="FL444" s="296"/>
      <c r="FN444" s="296"/>
    </row>
    <row r="445" spans="1:170" customFormat="1" ht="15" x14ac:dyDescent="0.25">
      <c r="A445" s="297"/>
      <c r="B445" s="298" t="s">
        <v>21</v>
      </c>
      <c r="C445" s="472" t="s">
        <v>132</v>
      </c>
      <c r="D445" s="472"/>
      <c r="E445" s="472"/>
      <c r="F445" s="299"/>
      <c r="G445" s="300"/>
      <c r="H445" s="300"/>
      <c r="I445" s="300"/>
      <c r="J445" s="301">
        <v>19.84</v>
      </c>
      <c r="K445" s="300"/>
      <c r="L445" s="301">
        <v>19.84</v>
      </c>
      <c r="M445" s="302">
        <v>52.21</v>
      </c>
      <c r="N445" s="303">
        <v>1035.8499999999999</v>
      </c>
      <c r="EZ445" s="287"/>
      <c r="FA445" s="296"/>
      <c r="FB445" s="296"/>
      <c r="FC445" s="296"/>
      <c r="FD445" s="304" t="s">
        <v>132</v>
      </c>
      <c r="FG445" s="296"/>
      <c r="FK445" s="334"/>
      <c r="FL445" s="296"/>
      <c r="FN445" s="296"/>
    </row>
    <row r="446" spans="1:170" customFormat="1" ht="15" x14ac:dyDescent="0.25">
      <c r="A446" s="305"/>
      <c r="B446" s="298"/>
      <c r="C446" s="472" t="s">
        <v>117</v>
      </c>
      <c r="D446" s="472"/>
      <c r="E446" s="472"/>
      <c r="F446" s="299" t="s">
        <v>118</v>
      </c>
      <c r="G446" s="302">
        <v>35.01</v>
      </c>
      <c r="H446" s="300"/>
      <c r="I446" s="302">
        <v>35.01</v>
      </c>
      <c r="J446" s="308"/>
      <c r="K446" s="300"/>
      <c r="L446" s="308"/>
      <c r="M446" s="300"/>
      <c r="N446" s="309"/>
      <c r="EZ446" s="287"/>
      <c r="FA446" s="296"/>
      <c r="FB446" s="296"/>
      <c r="FC446" s="296"/>
      <c r="FE446" s="304" t="s">
        <v>117</v>
      </c>
      <c r="FG446" s="296"/>
      <c r="FK446" s="334"/>
      <c r="FL446" s="296"/>
      <c r="FN446" s="296"/>
    </row>
    <row r="447" spans="1:170" customFormat="1" ht="15" x14ac:dyDescent="0.25">
      <c r="A447" s="305"/>
      <c r="B447" s="298"/>
      <c r="C447" s="472" t="s">
        <v>133</v>
      </c>
      <c r="D447" s="472"/>
      <c r="E447" s="472"/>
      <c r="F447" s="299" t="s">
        <v>118</v>
      </c>
      <c r="G447" s="302">
        <v>1.71</v>
      </c>
      <c r="H447" s="300"/>
      <c r="I447" s="302">
        <v>1.71</v>
      </c>
      <c r="J447" s="308"/>
      <c r="K447" s="300"/>
      <c r="L447" s="308"/>
      <c r="M447" s="300"/>
      <c r="N447" s="309"/>
      <c r="EZ447" s="287"/>
      <c r="FA447" s="296"/>
      <c r="FB447" s="296"/>
      <c r="FC447" s="296"/>
      <c r="FE447" s="304" t="s">
        <v>133</v>
      </c>
      <c r="FG447" s="296"/>
      <c r="FK447" s="334"/>
      <c r="FL447" s="296"/>
      <c r="FN447" s="296"/>
    </row>
    <row r="448" spans="1:170" customFormat="1" ht="15" x14ac:dyDescent="0.25">
      <c r="A448" s="310"/>
      <c r="B448" s="298"/>
      <c r="C448" s="479" t="s">
        <v>119</v>
      </c>
      <c r="D448" s="479"/>
      <c r="E448" s="479"/>
      <c r="F448" s="311"/>
      <c r="G448" s="312"/>
      <c r="H448" s="312"/>
      <c r="I448" s="312"/>
      <c r="J448" s="313">
        <v>426.66</v>
      </c>
      <c r="K448" s="312"/>
      <c r="L448" s="313">
        <v>426.66</v>
      </c>
      <c r="M448" s="312"/>
      <c r="N448" s="314">
        <v>17603.18</v>
      </c>
      <c r="EZ448" s="287"/>
      <c r="FA448" s="296"/>
      <c r="FB448" s="296"/>
      <c r="FC448" s="296"/>
      <c r="FF448" s="304" t="s">
        <v>119</v>
      </c>
      <c r="FG448" s="296"/>
      <c r="FK448" s="334"/>
      <c r="FL448" s="296"/>
      <c r="FN448" s="296"/>
    </row>
    <row r="449" spans="1:170" customFormat="1" ht="15" x14ac:dyDescent="0.25">
      <c r="A449" s="305"/>
      <c r="B449" s="298"/>
      <c r="C449" s="472" t="s">
        <v>120</v>
      </c>
      <c r="D449" s="472"/>
      <c r="E449" s="472"/>
      <c r="F449" s="299"/>
      <c r="G449" s="300"/>
      <c r="H449" s="300"/>
      <c r="I449" s="300"/>
      <c r="J449" s="308"/>
      <c r="K449" s="300"/>
      <c r="L449" s="301">
        <v>318.48</v>
      </c>
      <c r="M449" s="300"/>
      <c r="N449" s="303">
        <v>16627.84</v>
      </c>
      <c r="EZ449" s="287"/>
      <c r="FA449" s="296"/>
      <c r="FB449" s="296"/>
      <c r="FC449" s="296"/>
      <c r="FE449" s="304" t="s">
        <v>120</v>
      </c>
      <c r="FG449" s="296"/>
      <c r="FK449" s="334"/>
      <c r="FL449" s="296"/>
      <c r="FN449" s="296"/>
    </row>
    <row r="450" spans="1:170" customFormat="1" ht="22.5" x14ac:dyDescent="0.25">
      <c r="A450" s="305"/>
      <c r="B450" s="298" t="s">
        <v>134</v>
      </c>
      <c r="C450" s="472" t="s">
        <v>135</v>
      </c>
      <c r="D450" s="472"/>
      <c r="E450" s="472"/>
      <c r="F450" s="299" t="s">
        <v>123</v>
      </c>
      <c r="G450" s="306">
        <v>109</v>
      </c>
      <c r="H450" s="300"/>
      <c r="I450" s="306">
        <v>109</v>
      </c>
      <c r="J450" s="308"/>
      <c r="K450" s="300"/>
      <c r="L450" s="301">
        <v>347.14</v>
      </c>
      <c r="M450" s="300"/>
      <c r="N450" s="303">
        <v>18124.349999999999</v>
      </c>
      <c r="EZ450" s="287"/>
      <c r="FA450" s="296"/>
      <c r="FB450" s="296"/>
      <c r="FC450" s="296"/>
      <c r="FE450" s="304" t="s">
        <v>135</v>
      </c>
      <c r="FG450" s="296"/>
      <c r="FK450" s="334"/>
      <c r="FL450" s="296"/>
      <c r="FN450" s="296"/>
    </row>
    <row r="451" spans="1:170" customFormat="1" ht="45" x14ac:dyDescent="0.25">
      <c r="A451" s="305"/>
      <c r="B451" s="298" t="s">
        <v>136</v>
      </c>
      <c r="C451" s="472" t="s">
        <v>137</v>
      </c>
      <c r="D451" s="472"/>
      <c r="E451" s="472"/>
      <c r="F451" s="299" t="s">
        <v>123</v>
      </c>
      <c r="G451" s="306">
        <v>65</v>
      </c>
      <c r="H451" s="302">
        <v>0.85</v>
      </c>
      <c r="I451" s="302">
        <v>55.25</v>
      </c>
      <c r="J451" s="308"/>
      <c r="K451" s="300"/>
      <c r="L451" s="301">
        <v>175.96</v>
      </c>
      <c r="M451" s="300"/>
      <c r="N451" s="303">
        <v>9186.8799999999992</v>
      </c>
      <c r="EZ451" s="287"/>
      <c r="FA451" s="296"/>
      <c r="FB451" s="296"/>
      <c r="FC451" s="296"/>
      <c r="FE451" s="304" t="s">
        <v>137</v>
      </c>
      <c r="FG451" s="296"/>
      <c r="FK451" s="334"/>
      <c r="FL451" s="296"/>
      <c r="FN451" s="296"/>
    </row>
    <row r="452" spans="1:170" customFormat="1" ht="15" x14ac:dyDescent="0.25">
      <c r="A452" s="315"/>
      <c r="B452" s="316"/>
      <c r="C452" s="475" t="s">
        <v>126</v>
      </c>
      <c r="D452" s="475"/>
      <c r="E452" s="475"/>
      <c r="F452" s="290"/>
      <c r="G452" s="291"/>
      <c r="H452" s="291"/>
      <c r="I452" s="291"/>
      <c r="J452" s="294"/>
      <c r="K452" s="291"/>
      <c r="L452" s="317">
        <v>949.76</v>
      </c>
      <c r="M452" s="312"/>
      <c r="N452" s="318">
        <v>44914.41</v>
      </c>
      <c r="EZ452" s="287"/>
      <c r="FA452" s="296"/>
      <c r="FB452" s="296"/>
      <c r="FC452" s="296"/>
      <c r="FG452" s="296" t="s">
        <v>126</v>
      </c>
      <c r="FK452" s="334"/>
      <c r="FL452" s="296"/>
      <c r="FN452" s="296"/>
    </row>
    <row r="453" spans="1:170" customFormat="1" ht="45" x14ac:dyDescent="0.25">
      <c r="A453" s="288" t="s">
        <v>282</v>
      </c>
      <c r="B453" s="289" t="s">
        <v>138</v>
      </c>
      <c r="C453" s="475" t="s">
        <v>139</v>
      </c>
      <c r="D453" s="475"/>
      <c r="E453" s="475"/>
      <c r="F453" s="290" t="s">
        <v>115</v>
      </c>
      <c r="G453" s="291">
        <v>0.25800000000000001</v>
      </c>
      <c r="H453" s="292">
        <v>1</v>
      </c>
      <c r="I453" s="326">
        <v>0.25800000000000001</v>
      </c>
      <c r="J453" s="294"/>
      <c r="K453" s="291"/>
      <c r="L453" s="294"/>
      <c r="M453" s="291"/>
      <c r="N453" s="295"/>
      <c r="EZ453" s="287"/>
      <c r="FA453" s="296" t="s">
        <v>139</v>
      </c>
      <c r="FB453" s="296" t="s">
        <v>0</v>
      </c>
      <c r="FC453" s="296" t="s">
        <v>0</v>
      </c>
      <c r="FG453" s="296"/>
      <c r="FK453" s="334"/>
      <c r="FL453" s="296"/>
      <c r="FN453" s="296"/>
    </row>
    <row r="454" spans="1:170" customFormat="1" ht="15" x14ac:dyDescent="0.25">
      <c r="A454" s="297"/>
      <c r="B454" s="298" t="s">
        <v>26</v>
      </c>
      <c r="C454" s="472" t="s">
        <v>116</v>
      </c>
      <c r="D454" s="472"/>
      <c r="E454" s="472"/>
      <c r="F454" s="299"/>
      <c r="G454" s="300"/>
      <c r="H454" s="300"/>
      <c r="I454" s="300"/>
      <c r="J454" s="301">
        <v>92.08</v>
      </c>
      <c r="K454" s="300"/>
      <c r="L454" s="301">
        <v>23.76</v>
      </c>
      <c r="M454" s="302">
        <v>52.21</v>
      </c>
      <c r="N454" s="303">
        <v>1240.51</v>
      </c>
      <c r="EZ454" s="287"/>
      <c r="FA454" s="296"/>
      <c r="FB454" s="296"/>
      <c r="FC454" s="296"/>
      <c r="FD454" s="304" t="s">
        <v>116</v>
      </c>
      <c r="FG454" s="296"/>
      <c r="FK454" s="334"/>
      <c r="FL454" s="296"/>
      <c r="FN454" s="296"/>
    </row>
    <row r="455" spans="1:170" customFormat="1" ht="15" x14ac:dyDescent="0.25">
      <c r="A455" s="297"/>
      <c r="B455" s="298" t="s">
        <v>127</v>
      </c>
      <c r="C455" s="472" t="s">
        <v>131</v>
      </c>
      <c r="D455" s="472"/>
      <c r="E455" s="472"/>
      <c r="F455" s="299"/>
      <c r="G455" s="300"/>
      <c r="H455" s="300"/>
      <c r="I455" s="300"/>
      <c r="J455" s="301">
        <v>287.60000000000002</v>
      </c>
      <c r="K455" s="300"/>
      <c r="L455" s="301">
        <v>74.2</v>
      </c>
      <c r="M455" s="302">
        <v>15.71</v>
      </c>
      <c r="N455" s="303">
        <v>1165.68</v>
      </c>
      <c r="EZ455" s="287"/>
      <c r="FA455" s="296"/>
      <c r="FB455" s="296"/>
      <c r="FC455" s="296"/>
      <c r="FD455" s="304" t="s">
        <v>131</v>
      </c>
      <c r="FG455" s="296"/>
      <c r="FK455" s="334"/>
      <c r="FL455" s="296"/>
      <c r="FN455" s="296"/>
    </row>
    <row r="456" spans="1:170" customFormat="1" ht="15" x14ac:dyDescent="0.25">
      <c r="A456" s="297"/>
      <c r="B456" s="298" t="s">
        <v>21</v>
      </c>
      <c r="C456" s="472" t="s">
        <v>132</v>
      </c>
      <c r="D456" s="472"/>
      <c r="E456" s="472"/>
      <c r="F456" s="299"/>
      <c r="G456" s="300"/>
      <c r="H456" s="300"/>
      <c r="I456" s="300"/>
      <c r="J456" s="301">
        <v>37.57</v>
      </c>
      <c r="K456" s="300"/>
      <c r="L456" s="301">
        <v>9.69</v>
      </c>
      <c r="M456" s="302">
        <v>52.21</v>
      </c>
      <c r="N456" s="325">
        <v>505.91</v>
      </c>
      <c r="EZ456" s="287"/>
      <c r="FA456" s="296"/>
      <c r="FB456" s="296"/>
      <c r="FC456" s="296"/>
      <c r="FD456" s="304" t="s">
        <v>132</v>
      </c>
      <c r="FG456" s="296"/>
      <c r="FK456" s="334"/>
      <c r="FL456" s="296"/>
      <c r="FN456" s="296"/>
    </row>
    <row r="457" spans="1:170" customFormat="1" ht="15" x14ac:dyDescent="0.25">
      <c r="A457" s="305"/>
      <c r="B457" s="298"/>
      <c r="C457" s="472" t="s">
        <v>117</v>
      </c>
      <c r="D457" s="472"/>
      <c r="E457" s="472"/>
      <c r="F457" s="299" t="s">
        <v>118</v>
      </c>
      <c r="G457" s="320">
        <v>11.7</v>
      </c>
      <c r="H457" s="300"/>
      <c r="I457" s="332">
        <v>3.0186000000000002</v>
      </c>
      <c r="J457" s="308"/>
      <c r="K457" s="300"/>
      <c r="L457" s="308"/>
      <c r="M457" s="300"/>
      <c r="N457" s="309"/>
      <c r="EZ457" s="287"/>
      <c r="FA457" s="296"/>
      <c r="FB457" s="296"/>
      <c r="FC457" s="296"/>
      <c r="FE457" s="304" t="s">
        <v>117</v>
      </c>
      <c r="FG457" s="296"/>
      <c r="FK457" s="334"/>
      <c r="FL457" s="296"/>
      <c r="FN457" s="296"/>
    </row>
    <row r="458" spans="1:170" customFormat="1" ht="15" x14ac:dyDescent="0.25">
      <c r="A458" s="305"/>
      <c r="B458" s="298"/>
      <c r="C458" s="472" t="s">
        <v>133</v>
      </c>
      <c r="D458" s="472"/>
      <c r="E458" s="472"/>
      <c r="F458" s="299" t="s">
        <v>118</v>
      </c>
      <c r="G458" s="302">
        <v>2.96</v>
      </c>
      <c r="H458" s="300"/>
      <c r="I458" s="321">
        <v>0.76368000000000003</v>
      </c>
      <c r="J458" s="308"/>
      <c r="K458" s="300"/>
      <c r="L458" s="308"/>
      <c r="M458" s="300"/>
      <c r="N458" s="309"/>
      <c r="EZ458" s="287"/>
      <c r="FA458" s="296"/>
      <c r="FB458" s="296"/>
      <c r="FC458" s="296"/>
      <c r="FE458" s="304" t="s">
        <v>133</v>
      </c>
      <c r="FG458" s="296"/>
      <c r="FK458" s="334"/>
      <c r="FL458" s="296"/>
      <c r="FN458" s="296"/>
    </row>
    <row r="459" spans="1:170" customFormat="1" ht="15" x14ac:dyDescent="0.25">
      <c r="A459" s="310"/>
      <c r="B459" s="298"/>
      <c r="C459" s="479" t="s">
        <v>119</v>
      </c>
      <c r="D459" s="479"/>
      <c r="E459" s="479"/>
      <c r="F459" s="311"/>
      <c r="G459" s="312"/>
      <c r="H459" s="312"/>
      <c r="I459" s="312"/>
      <c r="J459" s="313">
        <v>379.68</v>
      </c>
      <c r="K459" s="312"/>
      <c r="L459" s="313">
        <v>97.96</v>
      </c>
      <c r="M459" s="312"/>
      <c r="N459" s="314">
        <v>2406.19</v>
      </c>
      <c r="EZ459" s="287"/>
      <c r="FA459" s="296"/>
      <c r="FB459" s="296"/>
      <c r="FC459" s="296"/>
      <c r="FF459" s="304" t="s">
        <v>119</v>
      </c>
      <c r="FG459" s="296"/>
      <c r="FK459" s="334"/>
      <c r="FL459" s="296"/>
      <c r="FN459" s="296"/>
    </row>
    <row r="460" spans="1:170" customFormat="1" ht="15" x14ac:dyDescent="0.25">
      <c r="A460" s="305"/>
      <c r="B460" s="298"/>
      <c r="C460" s="472" t="s">
        <v>120</v>
      </c>
      <c r="D460" s="472"/>
      <c r="E460" s="472"/>
      <c r="F460" s="299"/>
      <c r="G460" s="300"/>
      <c r="H460" s="300"/>
      <c r="I460" s="300"/>
      <c r="J460" s="308"/>
      <c r="K460" s="300"/>
      <c r="L460" s="301">
        <v>33.450000000000003</v>
      </c>
      <c r="M460" s="300"/>
      <c r="N460" s="303">
        <v>1746.42</v>
      </c>
      <c r="EZ460" s="287"/>
      <c r="FA460" s="296"/>
      <c r="FB460" s="296"/>
      <c r="FC460" s="296"/>
      <c r="FE460" s="304" t="s">
        <v>120</v>
      </c>
      <c r="FG460" s="296"/>
      <c r="FK460" s="334"/>
      <c r="FL460" s="296"/>
      <c r="FN460" s="296"/>
    </row>
    <row r="461" spans="1:170" customFormat="1" ht="22.5" x14ac:dyDescent="0.25">
      <c r="A461" s="305"/>
      <c r="B461" s="298" t="s">
        <v>140</v>
      </c>
      <c r="C461" s="472" t="s">
        <v>141</v>
      </c>
      <c r="D461" s="472"/>
      <c r="E461" s="472"/>
      <c r="F461" s="299" t="s">
        <v>123</v>
      </c>
      <c r="G461" s="306">
        <v>102</v>
      </c>
      <c r="H461" s="300"/>
      <c r="I461" s="306">
        <v>102</v>
      </c>
      <c r="J461" s="308"/>
      <c r="K461" s="300"/>
      <c r="L461" s="301">
        <v>34.119999999999997</v>
      </c>
      <c r="M461" s="300"/>
      <c r="N461" s="303">
        <v>1781.35</v>
      </c>
      <c r="EZ461" s="287"/>
      <c r="FA461" s="296"/>
      <c r="FB461" s="296"/>
      <c r="FC461" s="296"/>
      <c r="FE461" s="304" t="s">
        <v>141</v>
      </c>
      <c r="FG461" s="296"/>
      <c r="FK461" s="334"/>
      <c r="FL461" s="296"/>
      <c r="FN461" s="296"/>
    </row>
    <row r="462" spans="1:170" customFormat="1" ht="22.5" x14ac:dyDescent="0.25">
      <c r="A462" s="305"/>
      <c r="B462" s="298" t="s">
        <v>142</v>
      </c>
      <c r="C462" s="472" t="s">
        <v>143</v>
      </c>
      <c r="D462" s="472"/>
      <c r="E462" s="472"/>
      <c r="F462" s="299" t="s">
        <v>123</v>
      </c>
      <c r="G462" s="306">
        <v>54</v>
      </c>
      <c r="H462" s="300"/>
      <c r="I462" s="306">
        <v>54</v>
      </c>
      <c r="J462" s="308"/>
      <c r="K462" s="300"/>
      <c r="L462" s="301">
        <v>18.059999999999999</v>
      </c>
      <c r="M462" s="300"/>
      <c r="N462" s="325">
        <v>943.07</v>
      </c>
      <c r="EZ462" s="287"/>
      <c r="FA462" s="296"/>
      <c r="FB462" s="296"/>
      <c r="FC462" s="296"/>
      <c r="FE462" s="304" t="s">
        <v>143</v>
      </c>
      <c r="FG462" s="296"/>
      <c r="FK462" s="334"/>
      <c r="FL462" s="296"/>
      <c r="FN462" s="296"/>
    </row>
    <row r="463" spans="1:170" customFormat="1" ht="15" x14ac:dyDescent="0.25">
      <c r="A463" s="315"/>
      <c r="B463" s="316"/>
      <c r="C463" s="475" t="s">
        <v>126</v>
      </c>
      <c r="D463" s="475"/>
      <c r="E463" s="475"/>
      <c r="F463" s="290"/>
      <c r="G463" s="291"/>
      <c r="H463" s="291"/>
      <c r="I463" s="291"/>
      <c r="J463" s="294"/>
      <c r="K463" s="291"/>
      <c r="L463" s="317">
        <v>150.13999999999999</v>
      </c>
      <c r="M463" s="312"/>
      <c r="N463" s="318">
        <v>5130.6099999999997</v>
      </c>
      <c r="EZ463" s="287"/>
      <c r="FA463" s="296"/>
      <c r="FB463" s="296"/>
      <c r="FC463" s="296"/>
      <c r="FG463" s="296" t="s">
        <v>126</v>
      </c>
      <c r="FK463" s="334"/>
      <c r="FL463" s="296"/>
      <c r="FN463" s="296"/>
    </row>
    <row r="464" spans="1:170" customFormat="1" ht="22.5" x14ac:dyDescent="0.25">
      <c r="A464" s="288" t="s">
        <v>283</v>
      </c>
      <c r="B464" s="289" t="s">
        <v>144</v>
      </c>
      <c r="C464" s="475" t="s">
        <v>145</v>
      </c>
      <c r="D464" s="475"/>
      <c r="E464" s="475"/>
      <c r="F464" s="290" t="s">
        <v>115</v>
      </c>
      <c r="G464" s="291">
        <v>0.1237</v>
      </c>
      <c r="H464" s="292">
        <v>1</v>
      </c>
      <c r="I464" s="293">
        <v>0.1237</v>
      </c>
      <c r="J464" s="294"/>
      <c r="K464" s="291"/>
      <c r="L464" s="294"/>
      <c r="M464" s="291"/>
      <c r="N464" s="295"/>
      <c r="EZ464" s="287"/>
      <c r="FA464" s="296" t="s">
        <v>145</v>
      </c>
      <c r="FB464" s="296" t="s">
        <v>0</v>
      </c>
      <c r="FC464" s="296" t="s">
        <v>0</v>
      </c>
      <c r="FG464" s="296"/>
      <c r="FK464" s="334"/>
      <c r="FL464" s="296"/>
      <c r="FN464" s="296"/>
    </row>
    <row r="465" spans="1:170" customFormat="1" ht="15" x14ac:dyDescent="0.25">
      <c r="A465" s="297"/>
      <c r="B465" s="298" t="s">
        <v>26</v>
      </c>
      <c r="C465" s="472" t="s">
        <v>116</v>
      </c>
      <c r="D465" s="472"/>
      <c r="E465" s="472"/>
      <c r="F465" s="299"/>
      <c r="G465" s="300"/>
      <c r="H465" s="300"/>
      <c r="I465" s="300"/>
      <c r="J465" s="301">
        <v>106.88</v>
      </c>
      <c r="K465" s="300"/>
      <c r="L465" s="301">
        <v>13.22</v>
      </c>
      <c r="M465" s="302">
        <v>52.21</v>
      </c>
      <c r="N465" s="325">
        <v>690.22</v>
      </c>
      <c r="EZ465" s="287"/>
      <c r="FA465" s="296"/>
      <c r="FB465" s="296"/>
      <c r="FC465" s="296"/>
      <c r="FD465" s="304" t="s">
        <v>116</v>
      </c>
      <c r="FG465" s="296"/>
      <c r="FK465" s="334"/>
      <c r="FL465" s="296"/>
      <c r="FN465" s="296"/>
    </row>
    <row r="466" spans="1:170" customFormat="1" ht="15" x14ac:dyDescent="0.25">
      <c r="A466" s="297"/>
      <c r="B466" s="298" t="s">
        <v>127</v>
      </c>
      <c r="C466" s="472" t="s">
        <v>131</v>
      </c>
      <c r="D466" s="472"/>
      <c r="E466" s="472"/>
      <c r="F466" s="299"/>
      <c r="G466" s="300"/>
      <c r="H466" s="300"/>
      <c r="I466" s="300"/>
      <c r="J466" s="301">
        <v>241.58</v>
      </c>
      <c r="K466" s="300"/>
      <c r="L466" s="301">
        <v>29.88</v>
      </c>
      <c r="M466" s="302">
        <v>15.71</v>
      </c>
      <c r="N466" s="325">
        <v>469.41</v>
      </c>
      <c r="EZ466" s="287"/>
      <c r="FA466" s="296"/>
      <c r="FB466" s="296"/>
      <c r="FC466" s="296"/>
      <c r="FD466" s="304" t="s">
        <v>131</v>
      </c>
      <c r="FG466" s="296"/>
      <c r="FK466" s="334"/>
      <c r="FL466" s="296"/>
      <c r="FN466" s="296"/>
    </row>
    <row r="467" spans="1:170" customFormat="1" ht="15" x14ac:dyDescent="0.25">
      <c r="A467" s="297"/>
      <c r="B467" s="298" t="s">
        <v>21</v>
      </c>
      <c r="C467" s="472" t="s">
        <v>132</v>
      </c>
      <c r="D467" s="472"/>
      <c r="E467" s="472"/>
      <c r="F467" s="299"/>
      <c r="G467" s="300"/>
      <c r="H467" s="300"/>
      <c r="I467" s="300"/>
      <c r="J467" s="301">
        <v>26.36</v>
      </c>
      <c r="K467" s="300"/>
      <c r="L467" s="301">
        <v>3.26</v>
      </c>
      <c r="M467" s="302">
        <v>52.21</v>
      </c>
      <c r="N467" s="325">
        <v>170.2</v>
      </c>
      <c r="EZ467" s="287"/>
      <c r="FA467" s="296"/>
      <c r="FB467" s="296"/>
      <c r="FC467" s="296"/>
      <c r="FD467" s="304" t="s">
        <v>132</v>
      </c>
      <c r="FG467" s="296"/>
      <c r="FK467" s="334"/>
      <c r="FL467" s="296"/>
      <c r="FN467" s="296"/>
    </row>
    <row r="468" spans="1:170" customFormat="1" ht="15" x14ac:dyDescent="0.25">
      <c r="A468" s="305"/>
      <c r="B468" s="298"/>
      <c r="C468" s="472" t="s">
        <v>117</v>
      </c>
      <c r="D468" s="472"/>
      <c r="E468" s="472"/>
      <c r="F468" s="299" t="s">
        <v>118</v>
      </c>
      <c r="G468" s="302">
        <v>12.53</v>
      </c>
      <c r="H468" s="300"/>
      <c r="I468" s="322">
        <v>1.5499609999999999</v>
      </c>
      <c r="J468" s="308"/>
      <c r="K468" s="300"/>
      <c r="L468" s="308"/>
      <c r="M468" s="300"/>
      <c r="N468" s="309"/>
      <c r="EZ468" s="287"/>
      <c r="FA468" s="296"/>
      <c r="FB468" s="296"/>
      <c r="FC468" s="296"/>
      <c r="FE468" s="304" t="s">
        <v>117</v>
      </c>
      <c r="FG468" s="296"/>
      <c r="FK468" s="334"/>
      <c r="FL468" s="296"/>
      <c r="FN468" s="296"/>
    </row>
    <row r="469" spans="1:170" customFormat="1" ht="15" x14ac:dyDescent="0.25">
      <c r="A469" s="305"/>
      <c r="B469" s="298"/>
      <c r="C469" s="472" t="s">
        <v>133</v>
      </c>
      <c r="D469" s="472"/>
      <c r="E469" s="472"/>
      <c r="F469" s="299" t="s">
        <v>118</v>
      </c>
      <c r="G469" s="302">
        <v>2.62</v>
      </c>
      <c r="H469" s="300"/>
      <c r="I469" s="322">
        <v>0.32409399999999999</v>
      </c>
      <c r="J469" s="308"/>
      <c r="K469" s="300"/>
      <c r="L469" s="308"/>
      <c r="M469" s="300"/>
      <c r="N469" s="309"/>
      <c r="EZ469" s="287"/>
      <c r="FA469" s="296"/>
      <c r="FB469" s="296"/>
      <c r="FC469" s="296"/>
      <c r="FE469" s="304" t="s">
        <v>133</v>
      </c>
      <c r="FG469" s="296"/>
      <c r="FK469" s="334"/>
      <c r="FL469" s="296"/>
      <c r="FN469" s="296"/>
    </row>
    <row r="470" spans="1:170" customFormat="1" ht="15" x14ac:dyDescent="0.25">
      <c r="A470" s="310"/>
      <c r="B470" s="298"/>
      <c r="C470" s="479" t="s">
        <v>119</v>
      </c>
      <c r="D470" s="479"/>
      <c r="E470" s="479"/>
      <c r="F470" s="311"/>
      <c r="G470" s="312"/>
      <c r="H470" s="312"/>
      <c r="I470" s="312"/>
      <c r="J470" s="313">
        <v>348.46</v>
      </c>
      <c r="K470" s="312"/>
      <c r="L470" s="313">
        <v>43.1</v>
      </c>
      <c r="M470" s="312"/>
      <c r="N470" s="314">
        <v>1159.6300000000001</v>
      </c>
      <c r="EZ470" s="287"/>
      <c r="FA470" s="296"/>
      <c r="FB470" s="296"/>
      <c r="FC470" s="296"/>
      <c r="FF470" s="304" t="s">
        <v>119</v>
      </c>
      <c r="FG470" s="296"/>
      <c r="FK470" s="334"/>
      <c r="FL470" s="296"/>
      <c r="FN470" s="296"/>
    </row>
    <row r="471" spans="1:170" customFormat="1" ht="15" x14ac:dyDescent="0.25">
      <c r="A471" s="305"/>
      <c r="B471" s="298"/>
      <c r="C471" s="472" t="s">
        <v>120</v>
      </c>
      <c r="D471" s="472"/>
      <c r="E471" s="472"/>
      <c r="F471" s="299"/>
      <c r="G471" s="300"/>
      <c r="H471" s="300"/>
      <c r="I471" s="300"/>
      <c r="J471" s="308"/>
      <c r="K471" s="300"/>
      <c r="L471" s="301">
        <v>16.48</v>
      </c>
      <c r="M471" s="300"/>
      <c r="N471" s="325">
        <v>860.42</v>
      </c>
      <c r="EZ471" s="287"/>
      <c r="FA471" s="296"/>
      <c r="FB471" s="296"/>
      <c r="FC471" s="296"/>
      <c r="FE471" s="304" t="s">
        <v>120</v>
      </c>
      <c r="FG471" s="296"/>
      <c r="FK471" s="334"/>
      <c r="FL471" s="296"/>
      <c r="FN471" s="296"/>
    </row>
    <row r="472" spans="1:170" customFormat="1" ht="22.5" x14ac:dyDescent="0.25">
      <c r="A472" s="305"/>
      <c r="B472" s="298" t="s">
        <v>146</v>
      </c>
      <c r="C472" s="472" t="s">
        <v>147</v>
      </c>
      <c r="D472" s="472"/>
      <c r="E472" s="472"/>
      <c r="F472" s="299" t="s">
        <v>123</v>
      </c>
      <c r="G472" s="306">
        <v>92</v>
      </c>
      <c r="H472" s="300"/>
      <c r="I472" s="306">
        <v>92</v>
      </c>
      <c r="J472" s="308"/>
      <c r="K472" s="300"/>
      <c r="L472" s="301">
        <v>15.16</v>
      </c>
      <c r="M472" s="300"/>
      <c r="N472" s="325">
        <v>791.59</v>
      </c>
      <c r="EZ472" s="287"/>
      <c r="FA472" s="296"/>
      <c r="FB472" s="296"/>
      <c r="FC472" s="296"/>
      <c r="FE472" s="304" t="s">
        <v>147</v>
      </c>
      <c r="FG472" s="296"/>
      <c r="FK472" s="334"/>
      <c r="FL472" s="296"/>
      <c r="FN472" s="296"/>
    </row>
    <row r="473" spans="1:170" customFormat="1" ht="45" x14ac:dyDescent="0.25">
      <c r="A473" s="305"/>
      <c r="B473" s="298" t="s">
        <v>148</v>
      </c>
      <c r="C473" s="472" t="s">
        <v>149</v>
      </c>
      <c r="D473" s="472"/>
      <c r="E473" s="472"/>
      <c r="F473" s="299" t="s">
        <v>123</v>
      </c>
      <c r="G473" s="306">
        <v>46</v>
      </c>
      <c r="H473" s="302">
        <v>0.85</v>
      </c>
      <c r="I473" s="320">
        <v>39.1</v>
      </c>
      <c r="J473" s="308"/>
      <c r="K473" s="300"/>
      <c r="L473" s="301">
        <v>6.44</v>
      </c>
      <c r="M473" s="300"/>
      <c r="N473" s="325">
        <v>336.42</v>
      </c>
      <c r="EZ473" s="287"/>
      <c r="FA473" s="296"/>
      <c r="FB473" s="296"/>
      <c r="FC473" s="296"/>
      <c r="FE473" s="304" t="s">
        <v>149</v>
      </c>
      <c r="FG473" s="296"/>
      <c r="FK473" s="334"/>
      <c r="FL473" s="296"/>
      <c r="FN473" s="296"/>
    </row>
    <row r="474" spans="1:170" customFormat="1" ht="15" x14ac:dyDescent="0.25">
      <c r="A474" s="315"/>
      <c r="B474" s="316"/>
      <c r="C474" s="475" t="s">
        <v>126</v>
      </c>
      <c r="D474" s="475"/>
      <c r="E474" s="475"/>
      <c r="F474" s="290"/>
      <c r="G474" s="291"/>
      <c r="H474" s="291"/>
      <c r="I474" s="291"/>
      <c r="J474" s="294"/>
      <c r="K474" s="291"/>
      <c r="L474" s="317">
        <v>64.7</v>
      </c>
      <c r="M474" s="312"/>
      <c r="N474" s="318">
        <v>2287.64</v>
      </c>
      <c r="EZ474" s="287"/>
      <c r="FA474" s="296"/>
      <c r="FB474" s="296"/>
      <c r="FC474" s="296"/>
      <c r="FG474" s="296" t="s">
        <v>126</v>
      </c>
      <c r="FK474" s="334"/>
      <c r="FL474" s="296"/>
      <c r="FN474" s="296"/>
    </row>
    <row r="475" spans="1:170" customFormat="1" ht="33.75" x14ac:dyDescent="0.25">
      <c r="A475" s="288" t="s">
        <v>284</v>
      </c>
      <c r="B475" s="289" t="s">
        <v>150</v>
      </c>
      <c r="C475" s="475" t="s">
        <v>151</v>
      </c>
      <c r="D475" s="475"/>
      <c r="E475" s="475"/>
      <c r="F475" s="290" t="s">
        <v>115</v>
      </c>
      <c r="G475" s="291">
        <v>0.124</v>
      </c>
      <c r="H475" s="292">
        <v>1</v>
      </c>
      <c r="I475" s="326">
        <v>0.124</v>
      </c>
      <c r="J475" s="294"/>
      <c r="K475" s="291"/>
      <c r="L475" s="294"/>
      <c r="M475" s="291"/>
      <c r="N475" s="295"/>
      <c r="EZ475" s="287"/>
      <c r="FA475" s="296" t="s">
        <v>151</v>
      </c>
      <c r="FB475" s="296" t="s">
        <v>0</v>
      </c>
      <c r="FC475" s="296" t="s">
        <v>0</v>
      </c>
      <c r="FG475" s="296"/>
      <c r="FK475" s="334"/>
      <c r="FL475" s="296"/>
      <c r="FN475" s="296"/>
    </row>
    <row r="476" spans="1:170" customFormat="1" ht="15" x14ac:dyDescent="0.25">
      <c r="A476" s="297"/>
      <c r="B476" s="298" t="s">
        <v>26</v>
      </c>
      <c r="C476" s="472" t="s">
        <v>116</v>
      </c>
      <c r="D476" s="472"/>
      <c r="E476" s="472"/>
      <c r="F476" s="299"/>
      <c r="G476" s="300"/>
      <c r="H476" s="300"/>
      <c r="I476" s="300"/>
      <c r="J476" s="301">
        <v>173.23</v>
      </c>
      <c r="K476" s="300"/>
      <c r="L476" s="301">
        <v>21.48</v>
      </c>
      <c r="M476" s="302">
        <v>52.21</v>
      </c>
      <c r="N476" s="303">
        <v>1121.47</v>
      </c>
      <c r="EZ476" s="287"/>
      <c r="FA476" s="296"/>
      <c r="FB476" s="296"/>
      <c r="FC476" s="296"/>
      <c r="FD476" s="304" t="s">
        <v>116</v>
      </c>
      <c r="FG476" s="296"/>
      <c r="FK476" s="334"/>
      <c r="FL476" s="296"/>
      <c r="FN476" s="296"/>
    </row>
    <row r="477" spans="1:170" customFormat="1" ht="15" x14ac:dyDescent="0.25">
      <c r="A477" s="297"/>
      <c r="B477" s="298" t="s">
        <v>127</v>
      </c>
      <c r="C477" s="472" t="s">
        <v>131</v>
      </c>
      <c r="D477" s="472"/>
      <c r="E477" s="472"/>
      <c r="F477" s="299"/>
      <c r="G477" s="300"/>
      <c r="H477" s="300"/>
      <c r="I477" s="300"/>
      <c r="J477" s="319">
        <v>5268.76</v>
      </c>
      <c r="K477" s="300"/>
      <c r="L477" s="301">
        <v>653.33000000000004</v>
      </c>
      <c r="M477" s="302">
        <v>15.71</v>
      </c>
      <c r="N477" s="303">
        <v>10263.81</v>
      </c>
      <c r="EZ477" s="287"/>
      <c r="FA477" s="296"/>
      <c r="FB477" s="296"/>
      <c r="FC477" s="296"/>
      <c r="FD477" s="304" t="s">
        <v>131</v>
      </c>
      <c r="FG477" s="296"/>
      <c r="FK477" s="334"/>
      <c r="FL477" s="296"/>
      <c r="FN477" s="296"/>
    </row>
    <row r="478" spans="1:170" customFormat="1" ht="15" x14ac:dyDescent="0.25">
      <c r="A478" s="297"/>
      <c r="B478" s="298" t="s">
        <v>21</v>
      </c>
      <c r="C478" s="472" t="s">
        <v>132</v>
      </c>
      <c r="D478" s="472"/>
      <c r="E478" s="472"/>
      <c r="F478" s="299"/>
      <c r="G478" s="300"/>
      <c r="H478" s="300"/>
      <c r="I478" s="300"/>
      <c r="J478" s="301">
        <v>267.67</v>
      </c>
      <c r="K478" s="300"/>
      <c r="L478" s="301">
        <v>33.19</v>
      </c>
      <c r="M478" s="302">
        <v>52.21</v>
      </c>
      <c r="N478" s="303">
        <v>1732.85</v>
      </c>
      <c r="EZ478" s="287"/>
      <c r="FA478" s="296"/>
      <c r="FB478" s="296"/>
      <c r="FC478" s="296"/>
      <c r="FD478" s="304" t="s">
        <v>132</v>
      </c>
      <c r="FG478" s="296"/>
      <c r="FK478" s="334"/>
      <c r="FL478" s="296"/>
      <c r="FN478" s="296"/>
    </row>
    <row r="479" spans="1:170" customFormat="1" ht="15" x14ac:dyDescent="0.25">
      <c r="A479" s="297"/>
      <c r="B479" s="298" t="s">
        <v>24</v>
      </c>
      <c r="C479" s="472" t="s">
        <v>152</v>
      </c>
      <c r="D479" s="472"/>
      <c r="E479" s="472"/>
      <c r="F479" s="299"/>
      <c r="G479" s="300"/>
      <c r="H479" s="300"/>
      <c r="I479" s="300"/>
      <c r="J479" s="301">
        <v>17.079999999999998</v>
      </c>
      <c r="K479" s="300"/>
      <c r="L479" s="301">
        <v>2.12</v>
      </c>
      <c r="M479" s="320">
        <v>9.5</v>
      </c>
      <c r="N479" s="325">
        <v>20.14</v>
      </c>
      <c r="EZ479" s="287"/>
      <c r="FA479" s="296"/>
      <c r="FB479" s="296"/>
      <c r="FC479" s="296"/>
      <c r="FD479" s="304" t="s">
        <v>152</v>
      </c>
      <c r="FG479" s="296"/>
      <c r="FK479" s="334"/>
      <c r="FL479" s="296"/>
      <c r="FN479" s="296"/>
    </row>
    <row r="480" spans="1:170" customFormat="1" ht="15" x14ac:dyDescent="0.25">
      <c r="A480" s="305"/>
      <c r="B480" s="298"/>
      <c r="C480" s="472" t="s">
        <v>117</v>
      </c>
      <c r="D480" s="472"/>
      <c r="E480" s="472"/>
      <c r="F480" s="299" t="s">
        <v>118</v>
      </c>
      <c r="G480" s="320">
        <v>21.6</v>
      </c>
      <c r="H480" s="300"/>
      <c r="I480" s="332">
        <v>2.6783999999999999</v>
      </c>
      <c r="J480" s="308"/>
      <c r="K480" s="300"/>
      <c r="L480" s="308"/>
      <c r="M480" s="300"/>
      <c r="N480" s="309"/>
      <c r="EZ480" s="287"/>
      <c r="FA480" s="296"/>
      <c r="FB480" s="296"/>
      <c r="FC480" s="296"/>
      <c r="FE480" s="304" t="s">
        <v>117</v>
      </c>
      <c r="FG480" s="296"/>
      <c r="FK480" s="334"/>
      <c r="FL480" s="296"/>
      <c r="FN480" s="296"/>
    </row>
    <row r="481" spans="1:170" customFormat="1" ht="15" x14ac:dyDescent="0.25">
      <c r="A481" s="305"/>
      <c r="B481" s="298"/>
      <c r="C481" s="472" t="s">
        <v>133</v>
      </c>
      <c r="D481" s="472"/>
      <c r="E481" s="472"/>
      <c r="F481" s="299" t="s">
        <v>118</v>
      </c>
      <c r="G481" s="320">
        <v>20.6</v>
      </c>
      <c r="H481" s="300"/>
      <c r="I481" s="332">
        <v>2.5543999999999998</v>
      </c>
      <c r="J481" s="308"/>
      <c r="K481" s="300"/>
      <c r="L481" s="308"/>
      <c r="M481" s="300"/>
      <c r="N481" s="309"/>
      <c r="EZ481" s="287"/>
      <c r="FA481" s="296"/>
      <c r="FB481" s="296"/>
      <c r="FC481" s="296"/>
      <c r="FE481" s="304" t="s">
        <v>133</v>
      </c>
      <c r="FG481" s="296"/>
      <c r="FK481" s="334"/>
      <c r="FL481" s="296"/>
      <c r="FN481" s="296"/>
    </row>
    <row r="482" spans="1:170" customFormat="1" ht="15" x14ac:dyDescent="0.25">
      <c r="A482" s="310"/>
      <c r="B482" s="298"/>
      <c r="C482" s="479" t="s">
        <v>119</v>
      </c>
      <c r="D482" s="479"/>
      <c r="E482" s="479"/>
      <c r="F482" s="311"/>
      <c r="G482" s="312"/>
      <c r="H482" s="312"/>
      <c r="I482" s="312"/>
      <c r="J482" s="323">
        <v>5459.07</v>
      </c>
      <c r="K482" s="312"/>
      <c r="L482" s="313">
        <v>676.93</v>
      </c>
      <c r="M482" s="312"/>
      <c r="N482" s="314">
        <v>11405.42</v>
      </c>
      <c r="EZ482" s="287"/>
      <c r="FA482" s="296"/>
      <c r="FB482" s="296"/>
      <c r="FC482" s="296"/>
      <c r="FF482" s="304" t="s">
        <v>119</v>
      </c>
      <c r="FG482" s="296"/>
      <c r="FK482" s="334"/>
      <c r="FL482" s="296"/>
      <c r="FN482" s="296"/>
    </row>
    <row r="483" spans="1:170" customFormat="1" ht="15" x14ac:dyDescent="0.25">
      <c r="A483" s="305"/>
      <c r="B483" s="298"/>
      <c r="C483" s="472" t="s">
        <v>120</v>
      </c>
      <c r="D483" s="472"/>
      <c r="E483" s="472"/>
      <c r="F483" s="299"/>
      <c r="G483" s="300"/>
      <c r="H483" s="300"/>
      <c r="I483" s="300"/>
      <c r="J483" s="308"/>
      <c r="K483" s="300"/>
      <c r="L483" s="301">
        <v>54.67</v>
      </c>
      <c r="M483" s="300"/>
      <c r="N483" s="303">
        <v>2854.32</v>
      </c>
      <c r="EZ483" s="287"/>
      <c r="FA483" s="296"/>
      <c r="FB483" s="296"/>
      <c r="FC483" s="296"/>
      <c r="FE483" s="304" t="s">
        <v>120</v>
      </c>
      <c r="FG483" s="296"/>
      <c r="FK483" s="334"/>
      <c r="FL483" s="296"/>
      <c r="FN483" s="296"/>
    </row>
    <row r="484" spans="1:170" customFormat="1" ht="45" x14ac:dyDescent="0.25">
      <c r="A484" s="305"/>
      <c r="B484" s="298" t="s">
        <v>153</v>
      </c>
      <c r="C484" s="472" t="s">
        <v>154</v>
      </c>
      <c r="D484" s="472"/>
      <c r="E484" s="472"/>
      <c r="F484" s="299" t="s">
        <v>123</v>
      </c>
      <c r="G484" s="306">
        <v>147</v>
      </c>
      <c r="H484" s="300"/>
      <c r="I484" s="306">
        <v>147</v>
      </c>
      <c r="J484" s="308"/>
      <c r="K484" s="300"/>
      <c r="L484" s="301">
        <v>80.36</v>
      </c>
      <c r="M484" s="300"/>
      <c r="N484" s="303">
        <v>4195.8500000000004</v>
      </c>
      <c r="EZ484" s="287"/>
      <c r="FA484" s="296"/>
      <c r="FB484" s="296"/>
      <c r="FC484" s="296"/>
      <c r="FE484" s="304" t="s">
        <v>154</v>
      </c>
      <c r="FG484" s="296"/>
      <c r="FK484" s="334"/>
      <c r="FL484" s="296"/>
      <c r="FN484" s="296"/>
    </row>
    <row r="485" spans="1:170" customFormat="1" ht="56.25" x14ac:dyDescent="0.25">
      <c r="A485" s="305"/>
      <c r="B485" s="298" t="s">
        <v>155</v>
      </c>
      <c r="C485" s="472" t="s">
        <v>156</v>
      </c>
      <c r="D485" s="472"/>
      <c r="E485" s="472"/>
      <c r="F485" s="299" t="s">
        <v>123</v>
      </c>
      <c r="G485" s="306">
        <v>134</v>
      </c>
      <c r="H485" s="302">
        <v>0.85</v>
      </c>
      <c r="I485" s="320">
        <v>113.9</v>
      </c>
      <c r="J485" s="308"/>
      <c r="K485" s="300"/>
      <c r="L485" s="301">
        <v>62.27</v>
      </c>
      <c r="M485" s="300"/>
      <c r="N485" s="303">
        <v>3251.07</v>
      </c>
      <c r="EZ485" s="287"/>
      <c r="FA485" s="296"/>
      <c r="FB485" s="296"/>
      <c r="FC485" s="296"/>
      <c r="FE485" s="304" t="s">
        <v>156</v>
      </c>
      <c r="FG485" s="296"/>
      <c r="FK485" s="334"/>
      <c r="FL485" s="296"/>
      <c r="FN485" s="296"/>
    </row>
    <row r="486" spans="1:170" customFormat="1" ht="15" x14ac:dyDescent="0.25">
      <c r="A486" s="315"/>
      <c r="B486" s="316"/>
      <c r="C486" s="475" t="s">
        <v>126</v>
      </c>
      <c r="D486" s="475"/>
      <c r="E486" s="475"/>
      <c r="F486" s="290"/>
      <c r="G486" s="291"/>
      <c r="H486" s="291"/>
      <c r="I486" s="291"/>
      <c r="J486" s="294"/>
      <c r="K486" s="291"/>
      <c r="L486" s="317">
        <v>819.56</v>
      </c>
      <c r="M486" s="312"/>
      <c r="N486" s="318">
        <v>18852.34</v>
      </c>
      <c r="EZ486" s="287"/>
      <c r="FA486" s="296"/>
      <c r="FB486" s="296"/>
      <c r="FC486" s="296"/>
      <c r="FG486" s="296" t="s">
        <v>126</v>
      </c>
      <c r="FK486" s="334"/>
      <c r="FL486" s="296"/>
      <c r="FN486" s="296"/>
    </row>
    <row r="487" spans="1:170" customFormat="1" ht="22.5" x14ac:dyDescent="0.25">
      <c r="A487" s="288" t="s">
        <v>285</v>
      </c>
      <c r="B487" s="289" t="s">
        <v>157</v>
      </c>
      <c r="C487" s="475" t="s">
        <v>158</v>
      </c>
      <c r="D487" s="475"/>
      <c r="E487" s="475"/>
      <c r="F487" s="290" t="s">
        <v>159</v>
      </c>
      <c r="G487" s="291">
        <v>15.62</v>
      </c>
      <c r="H487" s="292">
        <v>1</v>
      </c>
      <c r="I487" s="331">
        <v>15.62</v>
      </c>
      <c r="J487" s="317">
        <v>646.32000000000005</v>
      </c>
      <c r="K487" s="326">
        <v>1.012</v>
      </c>
      <c r="L487" s="324">
        <v>10216.66</v>
      </c>
      <c r="M487" s="327">
        <v>9.5</v>
      </c>
      <c r="N487" s="318">
        <v>97058.27</v>
      </c>
      <c r="EZ487" s="287"/>
      <c r="FA487" s="296" t="s">
        <v>158</v>
      </c>
      <c r="FB487" s="296" t="s">
        <v>0</v>
      </c>
      <c r="FC487" s="296" t="s">
        <v>0</v>
      </c>
      <c r="FG487" s="296"/>
      <c r="FK487" s="334"/>
      <c r="FL487" s="296"/>
      <c r="FN487" s="296"/>
    </row>
    <row r="488" spans="1:170" customFormat="1" ht="15" x14ac:dyDescent="0.25">
      <c r="A488" s="310"/>
      <c r="B488" s="328"/>
      <c r="C488" s="472" t="s">
        <v>160</v>
      </c>
      <c r="D488" s="472"/>
      <c r="E488" s="472"/>
      <c r="F488" s="472"/>
      <c r="G488" s="472"/>
      <c r="H488" s="472"/>
      <c r="I488" s="472"/>
      <c r="J488" s="472"/>
      <c r="K488" s="472"/>
      <c r="L488" s="472"/>
      <c r="M488" s="472"/>
      <c r="N488" s="481"/>
      <c r="EZ488" s="287"/>
      <c r="FA488" s="296"/>
      <c r="FB488" s="296"/>
      <c r="FC488" s="296"/>
      <c r="FG488" s="296"/>
      <c r="FH488" s="304" t="s">
        <v>160</v>
      </c>
      <c r="FK488" s="334"/>
      <c r="FL488" s="296"/>
      <c r="FN488" s="296"/>
    </row>
    <row r="489" spans="1:170" customFormat="1" ht="15" x14ac:dyDescent="0.25">
      <c r="A489" s="329"/>
      <c r="B489" s="298"/>
      <c r="C489" s="466" t="s">
        <v>161</v>
      </c>
      <c r="D489" s="466"/>
      <c r="E489" s="466"/>
      <c r="F489" s="466"/>
      <c r="G489" s="466"/>
      <c r="H489" s="466"/>
      <c r="I489" s="466"/>
      <c r="J489" s="466"/>
      <c r="K489" s="466"/>
      <c r="L489" s="466"/>
      <c r="M489" s="466"/>
      <c r="N489" s="480"/>
      <c r="EZ489" s="287"/>
      <c r="FA489" s="296"/>
      <c r="FB489" s="296"/>
      <c r="FC489" s="296"/>
      <c r="FG489" s="296"/>
      <c r="FI489" s="304" t="s">
        <v>161</v>
      </c>
      <c r="FK489" s="334"/>
      <c r="FL489" s="296"/>
      <c r="FN489" s="296"/>
    </row>
    <row r="490" spans="1:170" customFormat="1" ht="15" x14ac:dyDescent="0.25">
      <c r="A490" s="315"/>
      <c r="B490" s="316"/>
      <c r="C490" s="475" t="s">
        <v>126</v>
      </c>
      <c r="D490" s="475"/>
      <c r="E490" s="475"/>
      <c r="F490" s="290"/>
      <c r="G490" s="291"/>
      <c r="H490" s="291"/>
      <c r="I490" s="291"/>
      <c r="J490" s="294"/>
      <c r="K490" s="291"/>
      <c r="L490" s="324">
        <v>10216.66</v>
      </c>
      <c r="M490" s="312"/>
      <c r="N490" s="318">
        <v>97058.27</v>
      </c>
      <c r="EZ490" s="287"/>
      <c r="FA490" s="296"/>
      <c r="FB490" s="296"/>
      <c r="FC490" s="296"/>
      <c r="FG490" s="296" t="s">
        <v>126</v>
      </c>
      <c r="FK490" s="334"/>
      <c r="FL490" s="296"/>
      <c r="FN490" s="296"/>
    </row>
    <row r="491" spans="1:170" customFormat="1" ht="56.25" x14ac:dyDescent="0.25">
      <c r="A491" s="288" t="s">
        <v>286</v>
      </c>
      <c r="B491" s="289" t="s">
        <v>287</v>
      </c>
      <c r="C491" s="475" t="s">
        <v>288</v>
      </c>
      <c r="D491" s="475"/>
      <c r="E491" s="475"/>
      <c r="F491" s="290" t="s">
        <v>222</v>
      </c>
      <c r="G491" s="291">
        <v>1</v>
      </c>
      <c r="H491" s="292">
        <v>1</v>
      </c>
      <c r="I491" s="292">
        <v>1</v>
      </c>
      <c r="J491" s="294"/>
      <c r="K491" s="291"/>
      <c r="L491" s="294"/>
      <c r="M491" s="291"/>
      <c r="N491" s="295"/>
      <c r="EZ491" s="287"/>
      <c r="FA491" s="296" t="s">
        <v>288</v>
      </c>
      <c r="FB491" s="296" t="s">
        <v>0</v>
      </c>
      <c r="FC491" s="296" t="s">
        <v>0</v>
      </c>
      <c r="FG491" s="296"/>
      <c r="FK491" s="334"/>
      <c r="FL491" s="296"/>
      <c r="FN491" s="296"/>
    </row>
    <row r="492" spans="1:170" customFormat="1" ht="15" x14ac:dyDescent="0.25">
      <c r="A492" s="297"/>
      <c r="B492" s="298" t="s">
        <v>26</v>
      </c>
      <c r="C492" s="472" t="s">
        <v>116</v>
      </c>
      <c r="D492" s="472"/>
      <c r="E492" s="472"/>
      <c r="F492" s="299"/>
      <c r="G492" s="300"/>
      <c r="H492" s="300"/>
      <c r="I492" s="300"/>
      <c r="J492" s="301">
        <v>316.8</v>
      </c>
      <c r="K492" s="300"/>
      <c r="L492" s="301">
        <v>316.8</v>
      </c>
      <c r="M492" s="302">
        <v>52.21</v>
      </c>
      <c r="N492" s="303">
        <v>16540.13</v>
      </c>
      <c r="EZ492" s="287"/>
      <c r="FA492" s="296"/>
      <c r="FB492" s="296"/>
      <c r="FC492" s="296"/>
      <c r="FD492" s="304" t="s">
        <v>116</v>
      </c>
      <c r="FG492" s="296"/>
      <c r="FK492" s="334"/>
      <c r="FL492" s="296"/>
      <c r="FN492" s="296"/>
    </row>
    <row r="493" spans="1:170" customFormat="1" ht="15" x14ac:dyDescent="0.25">
      <c r="A493" s="297"/>
      <c r="B493" s="298" t="s">
        <v>127</v>
      </c>
      <c r="C493" s="472" t="s">
        <v>131</v>
      </c>
      <c r="D493" s="472"/>
      <c r="E493" s="472"/>
      <c r="F493" s="299"/>
      <c r="G493" s="300"/>
      <c r="H493" s="300"/>
      <c r="I493" s="300"/>
      <c r="J493" s="319">
        <v>8602.08</v>
      </c>
      <c r="K493" s="300"/>
      <c r="L493" s="319">
        <v>8602.08</v>
      </c>
      <c r="M493" s="302">
        <v>15.71</v>
      </c>
      <c r="N493" s="303">
        <v>135138.68</v>
      </c>
      <c r="EZ493" s="287"/>
      <c r="FA493" s="296"/>
      <c r="FB493" s="296"/>
      <c r="FC493" s="296"/>
      <c r="FD493" s="304" t="s">
        <v>131</v>
      </c>
      <c r="FG493" s="296"/>
      <c r="FK493" s="334"/>
      <c r="FL493" s="296"/>
      <c r="FN493" s="296"/>
    </row>
    <row r="494" spans="1:170" customFormat="1" ht="15" x14ac:dyDescent="0.25">
      <c r="A494" s="297"/>
      <c r="B494" s="298" t="s">
        <v>21</v>
      </c>
      <c r="C494" s="472" t="s">
        <v>132</v>
      </c>
      <c r="D494" s="472"/>
      <c r="E494" s="472"/>
      <c r="F494" s="299"/>
      <c r="G494" s="300"/>
      <c r="H494" s="300"/>
      <c r="I494" s="300"/>
      <c r="J494" s="301">
        <v>328.35</v>
      </c>
      <c r="K494" s="300"/>
      <c r="L494" s="301">
        <v>328.35</v>
      </c>
      <c r="M494" s="302">
        <v>52.21</v>
      </c>
      <c r="N494" s="303">
        <v>17143.150000000001</v>
      </c>
      <c r="EZ494" s="287"/>
      <c r="FA494" s="296"/>
      <c r="FB494" s="296"/>
      <c r="FC494" s="296"/>
      <c r="FD494" s="304" t="s">
        <v>132</v>
      </c>
      <c r="FG494" s="296"/>
      <c r="FK494" s="334"/>
      <c r="FL494" s="296"/>
      <c r="FN494" s="296"/>
    </row>
    <row r="495" spans="1:170" customFormat="1" ht="15" x14ac:dyDescent="0.25">
      <c r="A495" s="305"/>
      <c r="B495" s="298"/>
      <c r="C495" s="472" t="s">
        <v>117</v>
      </c>
      <c r="D495" s="472"/>
      <c r="E495" s="472"/>
      <c r="F495" s="299" t="s">
        <v>118</v>
      </c>
      <c r="G495" s="302">
        <v>34.51</v>
      </c>
      <c r="H495" s="300"/>
      <c r="I495" s="302">
        <v>34.51</v>
      </c>
      <c r="J495" s="308"/>
      <c r="K495" s="300"/>
      <c r="L495" s="308"/>
      <c r="M495" s="300"/>
      <c r="N495" s="309"/>
      <c r="EZ495" s="287"/>
      <c r="FA495" s="296"/>
      <c r="FB495" s="296"/>
      <c r="FC495" s="296"/>
      <c r="FE495" s="304" t="s">
        <v>117</v>
      </c>
      <c r="FG495" s="296"/>
      <c r="FK495" s="334"/>
      <c r="FL495" s="296"/>
      <c r="FN495" s="296"/>
    </row>
    <row r="496" spans="1:170" customFormat="1" ht="15" x14ac:dyDescent="0.25">
      <c r="A496" s="305"/>
      <c r="B496" s="298"/>
      <c r="C496" s="472" t="s">
        <v>133</v>
      </c>
      <c r="D496" s="472"/>
      <c r="E496" s="472"/>
      <c r="F496" s="299" t="s">
        <v>118</v>
      </c>
      <c r="G496" s="302">
        <v>25.66</v>
      </c>
      <c r="H496" s="300"/>
      <c r="I496" s="302">
        <v>25.66</v>
      </c>
      <c r="J496" s="308"/>
      <c r="K496" s="300"/>
      <c r="L496" s="308"/>
      <c r="M496" s="300"/>
      <c r="N496" s="309"/>
      <c r="EZ496" s="287"/>
      <c r="FA496" s="296"/>
      <c r="FB496" s="296"/>
      <c r="FC496" s="296"/>
      <c r="FE496" s="304" t="s">
        <v>133</v>
      </c>
      <c r="FG496" s="296"/>
      <c r="FK496" s="334"/>
      <c r="FL496" s="296"/>
      <c r="FN496" s="296"/>
    </row>
    <row r="497" spans="1:170" customFormat="1" ht="15" x14ac:dyDescent="0.25">
      <c r="A497" s="310"/>
      <c r="B497" s="298"/>
      <c r="C497" s="479" t="s">
        <v>119</v>
      </c>
      <c r="D497" s="479"/>
      <c r="E497" s="479"/>
      <c r="F497" s="311"/>
      <c r="G497" s="312"/>
      <c r="H497" s="312"/>
      <c r="I497" s="312"/>
      <c r="J497" s="323">
        <v>8918.8799999999992</v>
      </c>
      <c r="K497" s="312"/>
      <c r="L497" s="323">
        <v>8918.8799999999992</v>
      </c>
      <c r="M497" s="312"/>
      <c r="N497" s="314">
        <v>151678.81</v>
      </c>
      <c r="EZ497" s="287"/>
      <c r="FA497" s="296"/>
      <c r="FB497" s="296"/>
      <c r="FC497" s="296"/>
      <c r="FF497" s="304" t="s">
        <v>119</v>
      </c>
      <c r="FG497" s="296"/>
      <c r="FK497" s="334"/>
      <c r="FL497" s="296"/>
      <c r="FN497" s="296"/>
    </row>
    <row r="498" spans="1:170" customFormat="1" ht="15" x14ac:dyDescent="0.25">
      <c r="A498" s="305"/>
      <c r="B498" s="298"/>
      <c r="C498" s="472" t="s">
        <v>120</v>
      </c>
      <c r="D498" s="472"/>
      <c r="E498" s="472"/>
      <c r="F498" s="299"/>
      <c r="G498" s="300"/>
      <c r="H498" s="300"/>
      <c r="I498" s="300"/>
      <c r="J498" s="308"/>
      <c r="K498" s="300"/>
      <c r="L498" s="301">
        <v>645.15</v>
      </c>
      <c r="M498" s="300"/>
      <c r="N498" s="303">
        <v>33683.279999999999</v>
      </c>
      <c r="EZ498" s="287"/>
      <c r="FA498" s="296"/>
      <c r="FB498" s="296"/>
      <c r="FC498" s="296"/>
      <c r="FE498" s="304" t="s">
        <v>120</v>
      </c>
      <c r="FG498" s="296"/>
      <c r="FK498" s="334"/>
      <c r="FL498" s="296"/>
      <c r="FN498" s="296"/>
    </row>
    <row r="499" spans="1:170" customFormat="1" ht="22.5" x14ac:dyDescent="0.25">
      <c r="A499" s="305"/>
      <c r="B499" s="298" t="s">
        <v>134</v>
      </c>
      <c r="C499" s="472" t="s">
        <v>135</v>
      </c>
      <c r="D499" s="472"/>
      <c r="E499" s="472"/>
      <c r="F499" s="299" t="s">
        <v>123</v>
      </c>
      <c r="G499" s="306">
        <v>109</v>
      </c>
      <c r="H499" s="300"/>
      <c r="I499" s="306">
        <v>109</v>
      </c>
      <c r="J499" s="308"/>
      <c r="K499" s="300"/>
      <c r="L499" s="301">
        <v>703.21</v>
      </c>
      <c r="M499" s="300"/>
      <c r="N499" s="303">
        <v>36714.78</v>
      </c>
      <c r="EZ499" s="287"/>
      <c r="FA499" s="296"/>
      <c r="FB499" s="296"/>
      <c r="FC499" s="296"/>
      <c r="FE499" s="304" t="s">
        <v>135</v>
      </c>
      <c r="FG499" s="296"/>
      <c r="FK499" s="334"/>
      <c r="FL499" s="296"/>
      <c r="FN499" s="296"/>
    </row>
    <row r="500" spans="1:170" customFormat="1" ht="45" x14ac:dyDescent="0.25">
      <c r="A500" s="305"/>
      <c r="B500" s="298" t="s">
        <v>136</v>
      </c>
      <c r="C500" s="472" t="s">
        <v>137</v>
      </c>
      <c r="D500" s="472"/>
      <c r="E500" s="472"/>
      <c r="F500" s="299" t="s">
        <v>123</v>
      </c>
      <c r="G500" s="306">
        <v>65</v>
      </c>
      <c r="H500" s="302">
        <v>0.85</v>
      </c>
      <c r="I500" s="302">
        <v>55.25</v>
      </c>
      <c r="J500" s="308"/>
      <c r="K500" s="300"/>
      <c r="L500" s="301">
        <v>356.45</v>
      </c>
      <c r="M500" s="300"/>
      <c r="N500" s="303">
        <v>18610.009999999998</v>
      </c>
      <c r="EZ500" s="287"/>
      <c r="FA500" s="296"/>
      <c r="FB500" s="296"/>
      <c r="FC500" s="296"/>
      <c r="FE500" s="304" t="s">
        <v>137</v>
      </c>
      <c r="FG500" s="296"/>
      <c r="FK500" s="334"/>
      <c r="FL500" s="296"/>
      <c r="FN500" s="296"/>
    </row>
    <row r="501" spans="1:170" customFormat="1" ht="15" x14ac:dyDescent="0.25">
      <c r="A501" s="315"/>
      <c r="B501" s="316"/>
      <c r="C501" s="475" t="s">
        <v>126</v>
      </c>
      <c r="D501" s="475"/>
      <c r="E501" s="475"/>
      <c r="F501" s="290"/>
      <c r="G501" s="291"/>
      <c r="H501" s="291"/>
      <c r="I501" s="291"/>
      <c r="J501" s="294"/>
      <c r="K501" s="291"/>
      <c r="L501" s="324">
        <v>9978.5400000000009</v>
      </c>
      <c r="M501" s="312"/>
      <c r="N501" s="318">
        <v>207003.6</v>
      </c>
      <c r="EZ501" s="287"/>
      <c r="FA501" s="296"/>
      <c r="FB501" s="296"/>
      <c r="FC501" s="296"/>
      <c r="FG501" s="296" t="s">
        <v>126</v>
      </c>
      <c r="FK501" s="334"/>
      <c r="FL501" s="296"/>
      <c r="FN501" s="296"/>
    </row>
    <row r="502" spans="1:170" customFormat="1" ht="22.5" x14ac:dyDescent="0.25">
      <c r="A502" s="288" t="s">
        <v>289</v>
      </c>
      <c r="B502" s="289" t="s">
        <v>169</v>
      </c>
      <c r="C502" s="475" t="s">
        <v>10</v>
      </c>
      <c r="D502" s="475"/>
      <c r="E502" s="475"/>
      <c r="F502" s="290" t="s">
        <v>11</v>
      </c>
      <c r="G502" s="291">
        <v>1</v>
      </c>
      <c r="H502" s="292">
        <v>1</v>
      </c>
      <c r="I502" s="292">
        <v>1</v>
      </c>
      <c r="J502" s="324">
        <v>168421.05</v>
      </c>
      <c r="K502" s="330">
        <v>1.04236</v>
      </c>
      <c r="L502" s="324">
        <v>175555.37</v>
      </c>
      <c r="M502" s="327">
        <v>9.5</v>
      </c>
      <c r="N502" s="318">
        <v>1667776.02</v>
      </c>
      <c r="EZ502" s="287"/>
      <c r="FA502" s="296" t="s">
        <v>10</v>
      </c>
      <c r="FB502" s="296" t="s">
        <v>0</v>
      </c>
      <c r="FC502" s="296" t="s">
        <v>0</v>
      </c>
      <c r="FG502" s="296"/>
      <c r="FK502" s="334"/>
      <c r="FL502" s="296"/>
      <c r="FN502" s="296"/>
    </row>
    <row r="503" spans="1:170" customFormat="1" ht="15" x14ac:dyDescent="0.25">
      <c r="A503" s="310"/>
      <c r="B503" s="328"/>
      <c r="C503" s="472" t="s">
        <v>290</v>
      </c>
      <c r="D503" s="472"/>
      <c r="E503" s="472"/>
      <c r="F503" s="472"/>
      <c r="G503" s="472"/>
      <c r="H503" s="472"/>
      <c r="I503" s="472"/>
      <c r="J503" s="472"/>
      <c r="K503" s="472"/>
      <c r="L503" s="472"/>
      <c r="M503" s="472"/>
      <c r="N503" s="481"/>
      <c r="EZ503" s="287"/>
      <c r="FA503" s="296"/>
      <c r="FB503" s="296"/>
      <c r="FC503" s="296"/>
      <c r="FG503" s="296"/>
      <c r="FH503" s="304" t="s">
        <v>290</v>
      </c>
      <c r="FK503" s="334"/>
      <c r="FL503" s="296"/>
      <c r="FN503" s="296"/>
    </row>
    <row r="504" spans="1:170" customFormat="1" ht="15" x14ac:dyDescent="0.25">
      <c r="A504" s="329"/>
      <c r="B504" s="298"/>
      <c r="C504" s="466" t="s">
        <v>171</v>
      </c>
      <c r="D504" s="466"/>
      <c r="E504" s="466"/>
      <c r="F504" s="466"/>
      <c r="G504" s="466"/>
      <c r="H504" s="466"/>
      <c r="I504" s="466"/>
      <c r="J504" s="466"/>
      <c r="K504" s="466"/>
      <c r="L504" s="466"/>
      <c r="M504" s="466"/>
      <c r="N504" s="480"/>
      <c r="EZ504" s="287"/>
      <c r="FA504" s="296"/>
      <c r="FB504" s="296"/>
      <c r="FC504" s="296"/>
      <c r="FG504" s="296"/>
      <c r="FI504" s="304" t="s">
        <v>171</v>
      </c>
      <c r="FK504" s="334"/>
      <c r="FL504" s="296"/>
      <c r="FN504" s="296"/>
    </row>
    <row r="505" spans="1:170" customFormat="1" ht="15" x14ac:dyDescent="0.25">
      <c r="A505" s="329"/>
      <c r="B505" s="298"/>
      <c r="C505" s="466" t="s">
        <v>161</v>
      </c>
      <c r="D505" s="466"/>
      <c r="E505" s="466"/>
      <c r="F505" s="466"/>
      <c r="G505" s="466"/>
      <c r="H505" s="466"/>
      <c r="I505" s="466"/>
      <c r="J505" s="466"/>
      <c r="K505" s="466"/>
      <c r="L505" s="466"/>
      <c r="M505" s="466"/>
      <c r="N505" s="480"/>
      <c r="EZ505" s="287"/>
      <c r="FA505" s="296"/>
      <c r="FB505" s="296"/>
      <c r="FC505" s="296"/>
      <c r="FG505" s="296"/>
      <c r="FI505" s="304" t="s">
        <v>161</v>
      </c>
      <c r="FK505" s="334"/>
      <c r="FL505" s="296"/>
      <c r="FN505" s="296"/>
    </row>
    <row r="506" spans="1:170" customFormat="1" ht="15" x14ac:dyDescent="0.25">
      <c r="A506" s="315"/>
      <c r="B506" s="316"/>
      <c r="C506" s="475" t="s">
        <v>126</v>
      </c>
      <c r="D506" s="475"/>
      <c r="E506" s="475"/>
      <c r="F506" s="290"/>
      <c r="G506" s="291"/>
      <c r="H506" s="291"/>
      <c r="I506" s="291"/>
      <c r="J506" s="294"/>
      <c r="K506" s="291"/>
      <c r="L506" s="324">
        <v>175555.37</v>
      </c>
      <c r="M506" s="312"/>
      <c r="N506" s="318">
        <v>1667776.02</v>
      </c>
      <c r="EZ506" s="287"/>
      <c r="FA506" s="296"/>
      <c r="FB506" s="296"/>
      <c r="FC506" s="296"/>
      <c r="FG506" s="296" t="s">
        <v>126</v>
      </c>
      <c r="FK506" s="334"/>
      <c r="FL506" s="296"/>
      <c r="FN506" s="296"/>
    </row>
    <row r="507" spans="1:170" customFormat="1" ht="22.5" x14ac:dyDescent="0.25">
      <c r="A507" s="288" t="s">
        <v>291</v>
      </c>
      <c r="B507" s="289" t="s">
        <v>169</v>
      </c>
      <c r="C507" s="475" t="s">
        <v>31</v>
      </c>
      <c r="D507" s="475"/>
      <c r="E507" s="475"/>
      <c r="F507" s="290" t="s">
        <v>11</v>
      </c>
      <c r="G507" s="291">
        <v>1</v>
      </c>
      <c r="H507" s="292">
        <v>1</v>
      </c>
      <c r="I507" s="292">
        <v>1</v>
      </c>
      <c r="J507" s="324">
        <v>363157.89</v>
      </c>
      <c r="K507" s="330">
        <v>1.04236</v>
      </c>
      <c r="L507" s="324">
        <v>378541.26</v>
      </c>
      <c r="M507" s="327">
        <v>9.5</v>
      </c>
      <c r="N507" s="318">
        <v>3596141.97</v>
      </c>
      <c r="EZ507" s="287"/>
      <c r="FA507" s="296" t="s">
        <v>31</v>
      </c>
      <c r="FB507" s="296" t="s">
        <v>0</v>
      </c>
      <c r="FC507" s="296" t="s">
        <v>0</v>
      </c>
      <c r="FG507" s="296"/>
      <c r="FK507" s="334"/>
      <c r="FL507" s="296"/>
      <c r="FN507" s="296"/>
    </row>
    <row r="508" spans="1:170" customFormat="1" ht="15" x14ac:dyDescent="0.25">
      <c r="A508" s="310"/>
      <c r="B508" s="328"/>
      <c r="C508" s="472" t="s">
        <v>292</v>
      </c>
      <c r="D508" s="472"/>
      <c r="E508" s="472"/>
      <c r="F508" s="472"/>
      <c r="G508" s="472"/>
      <c r="H508" s="472"/>
      <c r="I508" s="472"/>
      <c r="J508" s="472"/>
      <c r="K508" s="472"/>
      <c r="L508" s="472"/>
      <c r="M508" s="472"/>
      <c r="N508" s="481"/>
      <c r="EZ508" s="287"/>
      <c r="FA508" s="296"/>
      <c r="FB508" s="296"/>
      <c r="FC508" s="296"/>
      <c r="FG508" s="296"/>
      <c r="FH508" s="304" t="s">
        <v>292</v>
      </c>
      <c r="FK508" s="334"/>
      <c r="FL508" s="296"/>
      <c r="FN508" s="296"/>
    </row>
    <row r="509" spans="1:170" customFormat="1" ht="15" x14ac:dyDescent="0.25">
      <c r="A509" s="329"/>
      <c r="B509" s="298"/>
      <c r="C509" s="466" t="s">
        <v>171</v>
      </c>
      <c r="D509" s="466"/>
      <c r="E509" s="466"/>
      <c r="F509" s="466"/>
      <c r="G509" s="466"/>
      <c r="H509" s="466"/>
      <c r="I509" s="466"/>
      <c r="J509" s="466"/>
      <c r="K509" s="466"/>
      <c r="L509" s="466"/>
      <c r="M509" s="466"/>
      <c r="N509" s="480"/>
      <c r="EZ509" s="287"/>
      <c r="FA509" s="296"/>
      <c r="FB509" s="296"/>
      <c r="FC509" s="296"/>
      <c r="FG509" s="296"/>
      <c r="FI509" s="304" t="s">
        <v>171</v>
      </c>
      <c r="FK509" s="334"/>
      <c r="FL509" s="296"/>
      <c r="FN509" s="296"/>
    </row>
    <row r="510" spans="1:170" customFormat="1" ht="15" x14ac:dyDescent="0.25">
      <c r="A510" s="329"/>
      <c r="B510" s="298"/>
      <c r="C510" s="466" t="s">
        <v>161</v>
      </c>
      <c r="D510" s="466"/>
      <c r="E510" s="466"/>
      <c r="F510" s="466"/>
      <c r="G510" s="466"/>
      <c r="H510" s="466"/>
      <c r="I510" s="466"/>
      <c r="J510" s="466"/>
      <c r="K510" s="466"/>
      <c r="L510" s="466"/>
      <c r="M510" s="466"/>
      <c r="N510" s="480"/>
      <c r="EZ510" s="287"/>
      <c r="FA510" s="296"/>
      <c r="FB510" s="296"/>
      <c r="FC510" s="296"/>
      <c r="FG510" s="296"/>
      <c r="FI510" s="304" t="s">
        <v>161</v>
      </c>
      <c r="FK510" s="334"/>
      <c r="FL510" s="296"/>
      <c r="FN510" s="296"/>
    </row>
    <row r="511" spans="1:170" customFormat="1" ht="15" x14ac:dyDescent="0.25">
      <c r="A511" s="315"/>
      <c r="B511" s="316"/>
      <c r="C511" s="475" t="s">
        <v>126</v>
      </c>
      <c r="D511" s="475"/>
      <c r="E511" s="475"/>
      <c r="F511" s="290"/>
      <c r="G511" s="291"/>
      <c r="H511" s="291"/>
      <c r="I511" s="291"/>
      <c r="J511" s="294"/>
      <c r="K511" s="291"/>
      <c r="L511" s="324">
        <v>378541.26</v>
      </c>
      <c r="M511" s="312"/>
      <c r="N511" s="318">
        <v>3596141.97</v>
      </c>
      <c r="EZ511" s="287"/>
      <c r="FA511" s="296"/>
      <c r="FB511" s="296"/>
      <c r="FC511" s="296"/>
      <c r="FG511" s="296" t="s">
        <v>126</v>
      </c>
      <c r="FK511" s="334"/>
      <c r="FL511" s="296"/>
      <c r="FN511" s="296"/>
    </row>
    <row r="512" spans="1:170" customFormat="1" ht="45" x14ac:dyDescent="0.25">
      <c r="A512" s="288" t="s">
        <v>293</v>
      </c>
      <c r="B512" s="289" t="s">
        <v>294</v>
      </c>
      <c r="C512" s="475" t="s">
        <v>295</v>
      </c>
      <c r="D512" s="475"/>
      <c r="E512" s="475"/>
      <c r="F512" s="290" t="s">
        <v>13</v>
      </c>
      <c r="G512" s="291">
        <v>1</v>
      </c>
      <c r="H512" s="292">
        <v>1</v>
      </c>
      <c r="I512" s="292">
        <v>1</v>
      </c>
      <c r="J512" s="294"/>
      <c r="K512" s="291"/>
      <c r="L512" s="294"/>
      <c r="M512" s="291"/>
      <c r="N512" s="295"/>
      <c r="EZ512" s="287"/>
      <c r="FA512" s="296" t="s">
        <v>295</v>
      </c>
      <c r="FB512" s="296" t="s">
        <v>0</v>
      </c>
      <c r="FC512" s="296" t="s">
        <v>0</v>
      </c>
      <c r="FG512" s="296"/>
      <c r="FK512" s="334"/>
      <c r="FL512" s="296"/>
      <c r="FN512" s="296"/>
    </row>
    <row r="513" spans="1:170" customFormat="1" ht="15" x14ac:dyDescent="0.25">
      <c r="A513" s="297"/>
      <c r="B513" s="298" t="s">
        <v>26</v>
      </c>
      <c r="C513" s="472" t="s">
        <v>116</v>
      </c>
      <c r="D513" s="472"/>
      <c r="E513" s="472"/>
      <c r="F513" s="299"/>
      <c r="G513" s="300"/>
      <c r="H513" s="300"/>
      <c r="I513" s="300"/>
      <c r="J513" s="301">
        <v>251.92</v>
      </c>
      <c r="K513" s="300"/>
      <c r="L513" s="301">
        <v>251.92</v>
      </c>
      <c r="M513" s="302">
        <v>52.21</v>
      </c>
      <c r="N513" s="303">
        <v>13152.74</v>
      </c>
      <c r="EZ513" s="287"/>
      <c r="FA513" s="296"/>
      <c r="FB513" s="296"/>
      <c r="FC513" s="296"/>
      <c r="FD513" s="304" t="s">
        <v>116</v>
      </c>
      <c r="FG513" s="296"/>
      <c r="FK513" s="334"/>
      <c r="FL513" s="296"/>
      <c r="FN513" s="296"/>
    </row>
    <row r="514" spans="1:170" customFormat="1" ht="15" x14ac:dyDescent="0.25">
      <c r="A514" s="297"/>
      <c r="B514" s="298" t="s">
        <v>127</v>
      </c>
      <c r="C514" s="472" t="s">
        <v>131</v>
      </c>
      <c r="D514" s="472"/>
      <c r="E514" s="472"/>
      <c r="F514" s="299"/>
      <c r="G514" s="300"/>
      <c r="H514" s="300"/>
      <c r="I514" s="300"/>
      <c r="J514" s="301">
        <v>120.78</v>
      </c>
      <c r="K514" s="300"/>
      <c r="L514" s="301">
        <v>120.78</v>
      </c>
      <c r="M514" s="302">
        <v>15.71</v>
      </c>
      <c r="N514" s="303">
        <v>1897.45</v>
      </c>
      <c r="EZ514" s="287"/>
      <c r="FA514" s="296"/>
      <c r="FB514" s="296"/>
      <c r="FC514" s="296"/>
      <c r="FD514" s="304" t="s">
        <v>131</v>
      </c>
      <c r="FG514" s="296"/>
      <c r="FK514" s="334"/>
      <c r="FL514" s="296"/>
      <c r="FN514" s="296"/>
    </row>
    <row r="515" spans="1:170" customFormat="1" ht="15" x14ac:dyDescent="0.25">
      <c r="A515" s="297"/>
      <c r="B515" s="298" t="s">
        <v>21</v>
      </c>
      <c r="C515" s="472" t="s">
        <v>132</v>
      </c>
      <c r="D515" s="472"/>
      <c r="E515" s="472"/>
      <c r="F515" s="299"/>
      <c r="G515" s="300"/>
      <c r="H515" s="300"/>
      <c r="I515" s="300"/>
      <c r="J515" s="301">
        <v>11.98</v>
      </c>
      <c r="K515" s="300"/>
      <c r="L515" s="301">
        <v>11.98</v>
      </c>
      <c r="M515" s="302">
        <v>52.21</v>
      </c>
      <c r="N515" s="325">
        <v>625.48</v>
      </c>
      <c r="EZ515" s="287"/>
      <c r="FA515" s="296"/>
      <c r="FB515" s="296"/>
      <c r="FC515" s="296"/>
      <c r="FD515" s="304" t="s">
        <v>132</v>
      </c>
      <c r="FG515" s="296"/>
      <c r="FK515" s="334"/>
      <c r="FL515" s="296"/>
      <c r="FN515" s="296"/>
    </row>
    <row r="516" spans="1:170" customFormat="1" ht="15" x14ac:dyDescent="0.25">
      <c r="A516" s="297"/>
      <c r="B516" s="298" t="s">
        <v>24</v>
      </c>
      <c r="C516" s="472" t="s">
        <v>152</v>
      </c>
      <c r="D516" s="472"/>
      <c r="E516" s="472"/>
      <c r="F516" s="299"/>
      <c r="G516" s="300"/>
      <c r="H516" s="300"/>
      <c r="I516" s="300"/>
      <c r="J516" s="301">
        <v>812.09</v>
      </c>
      <c r="K516" s="300"/>
      <c r="L516" s="301">
        <v>812.09</v>
      </c>
      <c r="M516" s="320">
        <v>9.5</v>
      </c>
      <c r="N516" s="303">
        <v>7714.86</v>
      </c>
      <c r="EZ516" s="287"/>
      <c r="FA516" s="296"/>
      <c r="FB516" s="296"/>
      <c r="FC516" s="296"/>
      <c r="FD516" s="304" t="s">
        <v>152</v>
      </c>
      <c r="FG516" s="296"/>
      <c r="FK516" s="334"/>
      <c r="FL516" s="296"/>
      <c r="FN516" s="296"/>
    </row>
    <row r="517" spans="1:170" customFormat="1" ht="15" x14ac:dyDescent="0.25">
      <c r="A517" s="305"/>
      <c r="B517" s="298"/>
      <c r="C517" s="472" t="s">
        <v>117</v>
      </c>
      <c r="D517" s="472"/>
      <c r="E517" s="472"/>
      <c r="F517" s="299" t="s">
        <v>118</v>
      </c>
      <c r="G517" s="320">
        <v>26.8</v>
      </c>
      <c r="H517" s="300"/>
      <c r="I517" s="320">
        <v>26.8</v>
      </c>
      <c r="J517" s="308"/>
      <c r="K517" s="300"/>
      <c r="L517" s="308"/>
      <c r="M517" s="300"/>
      <c r="N517" s="309"/>
      <c r="EZ517" s="287"/>
      <c r="FA517" s="296"/>
      <c r="FB517" s="296"/>
      <c r="FC517" s="296"/>
      <c r="FE517" s="304" t="s">
        <v>117</v>
      </c>
      <c r="FG517" s="296"/>
      <c r="FK517" s="334"/>
      <c r="FL517" s="296"/>
      <c r="FN517" s="296"/>
    </row>
    <row r="518" spans="1:170" customFormat="1" ht="15" x14ac:dyDescent="0.25">
      <c r="A518" s="305"/>
      <c r="B518" s="298"/>
      <c r="C518" s="472" t="s">
        <v>133</v>
      </c>
      <c r="D518" s="472"/>
      <c r="E518" s="472"/>
      <c r="F518" s="299" t="s">
        <v>118</v>
      </c>
      <c r="G518" s="302">
        <v>0.92</v>
      </c>
      <c r="H518" s="300"/>
      <c r="I518" s="302">
        <v>0.92</v>
      </c>
      <c r="J518" s="308"/>
      <c r="K518" s="300"/>
      <c r="L518" s="308"/>
      <c r="M518" s="300"/>
      <c r="N518" s="309"/>
      <c r="EZ518" s="287"/>
      <c r="FA518" s="296"/>
      <c r="FB518" s="296"/>
      <c r="FC518" s="296"/>
      <c r="FE518" s="304" t="s">
        <v>133</v>
      </c>
      <c r="FG518" s="296"/>
      <c r="FK518" s="334"/>
      <c r="FL518" s="296"/>
      <c r="FN518" s="296"/>
    </row>
    <row r="519" spans="1:170" customFormat="1" ht="15" x14ac:dyDescent="0.25">
      <c r="A519" s="310"/>
      <c r="B519" s="298"/>
      <c r="C519" s="479" t="s">
        <v>119</v>
      </c>
      <c r="D519" s="479"/>
      <c r="E519" s="479"/>
      <c r="F519" s="311"/>
      <c r="G519" s="312"/>
      <c r="H519" s="312"/>
      <c r="I519" s="312"/>
      <c r="J519" s="323">
        <v>1184.79</v>
      </c>
      <c r="K519" s="312"/>
      <c r="L519" s="323">
        <v>1184.79</v>
      </c>
      <c r="M519" s="312"/>
      <c r="N519" s="314">
        <v>22765.05</v>
      </c>
      <c r="EZ519" s="287"/>
      <c r="FA519" s="296"/>
      <c r="FB519" s="296"/>
      <c r="FC519" s="296"/>
      <c r="FF519" s="304" t="s">
        <v>119</v>
      </c>
      <c r="FG519" s="296"/>
      <c r="FK519" s="334"/>
      <c r="FL519" s="296"/>
      <c r="FN519" s="296"/>
    </row>
    <row r="520" spans="1:170" customFormat="1" ht="15" x14ac:dyDescent="0.25">
      <c r="A520" s="305"/>
      <c r="B520" s="298"/>
      <c r="C520" s="472" t="s">
        <v>120</v>
      </c>
      <c r="D520" s="472"/>
      <c r="E520" s="472"/>
      <c r="F520" s="299"/>
      <c r="G520" s="300"/>
      <c r="H520" s="300"/>
      <c r="I520" s="300"/>
      <c r="J520" s="308"/>
      <c r="K520" s="300"/>
      <c r="L520" s="301">
        <v>263.89999999999998</v>
      </c>
      <c r="M520" s="300"/>
      <c r="N520" s="303">
        <v>13778.22</v>
      </c>
      <c r="EZ520" s="287"/>
      <c r="FA520" s="296"/>
      <c r="FB520" s="296"/>
      <c r="FC520" s="296"/>
      <c r="FE520" s="304" t="s">
        <v>120</v>
      </c>
      <c r="FG520" s="296"/>
      <c r="FK520" s="334"/>
      <c r="FL520" s="296"/>
      <c r="FN520" s="296"/>
    </row>
    <row r="521" spans="1:170" customFormat="1" ht="15" x14ac:dyDescent="0.25">
      <c r="A521" s="305"/>
      <c r="B521" s="298" t="s">
        <v>296</v>
      </c>
      <c r="C521" s="472" t="s">
        <v>297</v>
      </c>
      <c r="D521" s="472"/>
      <c r="E521" s="472"/>
      <c r="F521" s="299" t="s">
        <v>123</v>
      </c>
      <c r="G521" s="306">
        <v>92</v>
      </c>
      <c r="H521" s="300"/>
      <c r="I521" s="306">
        <v>92</v>
      </c>
      <c r="J521" s="308"/>
      <c r="K521" s="300"/>
      <c r="L521" s="301">
        <v>242.79</v>
      </c>
      <c r="M521" s="300"/>
      <c r="N521" s="303">
        <v>12675.96</v>
      </c>
      <c r="EZ521" s="287"/>
      <c r="FA521" s="296"/>
      <c r="FB521" s="296"/>
      <c r="FC521" s="296"/>
      <c r="FE521" s="304" t="s">
        <v>297</v>
      </c>
      <c r="FG521" s="296"/>
      <c r="FK521" s="334"/>
      <c r="FL521" s="296"/>
      <c r="FN521" s="296"/>
    </row>
    <row r="522" spans="1:170" customFormat="1" ht="15" x14ac:dyDescent="0.25">
      <c r="A522" s="305"/>
      <c r="B522" s="298" t="s">
        <v>298</v>
      </c>
      <c r="C522" s="472" t="s">
        <v>299</v>
      </c>
      <c r="D522" s="472"/>
      <c r="E522" s="472"/>
      <c r="F522" s="299" t="s">
        <v>123</v>
      </c>
      <c r="G522" s="306">
        <v>49</v>
      </c>
      <c r="H522" s="300"/>
      <c r="I522" s="306">
        <v>49</v>
      </c>
      <c r="J522" s="308"/>
      <c r="K522" s="300"/>
      <c r="L522" s="301">
        <v>129.31</v>
      </c>
      <c r="M522" s="300"/>
      <c r="N522" s="303">
        <v>6751.33</v>
      </c>
      <c r="EZ522" s="287"/>
      <c r="FA522" s="296"/>
      <c r="FB522" s="296"/>
      <c r="FC522" s="296"/>
      <c r="FE522" s="304" t="s">
        <v>299</v>
      </c>
      <c r="FG522" s="296"/>
      <c r="FK522" s="334"/>
      <c r="FL522" s="296"/>
      <c r="FN522" s="296"/>
    </row>
    <row r="523" spans="1:170" customFormat="1" ht="15" x14ac:dyDescent="0.25">
      <c r="A523" s="315"/>
      <c r="B523" s="316"/>
      <c r="C523" s="475" t="s">
        <v>126</v>
      </c>
      <c r="D523" s="475"/>
      <c r="E523" s="475"/>
      <c r="F523" s="290"/>
      <c r="G523" s="291"/>
      <c r="H523" s="291"/>
      <c r="I523" s="291"/>
      <c r="J523" s="294"/>
      <c r="K523" s="291"/>
      <c r="L523" s="324">
        <v>1556.89</v>
      </c>
      <c r="M523" s="312"/>
      <c r="N523" s="318">
        <v>42192.34</v>
      </c>
      <c r="EZ523" s="287"/>
      <c r="FA523" s="296"/>
      <c r="FB523" s="296"/>
      <c r="FC523" s="296"/>
      <c r="FG523" s="296" t="s">
        <v>126</v>
      </c>
      <c r="FK523" s="334"/>
      <c r="FL523" s="296"/>
      <c r="FN523" s="296"/>
    </row>
    <row r="524" spans="1:170" customFormat="1" ht="22.5" x14ac:dyDescent="0.25">
      <c r="A524" s="288" t="s">
        <v>300</v>
      </c>
      <c r="B524" s="289" t="s">
        <v>301</v>
      </c>
      <c r="C524" s="475" t="s">
        <v>302</v>
      </c>
      <c r="D524" s="475"/>
      <c r="E524" s="475"/>
      <c r="F524" s="290" t="s">
        <v>13</v>
      </c>
      <c r="G524" s="291">
        <v>-2</v>
      </c>
      <c r="H524" s="292">
        <v>1</v>
      </c>
      <c r="I524" s="292">
        <v>-2</v>
      </c>
      <c r="J524" s="317">
        <v>266.67</v>
      </c>
      <c r="K524" s="291"/>
      <c r="L524" s="317">
        <v>-533.34</v>
      </c>
      <c r="M524" s="327">
        <v>9.5</v>
      </c>
      <c r="N524" s="318">
        <v>-5066.7299999999996</v>
      </c>
      <c r="EZ524" s="287"/>
      <c r="FA524" s="296" t="s">
        <v>302</v>
      </c>
      <c r="FB524" s="296" t="s">
        <v>0</v>
      </c>
      <c r="FC524" s="296" t="s">
        <v>0</v>
      </c>
      <c r="FG524" s="296"/>
      <c r="FK524" s="334"/>
      <c r="FL524" s="296"/>
      <c r="FN524" s="296"/>
    </row>
    <row r="525" spans="1:170" customFormat="1" ht="15" x14ac:dyDescent="0.25">
      <c r="A525" s="315"/>
      <c r="B525" s="316"/>
      <c r="C525" s="475" t="s">
        <v>126</v>
      </c>
      <c r="D525" s="475"/>
      <c r="E525" s="475"/>
      <c r="F525" s="290"/>
      <c r="G525" s="291"/>
      <c r="H525" s="291"/>
      <c r="I525" s="291"/>
      <c r="J525" s="294"/>
      <c r="K525" s="291"/>
      <c r="L525" s="317">
        <v>-533.34</v>
      </c>
      <c r="M525" s="312"/>
      <c r="N525" s="318">
        <v>-5066.7299999999996</v>
      </c>
      <c r="EZ525" s="287"/>
      <c r="FA525" s="296"/>
      <c r="FB525" s="296"/>
      <c r="FC525" s="296"/>
      <c r="FG525" s="296" t="s">
        <v>126</v>
      </c>
      <c r="FK525" s="334"/>
      <c r="FL525" s="296"/>
      <c r="FN525" s="296"/>
    </row>
    <row r="526" spans="1:170" customFormat="1" ht="22.5" x14ac:dyDescent="0.25">
      <c r="A526" s="288" t="s">
        <v>303</v>
      </c>
      <c r="B526" s="289" t="s">
        <v>169</v>
      </c>
      <c r="C526" s="475" t="s">
        <v>12</v>
      </c>
      <c r="D526" s="475"/>
      <c r="E526" s="475"/>
      <c r="F526" s="290" t="s">
        <v>13</v>
      </c>
      <c r="G526" s="291">
        <v>2</v>
      </c>
      <c r="H526" s="292">
        <v>1</v>
      </c>
      <c r="I526" s="292">
        <v>2</v>
      </c>
      <c r="J526" s="324">
        <v>4429.58</v>
      </c>
      <c r="K526" s="330">
        <v>1.04236</v>
      </c>
      <c r="L526" s="324">
        <v>9234.43</v>
      </c>
      <c r="M526" s="327">
        <v>9.5</v>
      </c>
      <c r="N526" s="318">
        <v>87727.09</v>
      </c>
      <c r="EZ526" s="287"/>
      <c r="FA526" s="296" t="s">
        <v>12</v>
      </c>
      <c r="FB526" s="296" t="s">
        <v>0</v>
      </c>
      <c r="FC526" s="296" t="s">
        <v>0</v>
      </c>
      <c r="FG526" s="296"/>
      <c r="FK526" s="334"/>
      <c r="FL526" s="296"/>
      <c r="FN526" s="296"/>
    </row>
    <row r="527" spans="1:170" customFormat="1" ht="15" x14ac:dyDescent="0.25">
      <c r="A527" s="310"/>
      <c r="B527" s="328"/>
      <c r="C527" s="472" t="s">
        <v>304</v>
      </c>
      <c r="D527" s="472"/>
      <c r="E527" s="472"/>
      <c r="F527" s="472"/>
      <c r="G527" s="472"/>
      <c r="H527" s="472"/>
      <c r="I527" s="472"/>
      <c r="J527" s="472"/>
      <c r="K527" s="472"/>
      <c r="L527" s="472"/>
      <c r="M527" s="472"/>
      <c r="N527" s="481"/>
      <c r="EZ527" s="287"/>
      <c r="FA527" s="296"/>
      <c r="FB527" s="296"/>
      <c r="FC527" s="296"/>
      <c r="FG527" s="296"/>
      <c r="FH527" s="304" t="s">
        <v>304</v>
      </c>
      <c r="FK527" s="334"/>
      <c r="FL527" s="296"/>
      <c r="FN527" s="296"/>
    </row>
    <row r="528" spans="1:170" customFormat="1" ht="15" x14ac:dyDescent="0.25">
      <c r="A528" s="329"/>
      <c r="B528" s="298"/>
      <c r="C528" s="466" t="s">
        <v>171</v>
      </c>
      <c r="D528" s="466"/>
      <c r="E528" s="466"/>
      <c r="F528" s="466"/>
      <c r="G528" s="466"/>
      <c r="H528" s="466"/>
      <c r="I528" s="466"/>
      <c r="J528" s="466"/>
      <c r="K528" s="466"/>
      <c r="L528" s="466"/>
      <c r="M528" s="466"/>
      <c r="N528" s="480"/>
      <c r="EZ528" s="287"/>
      <c r="FA528" s="296"/>
      <c r="FB528" s="296"/>
      <c r="FC528" s="296"/>
      <c r="FG528" s="296"/>
      <c r="FI528" s="304" t="s">
        <v>171</v>
      </c>
      <c r="FK528" s="334"/>
      <c r="FL528" s="296"/>
      <c r="FN528" s="296"/>
    </row>
    <row r="529" spans="1:170" customFormat="1" ht="15" x14ac:dyDescent="0.25">
      <c r="A529" s="329"/>
      <c r="B529" s="298"/>
      <c r="C529" s="466" t="s">
        <v>161</v>
      </c>
      <c r="D529" s="466"/>
      <c r="E529" s="466"/>
      <c r="F529" s="466"/>
      <c r="G529" s="466"/>
      <c r="H529" s="466"/>
      <c r="I529" s="466"/>
      <c r="J529" s="466"/>
      <c r="K529" s="466"/>
      <c r="L529" s="466"/>
      <c r="M529" s="466"/>
      <c r="N529" s="480"/>
      <c r="EZ529" s="287"/>
      <c r="FA529" s="296"/>
      <c r="FB529" s="296"/>
      <c r="FC529" s="296"/>
      <c r="FG529" s="296"/>
      <c r="FI529" s="304" t="s">
        <v>161</v>
      </c>
      <c r="FK529" s="334"/>
      <c r="FL529" s="296"/>
      <c r="FN529" s="296"/>
    </row>
    <row r="530" spans="1:170" customFormat="1" ht="15" x14ac:dyDescent="0.25">
      <c r="A530" s="315"/>
      <c r="B530" s="316"/>
      <c r="C530" s="475" t="s">
        <v>126</v>
      </c>
      <c r="D530" s="475"/>
      <c r="E530" s="475"/>
      <c r="F530" s="290"/>
      <c r="G530" s="291"/>
      <c r="H530" s="291"/>
      <c r="I530" s="291"/>
      <c r="J530" s="294"/>
      <c r="K530" s="291"/>
      <c r="L530" s="324">
        <v>9234.43</v>
      </c>
      <c r="M530" s="312"/>
      <c r="N530" s="318">
        <v>87727.09</v>
      </c>
      <c r="EZ530" s="287"/>
      <c r="FA530" s="296"/>
      <c r="FB530" s="296"/>
      <c r="FC530" s="296"/>
      <c r="FG530" s="296" t="s">
        <v>126</v>
      </c>
      <c r="FK530" s="334"/>
      <c r="FL530" s="296"/>
      <c r="FN530" s="296"/>
    </row>
    <row r="531" spans="1:170" customFormat="1" ht="33.75" x14ac:dyDescent="0.25">
      <c r="A531" s="288" t="s">
        <v>305</v>
      </c>
      <c r="B531" s="289" t="s">
        <v>169</v>
      </c>
      <c r="C531" s="475" t="s">
        <v>18</v>
      </c>
      <c r="D531" s="475"/>
      <c r="E531" s="475"/>
      <c r="F531" s="290" t="s">
        <v>13</v>
      </c>
      <c r="G531" s="291">
        <v>1</v>
      </c>
      <c r="H531" s="292">
        <v>1</v>
      </c>
      <c r="I531" s="292">
        <v>1</v>
      </c>
      <c r="J531" s="324">
        <v>15832.63</v>
      </c>
      <c r="K531" s="330">
        <v>1.04236</v>
      </c>
      <c r="L531" s="324">
        <v>16503.3</v>
      </c>
      <c r="M531" s="327">
        <v>9.5</v>
      </c>
      <c r="N531" s="318">
        <v>156781.35</v>
      </c>
      <c r="EZ531" s="287"/>
      <c r="FA531" s="296" t="s">
        <v>18</v>
      </c>
      <c r="FB531" s="296" t="s">
        <v>0</v>
      </c>
      <c r="FC531" s="296" t="s">
        <v>0</v>
      </c>
      <c r="FG531" s="296"/>
      <c r="FK531" s="334"/>
      <c r="FL531" s="296"/>
      <c r="FN531" s="296"/>
    </row>
    <row r="532" spans="1:170" customFormat="1" ht="15" x14ac:dyDescent="0.25">
      <c r="A532" s="310"/>
      <c r="B532" s="328"/>
      <c r="C532" s="472" t="s">
        <v>306</v>
      </c>
      <c r="D532" s="472"/>
      <c r="E532" s="472"/>
      <c r="F532" s="472"/>
      <c r="G532" s="472"/>
      <c r="H532" s="472"/>
      <c r="I532" s="472"/>
      <c r="J532" s="472"/>
      <c r="K532" s="472"/>
      <c r="L532" s="472"/>
      <c r="M532" s="472"/>
      <c r="N532" s="481"/>
      <c r="EZ532" s="287"/>
      <c r="FA532" s="296"/>
      <c r="FB532" s="296"/>
      <c r="FC532" s="296"/>
      <c r="FG532" s="296"/>
      <c r="FH532" s="304" t="s">
        <v>306</v>
      </c>
      <c r="FK532" s="334"/>
      <c r="FL532" s="296"/>
      <c r="FN532" s="296"/>
    </row>
    <row r="533" spans="1:170" customFormat="1" ht="15" x14ac:dyDescent="0.25">
      <c r="A533" s="329"/>
      <c r="B533" s="298"/>
      <c r="C533" s="466" t="s">
        <v>171</v>
      </c>
      <c r="D533" s="466"/>
      <c r="E533" s="466"/>
      <c r="F533" s="466"/>
      <c r="G533" s="466"/>
      <c r="H533" s="466"/>
      <c r="I533" s="466"/>
      <c r="J533" s="466"/>
      <c r="K533" s="466"/>
      <c r="L533" s="466"/>
      <c r="M533" s="466"/>
      <c r="N533" s="480"/>
      <c r="EZ533" s="287"/>
      <c r="FA533" s="296"/>
      <c r="FB533" s="296"/>
      <c r="FC533" s="296"/>
      <c r="FG533" s="296"/>
      <c r="FI533" s="304" t="s">
        <v>171</v>
      </c>
      <c r="FK533" s="334"/>
      <c r="FL533" s="296"/>
      <c r="FN533" s="296"/>
    </row>
    <row r="534" spans="1:170" customFormat="1" ht="15" x14ac:dyDescent="0.25">
      <c r="A534" s="329"/>
      <c r="B534" s="298"/>
      <c r="C534" s="466" t="s">
        <v>161</v>
      </c>
      <c r="D534" s="466"/>
      <c r="E534" s="466"/>
      <c r="F534" s="466"/>
      <c r="G534" s="466"/>
      <c r="H534" s="466"/>
      <c r="I534" s="466"/>
      <c r="J534" s="466"/>
      <c r="K534" s="466"/>
      <c r="L534" s="466"/>
      <c r="M534" s="466"/>
      <c r="N534" s="480"/>
      <c r="EZ534" s="287"/>
      <c r="FA534" s="296"/>
      <c r="FB534" s="296"/>
      <c r="FC534" s="296"/>
      <c r="FG534" s="296"/>
      <c r="FI534" s="304" t="s">
        <v>161</v>
      </c>
      <c r="FK534" s="334"/>
      <c r="FL534" s="296"/>
      <c r="FN534" s="296"/>
    </row>
    <row r="535" spans="1:170" customFormat="1" ht="15" x14ac:dyDescent="0.25">
      <c r="A535" s="315"/>
      <c r="B535" s="316"/>
      <c r="C535" s="475" t="s">
        <v>126</v>
      </c>
      <c r="D535" s="475"/>
      <c r="E535" s="475"/>
      <c r="F535" s="290"/>
      <c r="G535" s="291"/>
      <c r="H535" s="291"/>
      <c r="I535" s="291"/>
      <c r="J535" s="294"/>
      <c r="K535" s="291"/>
      <c r="L535" s="324">
        <v>16503.3</v>
      </c>
      <c r="M535" s="312"/>
      <c r="N535" s="318">
        <v>156781.35</v>
      </c>
      <c r="EZ535" s="287"/>
      <c r="FA535" s="296"/>
      <c r="FB535" s="296"/>
      <c r="FC535" s="296"/>
      <c r="FG535" s="296" t="s">
        <v>126</v>
      </c>
      <c r="FK535" s="334"/>
      <c r="FL535" s="296"/>
      <c r="FN535" s="296"/>
    </row>
    <row r="536" spans="1:170" customFormat="1" ht="22.5" x14ac:dyDescent="0.25">
      <c r="A536" s="288" t="s">
        <v>307</v>
      </c>
      <c r="B536" s="289" t="s">
        <v>169</v>
      </c>
      <c r="C536" s="475" t="s">
        <v>37</v>
      </c>
      <c r="D536" s="475"/>
      <c r="E536" s="475"/>
      <c r="F536" s="290" t="s">
        <v>13</v>
      </c>
      <c r="G536" s="291">
        <v>1</v>
      </c>
      <c r="H536" s="292">
        <v>1</v>
      </c>
      <c r="I536" s="292">
        <v>1</v>
      </c>
      <c r="J536" s="317">
        <v>421.93</v>
      </c>
      <c r="K536" s="330">
        <v>1.04236</v>
      </c>
      <c r="L536" s="317">
        <v>439.8</v>
      </c>
      <c r="M536" s="327">
        <v>9.5</v>
      </c>
      <c r="N536" s="318">
        <v>4178.1000000000004</v>
      </c>
      <c r="EZ536" s="287"/>
      <c r="FA536" s="296" t="s">
        <v>37</v>
      </c>
      <c r="FB536" s="296" t="s">
        <v>0</v>
      </c>
      <c r="FC536" s="296" t="s">
        <v>0</v>
      </c>
      <c r="FG536" s="296"/>
      <c r="FK536" s="334"/>
      <c r="FL536" s="296"/>
      <c r="FN536" s="296"/>
    </row>
    <row r="537" spans="1:170" customFormat="1" ht="15" x14ac:dyDescent="0.25">
      <c r="A537" s="310"/>
      <c r="B537" s="328"/>
      <c r="C537" s="472" t="s">
        <v>308</v>
      </c>
      <c r="D537" s="472"/>
      <c r="E537" s="472"/>
      <c r="F537" s="472"/>
      <c r="G537" s="472"/>
      <c r="H537" s="472"/>
      <c r="I537" s="472"/>
      <c r="J537" s="472"/>
      <c r="K537" s="472"/>
      <c r="L537" s="472"/>
      <c r="M537" s="472"/>
      <c r="N537" s="481"/>
      <c r="EZ537" s="287"/>
      <c r="FA537" s="296"/>
      <c r="FB537" s="296"/>
      <c r="FC537" s="296"/>
      <c r="FG537" s="296"/>
      <c r="FH537" s="304" t="s">
        <v>308</v>
      </c>
      <c r="FK537" s="334"/>
      <c r="FL537" s="296"/>
      <c r="FN537" s="296"/>
    </row>
    <row r="538" spans="1:170" customFormat="1" ht="15" x14ac:dyDescent="0.25">
      <c r="A538" s="329"/>
      <c r="B538" s="298"/>
      <c r="C538" s="466" t="s">
        <v>171</v>
      </c>
      <c r="D538" s="466"/>
      <c r="E538" s="466"/>
      <c r="F538" s="466"/>
      <c r="G538" s="466"/>
      <c r="H538" s="466"/>
      <c r="I538" s="466"/>
      <c r="J538" s="466"/>
      <c r="K538" s="466"/>
      <c r="L538" s="466"/>
      <c r="M538" s="466"/>
      <c r="N538" s="480"/>
      <c r="EZ538" s="287"/>
      <c r="FA538" s="296"/>
      <c r="FB538" s="296"/>
      <c r="FC538" s="296"/>
      <c r="FG538" s="296"/>
      <c r="FI538" s="304" t="s">
        <v>171</v>
      </c>
      <c r="FK538" s="334"/>
      <c r="FL538" s="296"/>
      <c r="FN538" s="296"/>
    </row>
    <row r="539" spans="1:170" customFormat="1" ht="15" x14ac:dyDescent="0.25">
      <c r="A539" s="329"/>
      <c r="B539" s="298"/>
      <c r="C539" s="466" t="s">
        <v>161</v>
      </c>
      <c r="D539" s="466"/>
      <c r="E539" s="466"/>
      <c r="F539" s="466"/>
      <c r="G539" s="466"/>
      <c r="H539" s="466"/>
      <c r="I539" s="466"/>
      <c r="J539" s="466"/>
      <c r="K539" s="466"/>
      <c r="L539" s="466"/>
      <c r="M539" s="466"/>
      <c r="N539" s="480"/>
      <c r="EZ539" s="287"/>
      <c r="FA539" s="296"/>
      <c r="FB539" s="296"/>
      <c r="FC539" s="296"/>
      <c r="FG539" s="296"/>
      <c r="FI539" s="304" t="s">
        <v>161</v>
      </c>
      <c r="FK539" s="334"/>
      <c r="FL539" s="296"/>
      <c r="FN539" s="296"/>
    </row>
    <row r="540" spans="1:170" customFormat="1" ht="15" x14ac:dyDescent="0.25">
      <c r="A540" s="315"/>
      <c r="B540" s="316"/>
      <c r="C540" s="475" t="s">
        <v>126</v>
      </c>
      <c r="D540" s="475"/>
      <c r="E540" s="475"/>
      <c r="F540" s="290"/>
      <c r="G540" s="291"/>
      <c r="H540" s="291"/>
      <c r="I540" s="291"/>
      <c r="J540" s="294"/>
      <c r="K540" s="291"/>
      <c r="L540" s="317">
        <v>439.8</v>
      </c>
      <c r="M540" s="312"/>
      <c r="N540" s="318">
        <v>4178.1000000000004</v>
      </c>
      <c r="EZ540" s="287"/>
      <c r="FA540" s="296"/>
      <c r="FB540" s="296"/>
      <c r="FC540" s="296"/>
      <c r="FG540" s="296" t="s">
        <v>126</v>
      </c>
      <c r="FK540" s="334"/>
      <c r="FL540" s="296"/>
      <c r="FN540" s="296"/>
    </row>
    <row r="541" spans="1:170" customFormat="1" ht="33.75" x14ac:dyDescent="0.25">
      <c r="A541" s="288" t="s">
        <v>309</v>
      </c>
      <c r="B541" s="289" t="s">
        <v>247</v>
      </c>
      <c r="C541" s="475" t="s">
        <v>248</v>
      </c>
      <c r="D541" s="475"/>
      <c r="E541" s="475"/>
      <c r="F541" s="290" t="s">
        <v>249</v>
      </c>
      <c r="G541" s="291">
        <v>0.06</v>
      </c>
      <c r="H541" s="292">
        <v>1</v>
      </c>
      <c r="I541" s="331">
        <v>0.06</v>
      </c>
      <c r="J541" s="294"/>
      <c r="K541" s="291"/>
      <c r="L541" s="294"/>
      <c r="M541" s="291"/>
      <c r="N541" s="295"/>
      <c r="EZ541" s="287"/>
      <c r="FA541" s="296" t="s">
        <v>248</v>
      </c>
      <c r="FB541" s="296" t="s">
        <v>0</v>
      </c>
      <c r="FC541" s="296" t="s">
        <v>0</v>
      </c>
      <c r="FG541" s="296"/>
      <c r="FK541" s="334"/>
      <c r="FL541" s="296"/>
      <c r="FN541" s="296"/>
    </row>
    <row r="542" spans="1:170" customFormat="1" ht="15" x14ac:dyDescent="0.25">
      <c r="A542" s="297"/>
      <c r="B542" s="298" t="s">
        <v>26</v>
      </c>
      <c r="C542" s="472" t="s">
        <v>116</v>
      </c>
      <c r="D542" s="472"/>
      <c r="E542" s="472"/>
      <c r="F542" s="299"/>
      <c r="G542" s="300"/>
      <c r="H542" s="300"/>
      <c r="I542" s="300"/>
      <c r="J542" s="319">
        <v>1183.68</v>
      </c>
      <c r="K542" s="300"/>
      <c r="L542" s="301">
        <v>71.02</v>
      </c>
      <c r="M542" s="302">
        <v>52.21</v>
      </c>
      <c r="N542" s="303">
        <v>3707.95</v>
      </c>
      <c r="EZ542" s="287"/>
      <c r="FA542" s="296"/>
      <c r="FB542" s="296"/>
      <c r="FC542" s="296"/>
      <c r="FD542" s="304" t="s">
        <v>116</v>
      </c>
      <c r="FG542" s="296"/>
      <c r="FK542" s="334"/>
      <c r="FL542" s="296"/>
      <c r="FN542" s="296"/>
    </row>
    <row r="543" spans="1:170" customFormat="1" ht="15" x14ac:dyDescent="0.25">
      <c r="A543" s="297"/>
      <c r="B543" s="298" t="s">
        <v>127</v>
      </c>
      <c r="C543" s="472" t="s">
        <v>131</v>
      </c>
      <c r="D543" s="472"/>
      <c r="E543" s="472"/>
      <c r="F543" s="299"/>
      <c r="G543" s="300"/>
      <c r="H543" s="300"/>
      <c r="I543" s="300"/>
      <c r="J543" s="301">
        <v>946.33</v>
      </c>
      <c r="K543" s="300"/>
      <c r="L543" s="301">
        <v>56.78</v>
      </c>
      <c r="M543" s="302">
        <v>15.71</v>
      </c>
      <c r="N543" s="325">
        <v>892.01</v>
      </c>
      <c r="EZ543" s="287"/>
      <c r="FA543" s="296"/>
      <c r="FB543" s="296"/>
      <c r="FC543" s="296"/>
      <c r="FD543" s="304" t="s">
        <v>131</v>
      </c>
      <c r="FG543" s="296"/>
      <c r="FK543" s="334"/>
      <c r="FL543" s="296"/>
      <c r="FN543" s="296"/>
    </row>
    <row r="544" spans="1:170" customFormat="1" ht="15" x14ac:dyDescent="0.25">
      <c r="A544" s="297"/>
      <c r="B544" s="298" t="s">
        <v>21</v>
      </c>
      <c r="C544" s="472" t="s">
        <v>132</v>
      </c>
      <c r="D544" s="472"/>
      <c r="E544" s="472"/>
      <c r="F544" s="299"/>
      <c r="G544" s="300"/>
      <c r="H544" s="300"/>
      <c r="I544" s="300"/>
      <c r="J544" s="301">
        <v>90.65</v>
      </c>
      <c r="K544" s="300"/>
      <c r="L544" s="301">
        <v>5.44</v>
      </c>
      <c r="M544" s="302">
        <v>52.21</v>
      </c>
      <c r="N544" s="325">
        <v>284.02</v>
      </c>
      <c r="EZ544" s="287"/>
      <c r="FA544" s="296"/>
      <c r="FB544" s="296"/>
      <c r="FC544" s="296"/>
      <c r="FD544" s="304" t="s">
        <v>132</v>
      </c>
      <c r="FG544" s="296"/>
      <c r="FK544" s="334"/>
      <c r="FL544" s="296"/>
      <c r="FN544" s="296"/>
    </row>
    <row r="545" spans="1:170" customFormat="1" ht="15" x14ac:dyDescent="0.25">
      <c r="A545" s="297"/>
      <c r="B545" s="298" t="s">
        <v>24</v>
      </c>
      <c r="C545" s="472" t="s">
        <v>152</v>
      </c>
      <c r="D545" s="472"/>
      <c r="E545" s="472"/>
      <c r="F545" s="299"/>
      <c r="G545" s="300"/>
      <c r="H545" s="300"/>
      <c r="I545" s="300"/>
      <c r="J545" s="319">
        <v>8643.11</v>
      </c>
      <c r="K545" s="300"/>
      <c r="L545" s="301">
        <v>518.59</v>
      </c>
      <c r="M545" s="320">
        <v>9.5</v>
      </c>
      <c r="N545" s="303">
        <v>4926.6099999999997</v>
      </c>
      <c r="EZ545" s="287"/>
      <c r="FA545" s="296"/>
      <c r="FB545" s="296"/>
      <c r="FC545" s="296"/>
      <c r="FD545" s="304" t="s">
        <v>152</v>
      </c>
      <c r="FG545" s="296"/>
      <c r="FK545" s="334"/>
      <c r="FL545" s="296"/>
      <c r="FN545" s="296"/>
    </row>
    <row r="546" spans="1:170" customFormat="1" ht="15" x14ac:dyDescent="0.25">
      <c r="A546" s="305"/>
      <c r="B546" s="298"/>
      <c r="C546" s="472" t="s">
        <v>117</v>
      </c>
      <c r="D546" s="472"/>
      <c r="E546" s="472"/>
      <c r="F546" s="299" t="s">
        <v>118</v>
      </c>
      <c r="G546" s="306">
        <v>137</v>
      </c>
      <c r="H546" s="300"/>
      <c r="I546" s="302">
        <v>8.2200000000000006</v>
      </c>
      <c r="J546" s="308"/>
      <c r="K546" s="300"/>
      <c r="L546" s="308"/>
      <c r="M546" s="300"/>
      <c r="N546" s="309"/>
      <c r="EZ546" s="287"/>
      <c r="FA546" s="296"/>
      <c r="FB546" s="296"/>
      <c r="FC546" s="296"/>
      <c r="FE546" s="304" t="s">
        <v>117</v>
      </c>
      <c r="FG546" s="296"/>
      <c r="FK546" s="334"/>
      <c r="FL546" s="296"/>
      <c r="FN546" s="296"/>
    </row>
    <row r="547" spans="1:170" customFormat="1" ht="15" x14ac:dyDescent="0.25">
      <c r="A547" s="305"/>
      <c r="B547" s="298"/>
      <c r="C547" s="472" t="s">
        <v>133</v>
      </c>
      <c r="D547" s="472"/>
      <c r="E547" s="472"/>
      <c r="F547" s="299" t="s">
        <v>118</v>
      </c>
      <c r="G547" s="302">
        <v>8.01</v>
      </c>
      <c r="H547" s="300"/>
      <c r="I547" s="332">
        <v>0.48060000000000003</v>
      </c>
      <c r="J547" s="308"/>
      <c r="K547" s="300"/>
      <c r="L547" s="308"/>
      <c r="M547" s="300"/>
      <c r="N547" s="309"/>
      <c r="EZ547" s="287"/>
      <c r="FA547" s="296"/>
      <c r="FB547" s="296"/>
      <c r="FC547" s="296"/>
      <c r="FE547" s="304" t="s">
        <v>133</v>
      </c>
      <c r="FG547" s="296"/>
      <c r="FK547" s="334"/>
      <c r="FL547" s="296"/>
      <c r="FN547" s="296"/>
    </row>
    <row r="548" spans="1:170" customFormat="1" ht="15" x14ac:dyDescent="0.25">
      <c r="A548" s="310"/>
      <c r="B548" s="298"/>
      <c r="C548" s="479" t="s">
        <v>119</v>
      </c>
      <c r="D548" s="479"/>
      <c r="E548" s="479"/>
      <c r="F548" s="311"/>
      <c r="G548" s="312"/>
      <c r="H548" s="312"/>
      <c r="I548" s="312"/>
      <c r="J548" s="323">
        <v>10773.12</v>
      </c>
      <c r="K548" s="312"/>
      <c r="L548" s="313">
        <v>646.39</v>
      </c>
      <c r="M548" s="312"/>
      <c r="N548" s="314">
        <v>9526.57</v>
      </c>
      <c r="EZ548" s="287"/>
      <c r="FA548" s="296"/>
      <c r="FB548" s="296"/>
      <c r="FC548" s="296"/>
      <c r="FF548" s="304" t="s">
        <v>119</v>
      </c>
      <c r="FG548" s="296"/>
      <c r="FK548" s="334"/>
      <c r="FL548" s="296"/>
      <c r="FN548" s="296"/>
    </row>
    <row r="549" spans="1:170" customFormat="1" ht="15" x14ac:dyDescent="0.25">
      <c r="A549" s="305"/>
      <c r="B549" s="298"/>
      <c r="C549" s="472" t="s">
        <v>120</v>
      </c>
      <c r="D549" s="472"/>
      <c r="E549" s="472"/>
      <c r="F549" s="299"/>
      <c r="G549" s="300"/>
      <c r="H549" s="300"/>
      <c r="I549" s="300"/>
      <c r="J549" s="308"/>
      <c r="K549" s="300"/>
      <c r="L549" s="301">
        <v>76.459999999999994</v>
      </c>
      <c r="M549" s="300"/>
      <c r="N549" s="303">
        <v>3991.97</v>
      </c>
      <c r="EZ549" s="287"/>
      <c r="FA549" s="296"/>
      <c r="FB549" s="296"/>
      <c r="FC549" s="296"/>
      <c r="FE549" s="304" t="s">
        <v>120</v>
      </c>
      <c r="FG549" s="296"/>
      <c r="FK549" s="334"/>
      <c r="FL549" s="296"/>
      <c r="FN549" s="296"/>
    </row>
    <row r="550" spans="1:170" customFormat="1" ht="15" x14ac:dyDescent="0.25">
      <c r="A550" s="305"/>
      <c r="B550" s="298" t="s">
        <v>250</v>
      </c>
      <c r="C550" s="472" t="s">
        <v>251</v>
      </c>
      <c r="D550" s="472"/>
      <c r="E550" s="472"/>
      <c r="F550" s="299" t="s">
        <v>123</v>
      </c>
      <c r="G550" s="306">
        <v>106</v>
      </c>
      <c r="H550" s="300"/>
      <c r="I550" s="306">
        <v>106</v>
      </c>
      <c r="J550" s="308"/>
      <c r="K550" s="300"/>
      <c r="L550" s="301">
        <v>81.05</v>
      </c>
      <c r="M550" s="300"/>
      <c r="N550" s="303">
        <v>4231.49</v>
      </c>
      <c r="EZ550" s="287"/>
      <c r="FA550" s="296"/>
      <c r="FB550" s="296"/>
      <c r="FC550" s="296"/>
      <c r="FE550" s="304" t="s">
        <v>251</v>
      </c>
      <c r="FG550" s="296"/>
      <c r="FK550" s="334"/>
      <c r="FL550" s="296"/>
      <c r="FN550" s="296"/>
    </row>
    <row r="551" spans="1:170" customFormat="1" ht="22.5" x14ac:dyDescent="0.25">
      <c r="A551" s="305"/>
      <c r="B551" s="298" t="s">
        <v>252</v>
      </c>
      <c r="C551" s="472" t="s">
        <v>253</v>
      </c>
      <c r="D551" s="472"/>
      <c r="E551" s="472"/>
      <c r="F551" s="299" t="s">
        <v>123</v>
      </c>
      <c r="G551" s="306">
        <v>56</v>
      </c>
      <c r="H551" s="302">
        <v>0.85</v>
      </c>
      <c r="I551" s="320">
        <v>47.6</v>
      </c>
      <c r="J551" s="308"/>
      <c r="K551" s="300"/>
      <c r="L551" s="301">
        <v>36.39</v>
      </c>
      <c r="M551" s="300"/>
      <c r="N551" s="303">
        <v>1900.18</v>
      </c>
      <c r="EZ551" s="287"/>
      <c r="FA551" s="296"/>
      <c r="FB551" s="296"/>
      <c r="FC551" s="296"/>
      <c r="FE551" s="304" t="s">
        <v>253</v>
      </c>
      <c r="FG551" s="296"/>
      <c r="FK551" s="334"/>
      <c r="FL551" s="296"/>
      <c r="FN551" s="296"/>
    </row>
    <row r="552" spans="1:170" customFormat="1" ht="15" x14ac:dyDescent="0.25">
      <c r="A552" s="315"/>
      <c r="B552" s="316"/>
      <c r="C552" s="475" t="s">
        <v>126</v>
      </c>
      <c r="D552" s="475"/>
      <c r="E552" s="475"/>
      <c r="F552" s="290"/>
      <c r="G552" s="291"/>
      <c r="H552" s="291"/>
      <c r="I552" s="291"/>
      <c r="J552" s="294"/>
      <c r="K552" s="291"/>
      <c r="L552" s="317">
        <v>763.83</v>
      </c>
      <c r="M552" s="312"/>
      <c r="N552" s="318">
        <v>15658.24</v>
      </c>
      <c r="EZ552" s="287"/>
      <c r="FA552" s="296"/>
      <c r="FB552" s="296"/>
      <c r="FC552" s="296"/>
      <c r="FG552" s="296" t="s">
        <v>126</v>
      </c>
      <c r="FK552" s="334"/>
      <c r="FL552" s="296"/>
      <c r="FN552" s="296"/>
    </row>
    <row r="553" spans="1:170" customFormat="1" ht="22.5" x14ac:dyDescent="0.25">
      <c r="A553" s="288" t="s">
        <v>310</v>
      </c>
      <c r="B553" s="289" t="s">
        <v>255</v>
      </c>
      <c r="C553" s="475" t="s">
        <v>256</v>
      </c>
      <c r="D553" s="475"/>
      <c r="E553" s="475"/>
      <c r="F553" s="290" t="s">
        <v>174</v>
      </c>
      <c r="G553" s="291">
        <v>-2.9000000000000001E-2</v>
      </c>
      <c r="H553" s="292">
        <v>1</v>
      </c>
      <c r="I553" s="326">
        <v>-2.9000000000000001E-2</v>
      </c>
      <c r="J553" s="324">
        <v>9727.3700000000008</v>
      </c>
      <c r="K553" s="291"/>
      <c r="L553" s="317">
        <v>-282.08999999999997</v>
      </c>
      <c r="M553" s="327">
        <v>9.5</v>
      </c>
      <c r="N553" s="318">
        <v>-2679.86</v>
      </c>
      <c r="EZ553" s="287"/>
      <c r="FA553" s="296" t="s">
        <v>256</v>
      </c>
      <c r="FB553" s="296" t="s">
        <v>0</v>
      </c>
      <c r="FC553" s="296" t="s">
        <v>0</v>
      </c>
      <c r="FG553" s="296"/>
      <c r="FK553" s="334"/>
      <c r="FL553" s="296"/>
      <c r="FN553" s="296"/>
    </row>
    <row r="554" spans="1:170" customFormat="1" ht="15" x14ac:dyDescent="0.25">
      <c r="A554" s="315"/>
      <c r="B554" s="316"/>
      <c r="C554" s="475" t="s">
        <v>126</v>
      </c>
      <c r="D554" s="475"/>
      <c r="E554" s="475"/>
      <c r="F554" s="290"/>
      <c r="G554" s="291"/>
      <c r="H554" s="291"/>
      <c r="I554" s="291"/>
      <c r="J554" s="294"/>
      <c r="K554" s="291"/>
      <c r="L554" s="317">
        <v>-282.08999999999997</v>
      </c>
      <c r="M554" s="312"/>
      <c r="N554" s="318">
        <v>-2679.86</v>
      </c>
      <c r="EZ554" s="287"/>
      <c r="FA554" s="296"/>
      <c r="FB554" s="296"/>
      <c r="FC554" s="296"/>
      <c r="FG554" s="296" t="s">
        <v>126</v>
      </c>
      <c r="FK554" s="334"/>
      <c r="FL554" s="296"/>
      <c r="FN554" s="296"/>
    </row>
    <row r="555" spans="1:170" customFormat="1" ht="22.5" x14ac:dyDescent="0.25">
      <c r="A555" s="288" t="s">
        <v>311</v>
      </c>
      <c r="B555" s="289" t="s">
        <v>14</v>
      </c>
      <c r="C555" s="475" t="s">
        <v>258</v>
      </c>
      <c r="D555" s="475"/>
      <c r="E555" s="475"/>
      <c r="F555" s="290" t="s">
        <v>15</v>
      </c>
      <c r="G555" s="291">
        <v>0.36</v>
      </c>
      <c r="H555" s="292">
        <v>1</v>
      </c>
      <c r="I555" s="331">
        <v>0.36</v>
      </c>
      <c r="J555" s="324">
        <v>37646.32</v>
      </c>
      <c r="K555" s="330">
        <v>1.04236</v>
      </c>
      <c r="L555" s="324">
        <v>14126.77</v>
      </c>
      <c r="M555" s="327">
        <v>9.5</v>
      </c>
      <c r="N555" s="318">
        <v>134204.32</v>
      </c>
      <c r="EZ555" s="287"/>
      <c r="FA555" s="296" t="s">
        <v>258</v>
      </c>
      <c r="FB555" s="296" t="s">
        <v>0</v>
      </c>
      <c r="FC555" s="296" t="s">
        <v>0</v>
      </c>
      <c r="FG555" s="296"/>
      <c r="FK555" s="334"/>
      <c r="FL555" s="296"/>
      <c r="FN555" s="296"/>
    </row>
    <row r="556" spans="1:170" customFormat="1" ht="15" x14ac:dyDescent="0.25">
      <c r="A556" s="310"/>
      <c r="B556" s="328"/>
      <c r="C556" s="472" t="s">
        <v>182</v>
      </c>
      <c r="D556" s="472"/>
      <c r="E556" s="472"/>
      <c r="F556" s="472"/>
      <c r="G556" s="472"/>
      <c r="H556" s="472"/>
      <c r="I556" s="472"/>
      <c r="J556" s="472"/>
      <c r="K556" s="472"/>
      <c r="L556" s="472"/>
      <c r="M556" s="472"/>
      <c r="N556" s="481"/>
      <c r="EZ556" s="287"/>
      <c r="FA556" s="296"/>
      <c r="FB556" s="296"/>
      <c r="FC556" s="296"/>
      <c r="FG556" s="296"/>
      <c r="FH556" s="304" t="s">
        <v>182</v>
      </c>
      <c r="FK556" s="334"/>
      <c r="FL556" s="296"/>
      <c r="FN556" s="296"/>
    </row>
    <row r="557" spans="1:170" customFormat="1" ht="15" x14ac:dyDescent="0.25">
      <c r="A557" s="329"/>
      <c r="B557" s="298"/>
      <c r="C557" s="466" t="s">
        <v>171</v>
      </c>
      <c r="D557" s="466"/>
      <c r="E557" s="466"/>
      <c r="F557" s="466"/>
      <c r="G557" s="466"/>
      <c r="H557" s="466"/>
      <c r="I557" s="466"/>
      <c r="J557" s="466"/>
      <c r="K557" s="466"/>
      <c r="L557" s="466"/>
      <c r="M557" s="466"/>
      <c r="N557" s="480"/>
      <c r="EZ557" s="287"/>
      <c r="FA557" s="296"/>
      <c r="FB557" s="296"/>
      <c r="FC557" s="296"/>
      <c r="FG557" s="296"/>
      <c r="FI557" s="304" t="s">
        <v>171</v>
      </c>
      <c r="FK557" s="334"/>
      <c r="FL557" s="296"/>
      <c r="FN557" s="296"/>
    </row>
    <row r="558" spans="1:170" customFormat="1" ht="15" x14ac:dyDescent="0.25">
      <c r="A558" s="329"/>
      <c r="B558" s="298"/>
      <c r="C558" s="466" t="s">
        <v>161</v>
      </c>
      <c r="D558" s="466"/>
      <c r="E558" s="466"/>
      <c r="F558" s="466"/>
      <c r="G558" s="466"/>
      <c r="H558" s="466"/>
      <c r="I558" s="466"/>
      <c r="J558" s="466"/>
      <c r="K558" s="466"/>
      <c r="L558" s="466"/>
      <c r="M558" s="466"/>
      <c r="N558" s="480"/>
      <c r="EZ558" s="287"/>
      <c r="FA558" s="296"/>
      <c r="FB558" s="296"/>
      <c r="FC558" s="296"/>
      <c r="FG558" s="296"/>
      <c r="FI558" s="304" t="s">
        <v>161</v>
      </c>
      <c r="FK558" s="334"/>
      <c r="FL558" s="296"/>
      <c r="FN558" s="296"/>
    </row>
    <row r="559" spans="1:170" customFormat="1" ht="15" x14ac:dyDescent="0.25">
      <c r="A559" s="315"/>
      <c r="B559" s="316"/>
      <c r="C559" s="475" t="s">
        <v>126</v>
      </c>
      <c r="D559" s="475"/>
      <c r="E559" s="475"/>
      <c r="F559" s="290"/>
      <c r="G559" s="291"/>
      <c r="H559" s="291"/>
      <c r="I559" s="291"/>
      <c r="J559" s="294"/>
      <c r="K559" s="291"/>
      <c r="L559" s="324">
        <v>14126.77</v>
      </c>
      <c r="M559" s="312"/>
      <c r="N559" s="318">
        <v>134204.32</v>
      </c>
      <c r="EZ559" s="287"/>
      <c r="FA559" s="296"/>
      <c r="FB559" s="296"/>
      <c r="FC559" s="296"/>
      <c r="FG559" s="296" t="s">
        <v>126</v>
      </c>
      <c r="FK559" s="334"/>
      <c r="FL559" s="296"/>
      <c r="FN559" s="296"/>
    </row>
    <row r="560" spans="1:170" customFormat="1" ht="22.5" x14ac:dyDescent="0.25">
      <c r="A560" s="288" t="s">
        <v>312</v>
      </c>
      <c r="B560" s="289" t="s">
        <v>14</v>
      </c>
      <c r="C560" s="475" t="s">
        <v>176</v>
      </c>
      <c r="D560" s="475"/>
      <c r="E560" s="475"/>
      <c r="F560" s="290" t="s">
        <v>15</v>
      </c>
      <c r="G560" s="291">
        <v>2.9000000000000001E-2</v>
      </c>
      <c r="H560" s="292">
        <v>1</v>
      </c>
      <c r="I560" s="326">
        <v>2.9000000000000001E-2</v>
      </c>
      <c r="J560" s="324">
        <v>27894.74</v>
      </c>
      <c r="K560" s="330">
        <v>1.04236</v>
      </c>
      <c r="L560" s="317">
        <v>843.21</v>
      </c>
      <c r="M560" s="327">
        <v>9.5</v>
      </c>
      <c r="N560" s="318">
        <v>8010.5</v>
      </c>
      <c r="EZ560" s="287"/>
      <c r="FA560" s="296" t="s">
        <v>176</v>
      </c>
      <c r="FB560" s="296" t="s">
        <v>0</v>
      </c>
      <c r="FC560" s="296" t="s">
        <v>0</v>
      </c>
      <c r="FG560" s="296"/>
      <c r="FK560" s="334"/>
      <c r="FL560" s="296"/>
      <c r="FN560" s="296"/>
    </row>
    <row r="561" spans="1:170" customFormat="1" ht="15" x14ac:dyDescent="0.25">
      <c r="A561" s="310"/>
      <c r="B561" s="328"/>
      <c r="C561" s="472" t="s">
        <v>177</v>
      </c>
      <c r="D561" s="472"/>
      <c r="E561" s="472"/>
      <c r="F561" s="472"/>
      <c r="G561" s="472"/>
      <c r="H561" s="472"/>
      <c r="I561" s="472"/>
      <c r="J561" s="472"/>
      <c r="K561" s="472"/>
      <c r="L561" s="472"/>
      <c r="M561" s="472"/>
      <c r="N561" s="481"/>
      <c r="EZ561" s="287"/>
      <c r="FA561" s="296"/>
      <c r="FB561" s="296"/>
      <c r="FC561" s="296"/>
      <c r="FG561" s="296"/>
      <c r="FH561" s="304" t="s">
        <v>177</v>
      </c>
      <c r="FK561" s="334"/>
      <c r="FL561" s="296"/>
      <c r="FN561" s="296"/>
    </row>
    <row r="562" spans="1:170" customFormat="1" ht="15" x14ac:dyDescent="0.25">
      <c r="A562" s="329"/>
      <c r="B562" s="298"/>
      <c r="C562" s="466" t="s">
        <v>171</v>
      </c>
      <c r="D562" s="466"/>
      <c r="E562" s="466"/>
      <c r="F562" s="466"/>
      <c r="G562" s="466"/>
      <c r="H562" s="466"/>
      <c r="I562" s="466"/>
      <c r="J562" s="466"/>
      <c r="K562" s="466"/>
      <c r="L562" s="466"/>
      <c r="M562" s="466"/>
      <c r="N562" s="480"/>
      <c r="EZ562" s="287"/>
      <c r="FA562" s="296"/>
      <c r="FB562" s="296"/>
      <c r="FC562" s="296"/>
      <c r="FG562" s="296"/>
      <c r="FI562" s="304" t="s">
        <v>171</v>
      </c>
      <c r="FK562" s="334"/>
      <c r="FL562" s="296"/>
      <c r="FN562" s="296"/>
    </row>
    <row r="563" spans="1:170" customFormat="1" ht="15" x14ac:dyDescent="0.25">
      <c r="A563" s="329"/>
      <c r="B563" s="298"/>
      <c r="C563" s="466" t="s">
        <v>161</v>
      </c>
      <c r="D563" s="466"/>
      <c r="E563" s="466"/>
      <c r="F563" s="466"/>
      <c r="G563" s="466"/>
      <c r="H563" s="466"/>
      <c r="I563" s="466"/>
      <c r="J563" s="466"/>
      <c r="K563" s="466"/>
      <c r="L563" s="466"/>
      <c r="M563" s="466"/>
      <c r="N563" s="480"/>
      <c r="EZ563" s="287"/>
      <c r="FA563" s="296"/>
      <c r="FB563" s="296"/>
      <c r="FC563" s="296"/>
      <c r="FG563" s="296"/>
      <c r="FI563" s="304" t="s">
        <v>161</v>
      </c>
      <c r="FK563" s="334"/>
      <c r="FL563" s="296"/>
      <c r="FN563" s="296"/>
    </row>
    <row r="564" spans="1:170" customFormat="1" ht="15" x14ac:dyDescent="0.25">
      <c r="A564" s="315"/>
      <c r="B564" s="316"/>
      <c r="C564" s="475" t="s">
        <v>126</v>
      </c>
      <c r="D564" s="475"/>
      <c r="E564" s="475"/>
      <c r="F564" s="290"/>
      <c r="G564" s="291"/>
      <c r="H564" s="291"/>
      <c r="I564" s="291"/>
      <c r="J564" s="294"/>
      <c r="K564" s="291"/>
      <c r="L564" s="317">
        <v>843.21</v>
      </c>
      <c r="M564" s="312"/>
      <c r="N564" s="318">
        <v>8010.5</v>
      </c>
      <c r="EZ564" s="287"/>
      <c r="FA564" s="296"/>
      <c r="FB564" s="296"/>
      <c r="FC564" s="296"/>
      <c r="FG564" s="296" t="s">
        <v>126</v>
      </c>
      <c r="FK564" s="334"/>
      <c r="FL564" s="296"/>
      <c r="FN564" s="296"/>
    </row>
    <row r="565" spans="1:170" customFormat="1" ht="33.75" x14ac:dyDescent="0.25">
      <c r="A565" s="288" t="s">
        <v>313</v>
      </c>
      <c r="B565" s="289" t="s">
        <v>314</v>
      </c>
      <c r="C565" s="475" t="s">
        <v>315</v>
      </c>
      <c r="D565" s="475"/>
      <c r="E565" s="475"/>
      <c r="F565" s="290" t="s">
        <v>202</v>
      </c>
      <c r="G565" s="291">
        <v>1.3299999999999999E-2</v>
      </c>
      <c r="H565" s="292">
        <v>1</v>
      </c>
      <c r="I565" s="293">
        <v>1.3299999999999999E-2</v>
      </c>
      <c r="J565" s="294"/>
      <c r="K565" s="291"/>
      <c r="L565" s="294"/>
      <c r="M565" s="291"/>
      <c r="N565" s="295"/>
      <c r="EZ565" s="287"/>
      <c r="FA565" s="296" t="s">
        <v>315</v>
      </c>
      <c r="FB565" s="296" t="s">
        <v>0</v>
      </c>
      <c r="FC565" s="296" t="s">
        <v>0</v>
      </c>
      <c r="FG565" s="296"/>
      <c r="FK565" s="334"/>
      <c r="FL565" s="296"/>
      <c r="FN565" s="296"/>
    </row>
    <row r="566" spans="1:170" customFormat="1" ht="15" x14ac:dyDescent="0.25">
      <c r="A566" s="297"/>
      <c r="B566" s="298" t="s">
        <v>26</v>
      </c>
      <c r="C566" s="472" t="s">
        <v>116</v>
      </c>
      <c r="D566" s="472"/>
      <c r="E566" s="472"/>
      <c r="F566" s="299"/>
      <c r="G566" s="300"/>
      <c r="H566" s="300"/>
      <c r="I566" s="300"/>
      <c r="J566" s="319">
        <v>1107.95</v>
      </c>
      <c r="K566" s="300"/>
      <c r="L566" s="301">
        <v>14.74</v>
      </c>
      <c r="M566" s="302">
        <v>52.21</v>
      </c>
      <c r="N566" s="325">
        <v>769.58</v>
      </c>
      <c r="EZ566" s="287"/>
      <c r="FA566" s="296"/>
      <c r="FB566" s="296"/>
      <c r="FC566" s="296"/>
      <c r="FD566" s="304" t="s">
        <v>116</v>
      </c>
      <c r="FG566" s="296"/>
      <c r="FK566" s="334"/>
      <c r="FL566" s="296"/>
      <c r="FN566" s="296"/>
    </row>
    <row r="567" spans="1:170" customFormat="1" ht="15" x14ac:dyDescent="0.25">
      <c r="A567" s="297"/>
      <c r="B567" s="298" t="s">
        <v>127</v>
      </c>
      <c r="C567" s="472" t="s">
        <v>131</v>
      </c>
      <c r="D567" s="472"/>
      <c r="E567" s="472"/>
      <c r="F567" s="299"/>
      <c r="G567" s="300"/>
      <c r="H567" s="300"/>
      <c r="I567" s="300"/>
      <c r="J567" s="319">
        <v>12533.99</v>
      </c>
      <c r="K567" s="300"/>
      <c r="L567" s="301">
        <v>166.7</v>
      </c>
      <c r="M567" s="302">
        <v>15.71</v>
      </c>
      <c r="N567" s="303">
        <v>2618.86</v>
      </c>
      <c r="EZ567" s="287"/>
      <c r="FA567" s="296"/>
      <c r="FB567" s="296"/>
      <c r="FC567" s="296"/>
      <c r="FD567" s="304" t="s">
        <v>131</v>
      </c>
      <c r="FG567" s="296"/>
      <c r="FK567" s="334"/>
      <c r="FL567" s="296"/>
      <c r="FN567" s="296"/>
    </row>
    <row r="568" spans="1:170" customFormat="1" ht="15" x14ac:dyDescent="0.25">
      <c r="A568" s="297"/>
      <c r="B568" s="298" t="s">
        <v>21</v>
      </c>
      <c r="C568" s="472" t="s">
        <v>132</v>
      </c>
      <c r="D568" s="472"/>
      <c r="E568" s="472"/>
      <c r="F568" s="299"/>
      <c r="G568" s="300"/>
      <c r="H568" s="300"/>
      <c r="I568" s="300"/>
      <c r="J568" s="301">
        <v>820.22</v>
      </c>
      <c r="K568" s="300"/>
      <c r="L568" s="301">
        <v>10.91</v>
      </c>
      <c r="M568" s="302">
        <v>52.21</v>
      </c>
      <c r="N568" s="325">
        <v>569.61</v>
      </c>
      <c r="EZ568" s="287"/>
      <c r="FA568" s="296"/>
      <c r="FB568" s="296"/>
      <c r="FC568" s="296"/>
      <c r="FD568" s="304" t="s">
        <v>132</v>
      </c>
      <c r="FG568" s="296"/>
      <c r="FK568" s="334"/>
      <c r="FL568" s="296"/>
      <c r="FN568" s="296"/>
    </row>
    <row r="569" spans="1:170" customFormat="1" ht="15" x14ac:dyDescent="0.25">
      <c r="A569" s="297"/>
      <c r="B569" s="298" t="s">
        <v>24</v>
      </c>
      <c r="C569" s="472" t="s">
        <v>152</v>
      </c>
      <c r="D569" s="472"/>
      <c r="E569" s="472"/>
      <c r="F569" s="299"/>
      <c r="G569" s="300"/>
      <c r="H569" s="300"/>
      <c r="I569" s="300"/>
      <c r="J569" s="319">
        <v>230267.7</v>
      </c>
      <c r="K569" s="300"/>
      <c r="L569" s="319">
        <v>3062.56</v>
      </c>
      <c r="M569" s="320">
        <v>9.5</v>
      </c>
      <c r="N569" s="303">
        <v>29094.32</v>
      </c>
      <c r="EZ569" s="287"/>
      <c r="FA569" s="296"/>
      <c r="FB569" s="296"/>
      <c r="FC569" s="296"/>
      <c r="FD569" s="304" t="s">
        <v>152</v>
      </c>
      <c r="FG569" s="296"/>
      <c r="FK569" s="334"/>
      <c r="FL569" s="296"/>
      <c r="FN569" s="296"/>
    </row>
    <row r="570" spans="1:170" customFormat="1" ht="15" x14ac:dyDescent="0.25">
      <c r="A570" s="305"/>
      <c r="B570" s="298"/>
      <c r="C570" s="472" t="s">
        <v>117</v>
      </c>
      <c r="D570" s="472"/>
      <c r="E570" s="472"/>
      <c r="F570" s="299" t="s">
        <v>118</v>
      </c>
      <c r="G570" s="302">
        <v>134.46</v>
      </c>
      <c r="H570" s="300"/>
      <c r="I570" s="322">
        <v>1.7883180000000001</v>
      </c>
      <c r="J570" s="308"/>
      <c r="K570" s="300"/>
      <c r="L570" s="308"/>
      <c r="M570" s="300"/>
      <c r="N570" s="309"/>
      <c r="EZ570" s="287"/>
      <c r="FA570" s="296"/>
      <c r="FB570" s="296"/>
      <c r="FC570" s="296"/>
      <c r="FE570" s="304" t="s">
        <v>117</v>
      </c>
      <c r="FG570" s="296"/>
      <c r="FK570" s="334"/>
      <c r="FL570" s="296"/>
      <c r="FN570" s="296"/>
    </row>
    <row r="571" spans="1:170" customFormat="1" ht="15" x14ac:dyDescent="0.25">
      <c r="A571" s="305"/>
      <c r="B571" s="298"/>
      <c r="C571" s="472" t="s">
        <v>133</v>
      </c>
      <c r="D571" s="472"/>
      <c r="E571" s="472"/>
      <c r="F571" s="299" t="s">
        <v>118</v>
      </c>
      <c r="G571" s="302">
        <v>54.89</v>
      </c>
      <c r="H571" s="300"/>
      <c r="I571" s="322">
        <v>0.73003700000000005</v>
      </c>
      <c r="J571" s="308"/>
      <c r="K571" s="300"/>
      <c r="L571" s="308"/>
      <c r="M571" s="300"/>
      <c r="N571" s="309"/>
      <c r="EZ571" s="287"/>
      <c r="FA571" s="296"/>
      <c r="FB571" s="296"/>
      <c r="FC571" s="296"/>
      <c r="FE571" s="304" t="s">
        <v>133</v>
      </c>
      <c r="FG571" s="296"/>
      <c r="FK571" s="334"/>
      <c r="FL571" s="296"/>
      <c r="FN571" s="296"/>
    </row>
    <row r="572" spans="1:170" customFormat="1" ht="15" x14ac:dyDescent="0.25">
      <c r="A572" s="310"/>
      <c r="B572" s="298"/>
      <c r="C572" s="479" t="s">
        <v>119</v>
      </c>
      <c r="D572" s="479"/>
      <c r="E572" s="479"/>
      <c r="F572" s="311"/>
      <c r="G572" s="312"/>
      <c r="H572" s="312"/>
      <c r="I572" s="312"/>
      <c r="J572" s="323">
        <v>243909.64</v>
      </c>
      <c r="K572" s="312"/>
      <c r="L572" s="323">
        <v>3244</v>
      </c>
      <c r="M572" s="312"/>
      <c r="N572" s="314">
        <v>32482.76</v>
      </c>
      <c r="EZ572" s="287"/>
      <c r="FA572" s="296"/>
      <c r="FB572" s="296"/>
      <c r="FC572" s="296"/>
      <c r="FF572" s="304" t="s">
        <v>119</v>
      </c>
      <c r="FG572" s="296"/>
      <c r="FK572" s="334"/>
      <c r="FL572" s="296"/>
      <c r="FN572" s="296"/>
    </row>
    <row r="573" spans="1:170" customFormat="1" ht="15" x14ac:dyDescent="0.25">
      <c r="A573" s="305"/>
      <c r="B573" s="298"/>
      <c r="C573" s="472" t="s">
        <v>120</v>
      </c>
      <c r="D573" s="472"/>
      <c r="E573" s="472"/>
      <c r="F573" s="299"/>
      <c r="G573" s="300"/>
      <c r="H573" s="300"/>
      <c r="I573" s="300"/>
      <c r="J573" s="308"/>
      <c r="K573" s="300"/>
      <c r="L573" s="301">
        <v>25.65</v>
      </c>
      <c r="M573" s="300"/>
      <c r="N573" s="303">
        <v>1339.19</v>
      </c>
      <c r="EZ573" s="287"/>
      <c r="FA573" s="296"/>
      <c r="FB573" s="296"/>
      <c r="FC573" s="296"/>
      <c r="FE573" s="304" t="s">
        <v>120</v>
      </c>
      <c r="FG573" s="296"/>
      <c r="FK573" s="334"/>
      <c r="FL573" s="296"/>
      <c r="FN573" s="296"/>
    </row>
    <row r="574" spans="1:170" customFormat="1" ht="22.5" x14ac:dyDescent="0.25">
      <c r="A574" s="305"/>
      <c r="B574" s="298" t="s">
        <v>134</v>
      </c>
      <c r="C574" s="472" t="s">
        <v>135</v>
      </c>
      <c r="D574" s="472"/>
      <c r="E574" s="472"/>
      <c r="F574" s="299" t="s">
        <v>123</v>
      </c>
      <c r="G574" s="306">
        <v>109</v>
      </c>
      <c r="H574" s="300"/>
      <c r="I574" s="306">
        <v>109</v>
      </c>
      <c r="J574" s="308"/>
      <c r="K574" s="300"/>
      <c r="L574" s="301">
        <v>27.96</v>
      </c>
      <c r="M574" s="300"/>
      <c r="N574" s="303">
        <v>1459.72</v>
      </c>
      <c r="EZ574" s="287"/>
      <c r="FA574" s="296"/>
      <c r="FB574" s="296"/>
      <c r="FC574" s="296"/>
      <c r="FE574" s="304" t="s">
        <v>135</v>
      </c>
      <c r="FG574" s="296"/>
      <c r="FK574" s="334"/>
      <c r="FL574" s="296"/>
      <c r="FN574" s="296"/>
    </row>
    <row r="575" spans="1:170" customFormat="1" ht="45" x14ac:dyDescent="0.25">
      <c r="A575" s="305"/>
      <c r="B575" s="298" t="s">
        <v>136</v>
      </c>
      <c r="C575" s="472" t="s">
        <v>137</v>
      </c>
      <c r="D575" s="472"/>
      <c r="E575" s="472"/>
      <c r="F575" s="299" t="s">
        <v>123</v>
      </c>
      <c r="G575" s="306">
        <v>65</v>
      </c>
      <c r="H575" s="302">
        <v>0.85</v>
      </c>
      <c r="I575" s="302">
        <v>55.25</v>
      </c>
      <c r="J575" s="308"/>
      <c r="K575" s="300"/>
      <c r="L575" s="301">
        <v>14.17</v>
      </c>
      <c r="M575" s="300"/>
      <c r="N575" s="325">
        <v>739.9</v>
      </c>
      <c r="EZ575" s="287"/>
      <c r="FA575" s="296"/>
      <c r="FB575" s="296"/>
      <c r="FC575" s="296"/>
      <c r="FE575" s="304" t="s">
        <v>137</v>
      </c>
      <c r="FG575" s="296"/>
      <c r="FK575" s="334"/>
      <c r="FL575" s="296"/>
      <c r="FN575" s="296"/>
    </row>
    <row r="576" spans="1:170" customFormat="1" ht="15" x14ac:dyDescent="0.25">
      <c r="A576" s="315"/>
      <c r="B576" s="316"/>
      <c r="C576" s="475" t="s">
        <v>126</v>
      </c>
      <c r="D576" s="475"/>
      <c r="E576" s="475"/>
      <c r="F576" s="290"/>
      <c r="G576" s="291"/>
      <c r="H576" s="291"/>
      <c r="I576" s="291"/>
      <c r="J576" s="294"/>
      <c r="K576" s="291"/>
      <c r="L576" s="324">
        <v>3286.13</v>
      </c>
      <c r="M576" s="312"/>
      <c r="N576" s="318">
        <v>34682.379999999997</v>
      </c>
      <c r="EZ576" s="287"/>
      <c r="FA576" s="296"/>
      <c r="FB576" s="296"/>
      <c r="FC576" s="296"/>
      <c r="FG576" s="296" t="s">
        <v>126</v>
      </c>
      <c r="FK576" s="334"/>
      <c r="FL576" s="296"/>
      <c r="FN576" s="296"/>
    </row>
    <row r="577" spans="1:170" customFormat="1" ht="15" x14ac:dyDescent="0.25">
      <c r="A577" s="476" t="s">
        <v>203</v>
      </c>
      <c r="B577" s="477"/>
      <c r="C577" s="477"/>
      <c r="D577" s="477"/>
      <c r="E577" s="477"/>
      <c r="F577" s="477"/>
      <c r="G577" s="477"/>
      <c r="H577" s="477"/>
      <c r="I577" s="477"/>
      <c r="J577" s="477"/>
      <c r="K577" s="477"/>
      <c r="L577" s="477"/>
      <c r="M577" s="477"/>
      <c r="N577" s="478"/>
      <c r="EZ577" s="287"/>
      <c r="FA577" s="296"/>
      <c r="FB577" s="296"/>
      <c r="FC577" s="296"/>
      <c r="FG577" s="296"/>
      <c r="FK577" s="334" t="s">
        <v>203</v>
      </c>
      <c r="FL577" s="296"/>
      <c r="FN577" s="296"/>
    </row>
    <row r="578" spans="1:170" customFormat="1" ht="56.25" x14ac:dyDescent="0.25">
      <c r="A578" s="288" t="s">
        <v>316</v>
      </c>
      <c r="B578" s="289" t="s">
        <v>205</v>
      </c>
      <c r="C578" s="475" t="s">
        <v>206</v>
      </c>
      <c r="D578" s="475"/>
      <c r="E578" s="475"/>
      <c r="F578" s="290" t="s">
        <v>207</v>
      </c>
      <c r="G578" s="291">
        <v>45.2</v>
      </c>
      <c r="H578" s="292">
        <v>1</v>
      </c>
      <c r="I578" s="327">
        <v>45.2</v>
      </c>
      <c r="J578" s="317">
        <v>3.28</v>
      </c>
      <c r="K578" s="291"/>
      <c r="L578" s="317">
        <v>148.26</v>
      </c>
      <c r="M578" s="331">
        <v>15.71</v>
      </c>
      <c r="N578" s="318">
        <v>2329.16</v>
      </c>
      <c r="EZ578" s="287"/>
      <c r="FA578" s="296" t="s">
        <v>206</v>
      </c>
      <c r="FB578" s="296" t="s">
        <v>0</v>
      </c>
      <c r="FC578" s="296" t="s">
        <v>0</v>
      </c>
      <c r="FG578" s="296"/>
      <c r="FK578" s="334"/>
      <c r="FL578" s="296"/>
      <c r="FN578" s="296"/>
    </row>
    <row r="579" spans="1:170" customFormat="1" ht="15" x14ac:dyDescent="0.25">
      <c r="A579" s="315"/>
      <c r="B579" s="316"/>
      <c r="C579" s="475" t="s">
        <v>126</v>
      </c>
      <c r="D579" s="475"/>
      <c r="E579" s="475"/>
      <c r="F579" s="290"/>
      <c r="G579" s="291"/>
      <c r="H579" s="291"/>
      <c r="I579" s="291"/>
      <c r="J579" s="294"/>
      <c r="K579" s="291"/>
      <c r="L579" s="317">
        <v>148.26</v>
      </c>
      <c r="M579" s="312"/>
      <c r="N579" s="318">
        <v>2329.16</v>
      </c>
      <c r="EZ579" s="287"/>
      <c r="FA579" s="296"/>
      <c r="FB579" s="296"/>
      <c r="FC579" s="296"/>
      <c r="FG579" s="296" t="s">
        <v>126</v>
      </c>
      <c r="FK579" s="334"/>
      <c r="FL579" s="296"/>
      <c r="FN579" s="296"/>
    </row>
    <row r="580" spans="1:170" customFormat="1" ht="67.5" x14ac:dyDescent="0.25">
      <c r="A580" s="288" t="s">
        <v>317</v>
      </c>
      <c r="B580" s="289" t="s">
        <v>209</v>
      </c>
      <c r="C580" s="475" t="s">
        <v>262</v>
      </c>
      <c r="D580" s="475"/>
      <c r="E580" s="475"/>
      <c r="F580" s="290" t="s">
        <v>207</v>
      </c>
      <c r="G580" s="291">
        <v>9.9</v>
      </c>
      <c r="H580" s="292">
        <v>1</v>
      </c>
      <c r="I580" s="327">
        <v>9.9</v>
      </c>
      <c r="J580" s="317">
        <v>8.39</v>
      </c>
      <c r="K580" s="291"/>
      <c r="L580" s="317">
        <v>83.06</v>
      </c>
      <c r="M580" s="331">
        <v>15.71</v>
      </c>
      <c r="N580" s="318">
        <v>1304.8699999999999</v>
      </c>
      <c r="EZ580" s="287"/>
      <c r="FA580" s="296" t="s">
        <v>262</v>
      </c>
      <c r="FB580" s="296" t="s">
        <v>0</v>
      </c>
      <c r="FC580" s="296" t="s">
        <v>0</v>
      </c>
      <c r="FG580" s="296"/>
      <c r="FK580" s="334"/>
      <c r="FL580" s="296"/>
      <c r="FN580" s="296"/>
    </row>
    <row r="581" spans="1:170" customFormat="1" ht="15" x14ac:dyDescent="0.25">
      <c r="A581" s="315"/>
      <c r="B581" s="316"/>
      <c r="C581" s="475" t="s">
        <v>126</v>
      </c>
      <c r="D581" s="475"/>
      <c r="E581" s="475"/>
      <c r="F581" s="290"/>
      <c r="G581" s="291"/>
      <c r="H581" s="291"/>
      <c r="I581" s="291"/>
      <c r="J581" s="294"/>
      <c r="K581" s="291"/>
      <c r="L581" s="317">
        <v>83.06</v>
      </c>
      <c r="M581" s="312"/>
      <c r="N581" s="318">
        <v>1304.8699999999999</v>
      </c>
      <c r="EZ581" s="287"/>
      <c r="FA581" s="296"/>
      <c r="FB581" s="296"/>
      <c r="FC581" s="296"/>
      <c r="FG581" s="296" t="s">
        <v>126</v>
      </c>
      <c r="FK581" s="334"/>
      <c r="FL581" s="296"/>
      <c r="FN581" s="296"/>
    </row>
    <row r="582" spans="1:170" customFormat="1" ht="45" x14ac:dyDescent="0.25">
      <c r="A582" s="288" t="s">
        <v>318</v>
      </c>
      <c r="B582" s="289" t="s">
        <v>212</v>
      </c>
      <c r="C582" s="475" t="s">
        <v>277</v>
      </c>
      <c r="D582" s="475"/>
      <c r="E582" s="475"/>
      <c r="F582" s="290" t="s">
        <v>207</v>
      </c>
      <c r="G582" s="291">
        <v>5</v>
      </c>
      <c r="H582" s="292">
        <v>1</v>
      </c>
      <c r="I582" s="292">
        <v>5</v>
      </c>
      <c r="J582" s="317">
        <v>10.88</v>
      </c>
      <c r="K582" s="291"/>
      <c r="L582" s="317">
        <v>54.4</v>
      </c>
      <c r="M582" s="331">
        <v>15.71</v>
      </c>
      <c r="N582" s="353">
        <v>854.62</v>
      </c>
      <c r="EZ582" s="287"/>
      <c r="FA582" s="296" t="s">
        <v>277</v>
      </c>
      <c r="FB582" s="296" t="s">
        <v>0</v>
      </c>
      <c r="FC582" s="296" t="s">
        <v>0</v>
      </c>
      <c r="FG582" s="296"/>
      <c r="FK582" s="334"/>
      <c r="FL582" s="296"/>
      <c r="FN582" s="296"/>
    </row>
    <row r="583" spans="1:170" customFormat="1" ht="15" x14ac:dyDescent="0.25">
      <c r="A583" s="315"/>
      <c r="B583" s="316"/>
      <c r="C583" s="475" t="s">
        <v>126</v>
      </c>
      <c r="D583" s="475"/>
      <c r="E583" s="475"/>
      <c r="F583" s="290"/>
      <c r="G583" s="291"/>
      <c r="H583" s="291"/>
      <c r="I583" s="291"/>
      <c r="J583" s="294"/>
      <c r="K583" s="291"/>
      <c r="L583" s="317">
        <v>54.4</v>
      </c>
      <c r="M583" s="312"/>
      <c r="N583" s="353">
        <v>854.62</v>
      </c>
      <c r="EZ583" s="287"/>
      <c r="FA583" s="296"/>
      <c r="FB583" s="296"/>
      <c r="FC583" s="296"/>
      <c r="FG583" s="296" t="s">
        <v>126</v>
      </c>
      <c r="FK583" s="334"/>
      <c r="FL583" s="296"/>
      <c r="FN583" s="296"/>
    </row>
    <row r="584" spans="1:170" customFormat="1" ht="45" x14ac:dyDescent="0.25">
      <c r="A584" s="288" t="s">
        <v>319</v>
      </c>
      <c r="B584" s="289" t="s">
        <v>215</v>
      </c>
      <c r="C584" s="475" t="s">
        <v>216</v>
      </c>
      <c r="D584" s="475"/>
      <c r="E584" s="475"/>
      <c r="F584" s="290" t="s">
        <v>207</v>
      </c>
      <c r="G584" s="291">
        <v>60.1</v>
      </c>
      <c r="H584" s="292">
        <v>1</v>
      </c>
      <c r="I584" s="327">
        <v>60.1</v>
      </c>
      <c r="J584" s="317">
        <v>3.86</v>
      </c>
      <c r="K584" s="291"/>
      <c r="L584" s="317">
        <v>231.99</v>
      </c>
      <c r="M584" s="331">
        <v>16.22</v>
      </c>
      <c r="N584" s="318">
        <v>3762.88</v>
      </c>
      <c r="EZ584" s="287"/>
      <c r="FA584" s="296" t="s">
        <v>216</v>
      </c>
      <c r="FB584" s="296" t="s">
        <v>0</v>
      </c>
      <c r="FC584" s="296" t="s">
        <v>0</v>
      </c>
      <c r="FG584" s="296"/>
      <c r="FK584" s="334"/>
      <c r="FL584" s="296"/>
      <c r="FN584" s="296"/>
    </row>
    <row r="585" spans="1:170" customFormat="1" ht="15" x14ac:dyDescent="0.25">
      <c r="A585" s="315"/>
      <c r="B585" s="316"/>
      <c r="C585" s="475" t="s">
        <v>126</v>
      </c>
      <c r="D585" s="475"/>
      <c r="E585" s="475"/>
      <c r="F585" s="290"/>
      <c r="G585" s="291"/>
      <c r="H585" s="291"/>
      <c r="I585" s="291"/>
      <c r="J585" s="294"/>
      <c r="K585" s="291"/>
      <c r="L585" s="317">
        <v>231.99</v>
      </c>
      <c r="M585" s="312"/>
      <c r="N585" s="318">
        <v>3762.88</v>
      </c>
      <c r="EZ585" s="287"/>
      <c r="FA585" s="296"/>
      <c r="FB585" s="296"/>
      <c r="FC585" s="296"/>
      <c r="FG585" s="296" t="s">
        <v>126</v>
      </c>
      <c r="FK585" s="334"/>
      <c r="FL585" s="296"/>
      <c r="FN585" s="296"/>
    </row>
    <row r="586" spans="1:170" customFormat="1" ht="0" hidden="1" customHeight="1" x14ac:dyDescent="0.25">
      <c r="A586" s="335"/>
      <c r="B586" s="296"/>
      <c r="C586" s="296"/>
      <c r="D586" s="296"/>
      <c r="E586" s="296"/>
      <c r="F586" s="336"/>
      <c r="G586" s="336"/>
      <c r="H586" s="336"/>
      <c r="I586" s="336"/>
      <c r="J586" s="337"/>
      <c r="K586" s="336"/>
      <c r="L586" s="337"/>
      <c r="M586" s="300"/>
      <c r="N586" s="337"/>
      <c r="EZ586" s="287"/>
      <c r="FA586" s="296"/>
      <c r="FB586" s="296"/>
      <c r="FC586" s="296"/>
      <c r="FG586" s="296"/>
      <c r="FK586" s="334"/>
      <c r="FL586" s="296"/>
      <c r="FN586" s="296"/>
    </row>
    <row r="587" spans="1:170" customFormat="1" ht="15" x14ac:dyDescent="0.25">
      <c r="A587" s="338"/>
      <c r="B587" s="339"/>
      <c r="C587" s="475" t="s">
        <v>320</v>
      </c>
      <c r="D587" s="475"/>
      <c r="E587" s="475"/>
      <c r="F587" s="475"/>
      <c r="G587" s="475"/>
      <c r="H587" s="475"/>
      <c r="I587" s="475"/>
      <c r="J587" s="475"/>
      <c r="K587" s="475"/>
      <c r="L587" s="354">
        <v>622732.63</v>
      </c>
      <c r="M587" s="341"/>
      <c r="N587" s="355">
        <v>6123104.1200000001</v>
      </c>
      <c r="EZ587" s="287"/>
      <c r="FA587" s="296"/>
      <c r="FB587" s="296"/>
      <c r="FC587" s="296"/>
      <c r="FG587" s="296"/>
      <c r="FK587" s="334"/>
      <c r="FL587" s="296" t="s">
        <v>320</v>
      </c>
      <c r="FN587" s="296"/>
    </row>
    <row r="588" spans="1:170" customFormat="1" ht="15" x14ac:dyDescent="0.25">
      <c r="A588" s="482" t="s">
        <v>321</v>
      </c>
      <c r="B588" s="483"/>
      <c r="C588" s="483"/>
      <c r="D588" s="483"/>
      <c r="E588" s="483"/>
      <c r="F588" s="483"/>
      <c r="G588" s="483"/>
      <c r="H588" s="483"/>
      <c r="I588" s="483"/>
      <c r="J588" s="483"/>
      <c r="K588" s="483"/>
      <c r="L588" s="483"/>
      <c r="M588" s="483"/>
      <c r="N588" s="484"/>
      <c r="EZ588" s="287" t="s">
        <v>321</v>
      </c>
      <c r="FA588" s="296"/>
      <c r="FB588" s="296"/>
      <c r="FC588" s="296"/>
      <c r="FG588" s="296"/>
      <c r="FK588" s="334"/>
      <c r="FL588" s="296"/>
      <c r="FN588" s="296"/>
    </row>
    <row r="589" spans="1:170" customFormat="1" ht="45" x14ac:dyDescent="0.25">
      <c r="A589" s="288" t="s">
        <v>322</v>
      </c>
      <c r="B589" s="289" t="s">
        <v>138</v>
      </c>
      <c r="C589" s="475" t="s">
        <v>139</v>
      </c>
      <c r="D589" s="475"/>
      <c r="E589" s="475"/>
      <c r="F589" s="290" t="s">
        <v>115</v>
      </c>
      <c r="G589" s="291">
        <v>0.01</v>
      </c>
      <c r="H589" s="292">
        <v>1</v>
      </c>
      <c r="I589" s="331">
        <v>0.01</v>
      </c>
      <c r="J589" s="294"/>
      <c r="K589" s="291"/>
      <c r="L589" s="294"/>
      <c r="M589" s="291"/>
      <c r="N589" s="295"/>
      <c r="EZ589" s="287"/>
      <c r="FA589" s="296" t="s">
        <v>139</v>
      </c>
      <c r="FB589" s="296" t="s">
        <v>0</v>
      </c>
      <c r="FC589" s="296" t="s">
        <v>0</v>
      </c>
      <c r="FG589" s="296"/>
      <c r="FK589" s="334"/>
      <c r="FL589" s="296"/>
      <c r="FN589" s="296"/>
    </row>
    <row r="590" spans="1:170" customFormat="1" ht="15" x14ac:dyDescent="0.25">
      <c r="A590" s="297"/>
      <c r="B590" s="298" t="s">
        <v>26</v>
      </c>
      <c r="C590" s="472" t="s">
        <v>116</v>
      </c>
      <c r="D590" s="472"/>
      <c r="E590" s="472"/>
      <c r="F590" s="299"/>
      <c r="G590" s="300"/>
      <c r="H590" s="300"/>
      <c r="I590" s="300"/>
      <c r="J590" s="301">
        <v>92.08</v>
      </c>
      <c r="K590" s="300"/>
      <c r="L590" s="301">
        <v>0.92</v>
      </c>
      <c r="M590" s="302">
        <v>52.21</v>
      </c>
      <c r="N590" s="325">
        <v>48.03</v>
      </c>
      <c r="EZ590" s="287"/>
      <c r="FA590" s="296"/>
      <c r="FB590" s="296"/>
      <c r="FC590" s="296"/>
      <c r="FD590" s="304" t="s">
        <v>116</v>
      </c>
      <c r="FG590" s="296"/>
      <c r="FK590" s="334"/>
      <c r="FL590" s="296"/>
      <c r="FN590" s="296"/>
    </row>
    <row r="591" spans="1:170" customFormat="1" ht="15" x14ac:dyDescent="0.25">
      <c r="A591" s="297"/>
      <c r="B591" s="298" t="s">
        <v>127</v>
      </c>
      <c r="C591" s="472" t="s">
        <v>131</v>
      </c>
      <c r="D591" s="472"/>
      <c r="E591" s="472"/>
      <c r="F591" s="299"/>
      <c r="G591" s="300"/>
      <c r="H591" s="300"/>
      <c r="I591" s="300"/>
      <c r="J591" s="301">
        <v>287.60000000000002</v>
      </c>
      <c r="K591" s="300"/>
      <c r="L591" s="301">
        <v>2.88</v>
      </c>
      <c r="M591" s="302">
        <v>15.71</v>
      </c>
      <c r="N591" s="325">
        <v>45.24</v>
      </c>
      <c r="EZ591" s="287"/>
      <c r="FA591" s="296"/>
      <c r="FB591" s="296"/>
      <c r="FC591" s="296"/>
      <c r="FD591" s="304" t="s">
        <v>131</v>
      </c>
      <c r="FG591" s="296"/>
      <c r="FK591" s="334"/>
      <c r="FL591" s="296"/>
      <c r="FN591" s="296"/>
    </row>
    <row r="592" spans="1:170" customFormat="1" ht="15" x14ac:dyDescent="0.25">
      <c r="A592" s="297"/>
      <c r="B592" s="298" t="s">
        <v>21</v>
      </c>
      <c r="C592" s="472" t="s">
        <v>132</v>
      </c>
      <c r="D592" s="472"/>
      <c r="E592" s="472"/>
      <c r="F592" s="299"/>
      <c r="G592" s="300"/>
      <c r="H592" s="300"/>
      <c r="I592" s="300"/>
      <c r="J592" s="301">
        <v>37.57</v>
      </c>
      <c r="K592" s="300"/>
      <c r="L592" s="301">
        <v>0.38</v>
      </c>
      <c r="M592" s="302">
        <v>52.21</v>
      </c>
      <c r="N592" s="325">
        <v>19.84</v>
      </c>
      <c r="EZ592" s="287"/>
      <c r="FA592" s="296"/>
      <c r="FB592" s="296"/>
      <c r="FC592" s="296"/>
      <c r="FD592" s="304" t="s">
        <v>132</v>
      </c>
      <c r="FG592" s="296"/>
      <c r="FK592" s="334"/>
      <c r="FL592" s="296"/>
      <c r="FN592" s="296"/>
    </row>
    <row r="593" spans="1:170" customFormat="1" ht="15" x14ac:dyDescent="0.25">
      <c r="A593" s="305"/>
      <c r="B593" s="298"/>
      <c r="C593" s="472" t="s">
        <v>117</v>
      </c>
      <c r="D593" s="472"/>
      <c r="E593" s="472"/>
      <c r="F593" s="299" t="s">
        <v>118</v>
      </c>
      <c r="G593" s="320">
        <v>11.7</v>
      </c>
      <c r="H593" s="300"/>
      <c r="I593" s="307">
        <v>0.11700000000000001</v>
      </c>
      <c r="J593" s="308"/>
      <c r="K593" s="300"/>
      <c r="L593" s="308"/>
      <c r="M593" s="300"/>
      <c r="N593" s="309"/>
      <c r="EZ593" s="287"/>
      <c r="FA593" s="296"/>
      <c r="FB593" s="296"/>
      <c r="FC593" s="296"/>
      <c r="FE593" s="304" t="s">
        <v>117</v>
      </c>
      <c r="FG593" s="296"/>
      <c r="FK593" s="334"/>
      <c r="FL593" s="296"/>
      <c r="FN593" s="296"/>
    </row>
    <row r="594" spans="1:170" customFormat="1" ht="15" x14ac:dyDescent="0.25">
      <c r="A594" s="305"/>
      <c r="B594" s="298"/>
      <c r="C594" s="472" t="s">
        <v>133</v>
      </c>
      <c r="D594" s="472"/>
      <c r="E594" s="472"/>
      <c r="F594" s="299" t="s">
        <v>118</v>
      </c>
      <c r="G594" s="302">
        <v>2.96</v>
      </c>
      <c r="H594" s="300"/>
      <c r="I594" s="332">
        <v>2.9600000000000001E-2</v>
      </c>
      <c r="J594" s="308"/>
      <c r="K594" s="300"/>
      <c r="L594" s="308"/>
      <c r="M594" s="300"/>
      <c r="N594" s="309"/>
      <c r="EZ594" s="287"/>
      <c r="FA594" s="296"/>
      <c r="FB594" s="296"/>
      <c r="FC594" s="296"/>
      <c r="FE594" s="304" t="s">
        <v>133</v>
      </c>
      <c r="FG594" s="296"/>
      <c r="FK594" s="334"/>
      <c r="FL594" s="296"/>
      <c r="FN594" s="296"/>
    </row>
    <row r="595" spans="1:170" customFormat="1" ht="15" x14ac:dyDescent="0.25">
      <c r="A595" s="310"/>
      <c r="B595" s="298"/>
      <c r="C595" s="479" t="s">
        <v>119</v>
      </c>
      <c r="D595" s="479"/>
      <c r="E595" s="479"/>
      <c r="F595" s="311"/>
      <c r="G595" s="312"/>
      <c r="H595" s="312"/>
      <c r="I595" s="312"/>
      <c r="J595" s="313">
        <v>379.68</v>
      </c>
      <c r="K595" s="312"/>
      <c r="L595" s="313">
        <v>3.8</v>
      </c>
      <c r="M595" s="312"/>
      <c r="N595" s="356">
        <v>93.27</v>
      </c>
      <c r="EZ595" s="287"/>
      <c r="FA595" s="296"/>
      <c r="FB595" s="296"/>
      <c r="FC595" s="296"/>
      <c r="FF595" s="304" t="s">
        <v>119</v>
      </c>
      <c r="FG595" s="296"/>
      <c r="FK595" s="334"/>
      <c r="FL595" s="296"/>
      <c r="FN595" s="296"/>
    </row>
    <row r="596" spans="1:170" customFormat="1" ht="15" x14ac:dyDescent="0.25">
      <c r="A596" s="305"/>
      <c r="B596" s="298"/>
      <c r="C596" s="472" t="s">
        <v>120</v>
      </c>
      <c r="D596" s="472"/>
      <c r="E596" s="472"/>
      <c r="F596" s="299"/>
      <c r="G596" s="300"/>
      <c r="H596" s="300"/>
      <c r="I596" s="300"/>
      <c r="J596" s="308"/>
      <c r="K596" s="300"/>
      <c r="L596" s="301">
        <v>1.3</v>
      </c>
      <c r="M596" s="300"/>
      <c r="N596" s="325">
        <v>67.87</v>
      </c>
      <c r="EZ596" s="287"/>
      <c r="FA596" s="296"/>
      <c r="FB596" s="296"/>
      <c r="FC596" s="296"/>
      <c r="FE596" s="304" t="s">
        <v>120</v>
      </c>
      <c r="FG596" s="296"/>
      <c r="FK596" s="334"/>
      <c r="FL596" s="296"/>
      <c r="FN596" s="296"/>
    </row>
    <row r="597" spans="1:170" customFormat="1" ht="22.5" x14ac:dyDescent="0.25">
      <c r="A597" s="305"/>
      <c r="B597" s="298" t="s">
        <v>140</v>
      </c>
      <c r="C597" s="472" t="s">
        <v>141</v>
      </c>
      <c r="D597" s="472"/>
      <c r="E597" s="472"/>
      <c r="F597" s="299" t="s">
        <v>123</v>
      </c>
      <c r="G597" s="306">
        <v>102</v>
      </c>
      <c r="H597" s="300"/>
      <c r="I597" s="306">
        <v>102</v>
      </c>
      <c r="J597" s="308"/>
      <c r="K597" s="300"/>
      <c r="L597" s="301">
        <v>1.33</v>
      </c>
      <c r="M597" s="300"/>
      <c r="N597" s="325">
        <v>69.23</v>
      </c>
      <c r="EZ597" s="287"/>
      <c r="FA597" s="296"/>
      <c r="FB597" s="296"/>
      <c r="FC597" s="296"/>
      <c r="FE597" s="304" t="s">
        <v>141</v>
      </c>
      <c r="FG597" s="296"/>
      <c r="FK597" s="334"/>
      <c r="FL597" s="296"/>
      <c r="FN597" s="296"/>
    </row>
    <row r="598" spans="1:170" customFormat="1" ht="22.5" x14ac:dyDescent="0.25">
      <c r="A598" s="305"/>
      <c r="B598" s="298" t="s">
        <v>142</v>
      </c>
      <c r="C598" s="472" t="s">
        <v>143</v>
      </c>
      <c r="D598" s="472"/>
      <c r="E598" s="472"/>
      <c r="F598" s="299" t="s">
        <v>123</v>
      </c>
      <c r="G598" s="306">
        <v>54</v>
      </c>
      <c r="H598" s="300"/>
      <c r="I598" s="306">
        <v>54</v>
      </c>
      <c r="J598" s="308"/>
      <c r="K598" s="300"/>
      <c r="L598" s="301">
        <v>0.7</v>
      </c>
      <c r="M598" s="300"/>
      <c r="N598" s="325">
        <v>36.65</v>
      </c>
      <c r="EZ598" s="287"/>
      <c r="FA598" s="296"/>
      <c r="FB598" s="296"/>
      <c r="FC598" s="296"/>
      <c r="FE598" s="304" t="s">
        <v>143</v>
      </c>
      <c r="FG598" s="296"/>
      <c r="FK598" s="334"/>
      <c r="FL598" s="296"/>
      <c r="FN598" s="296"/>
    </row>
    <row r="599" spans="1:170" customFormat="1" ht="15" x14ac:dyDescent="0.25">
      <c r="A599" s="315"/>
      <c r="B599" s="316"/>
      <c r="C599" s="475" t="s">
        <v>126</v>
      </c>
      <c r="D599" s="475"/>
      <c r="E599" s="475"/>
      <c r="F599" s="290"/>
      <c r="G599" s="291"/>
      <c r="H599" s="291"/>
      <c r="I599" s="291"/>
      <c r="J599" s="294"/>
      <c r="K599" s="291"/>
      <c r="L599" s="317">
        <v>5.83</v>
      </c>
      <c r="M599" s="312"/>
      <c r="N599" s="353">
        <v>199.15</v>
      </c>
      <c r="EZ599" s="287"/>
      <c r="FA599" s="296"/>
      <c r="FB599" s="296"/>
      <c r="FC599" s="296"/>
      <c r="FG599" s="296" t="s">
        <v>126</v>
      </c>
      <c r="FK599" s="334"/>
      <c r="FL599" s="296"/>
      <c r="FN599" s="296"/>
    </row>
    <row r="600" spans="1:170" customFormat="1" ht="22.5" x14ac:dyDescent="0.25">
      <c r="A600" s="288" t="s">
        <v>323</v>
      </c>
      <c r="B600" s="289" t="s">
        <v>144</v>
      </c>
      <c r="C600" s="475" t="s">
        <v>145</v>
      </c>
      <c r="D600" s="475"/>
      <c r="E600" s="475"/>
      <c r="F600" s="290" t="s">
        <v>115</v>
      </c>
      <c r="G600" s="291">
        <v>4.5999999999999999E-3</v>
      </c>
      <c r="H600" s="292">
        <v>1</v>
      </c>
      <c r="I600" s="293">
        <v>4.5999999999999999E-3</v>
      </c>
      <c r="J600" s="294"/>
      <c r="K600" s="291"/>
      <c r="L600" s="294"/>
      <c r="M600" s="291"/>
      <c r="N600" s="295"/>
      <c r="EZ600" s="287"/>
      <c r="FA600" s="296" t="s">
        <v>145</v>
      </c>
      <c r="FB600" s="296" t="s">
        <v>0</v>
      </c>
      <c r="FC600" s="296" t="s">
        <v>0</v>
      </c>
      <c r="FG600" s="296"/>
      <c r="FK600" s="334"/>
      <c r="FL600" s="296"/>
      <c r="FN600" s="296"/>
    </row>
    <row r="601" spans="1:170" customFormat="1" ht="15" x14ac:dyDescent="0.25">
      <c r="A601" s="297"/>
      <c r="B601" s="298" t="s">
        <v>26</v>
      </c>
      <c r="C601" s="472" t="s">
        <v>116</v>
      </c>
      <c r="D601" s="472"/>
      <c r="E601" s="472"/>
      <c r="F601" s="299"/>
      <c r="G601" s="300"/>
      <c r="H601" s="300"/>
      <c r="I601" s="300"/>
      <c r="J601" s="301">
        <v>106.88</v>
      </c>
      <c r="K601" s="300"/>
      <c r="L601" s="301">
        <v>0.49</v>
      </c>
      <c r="M601" s="302">
        <v>52.21</v>
      </c>
      <c r="N601" s="325">
        <v>25.58</v>
      </c>
      <c r="EZ601" s="287"/>
      <c r="FA601" s="296"/>
      <c r="FB601" s="296"/>
      <c r="FC601" s="296"/>
      <c r="FD601" s="304" t="s">
        <v>116</v>
      </c>
      <c r="FG601" s="296"/>
      <c r="FK601" s="334"/>
      <c r="FL601" s="296"/>
      <c r="FN601" s="296"/>
    </row>
    <row r="602" spans="1:170" customFormat="1" ht="15" x14ac:dyDescent="0.25">
      <c r="A602" s="297"/>
      <c r="B602" s="298" t="s">
        <v>127</v>
      </c>
      <c r="C602" s="472" t="s">
        <v>131</v>
      </c>
      <c r="D602" s="472"/>
      <c r="E602" s="472"/>
      <c r="F602" s="299"/>
      <c r="G602" s="300"/>
      <c r="H602" s="300"/>
      <c r="I602" s="300"/>
      <c r="J602" s="301">
        <v>241.58</v>
      </c>
      <c r="K602" s="300"/>
      <c r="L602" s="301">
        <v>1.1100000000000001</v>
      </c>
      <c r="M602" s="302">
        <v>15.71</v>
      </c>
      <c r="N602" s="325">
        <v>17.440000000000001</v>
      </c>
      <c r="EZ602" s="287"/>
      <c r="FA602" s="296"/>
      <c r="FB602" s="296"/>
      <c r="FC602" s="296"/>
      <c r="FD602" s="304" t="s">
        <v>131</v>
      </c>
      <c r="FG602" s="296"/>
      <c r="FK602" s="334"/>
      <c r="FL602" s="296"/>
      <c r="FN602" s="296"/>
    </row>
    <row r="603" spans="1:170" customFormat="1" ht="15" x14ac:dyDescent="0.25">
      <c r="A603" s="297"/>
      <c r="B603" s="298" t="s">
        <v>21</v>
      </c>
      <c r="C603" s="472" t="s">
        <v>132</v>
      </c>
      <c r="D603" s="472"/>
      <c r="E603" s="472"/>
      <c r="F603" s="299"/>
      <c r="G603" s="300"/>
      <c r="H603" s="300"/>
      <c r="I603" s="300"/>
      <c r="J603" s="301">
        <v>26.36</v>
      </c>
      <c r="K603" s="300"/>
      <c r="L603" s="301">
        <v>0.12</v>
      </c>
      <c r="M603" s="302">
        <v>52.21</v>
      </c>
      <c r="N603" s="325">
        <v>6.27</v>
      </c>
      <c r="EZ603" s="287"/>
      <c r="FA603" s="296"/>
      <c r="FB603" s="296"/>
      <c r="FC603" s="296"/>
      <c r="FD603" s="304" t="s">
        <v>132</v>
      </c>
      <c r="FG603" s="296"/>
      <c r="FK603" s="334"/>
      <c r="FL603" s="296"/>
      <c r="FN603" s="296"/>
    </row>
    <row r="604" spans="1:170" customFormat="1" ht="15" x14ac:dyDescent="0.25">
      <c r="A604" s="305"/>
      <c r="B604" s="298"/>
      <c r="C604" s="472" t="s">
        <v>117</v>
      </c>
      <c r="D604" s="472"/>
      <c r="E604" s="472"/>
      <c r="F604" s="299" t="s">
        <v>118</v>
      </c>
      <c r="G604" s="302">
        <v>12.53</v>
      </c>
      <c r="H604" s="300"/>
      <c r="I604" s="322">
        <v>5.7638000000000002E-2</v>
      </c>
      <c r="J604" s="308"/>
      <c r="K604" s="300"/>
      <c r="L604" s="308"/>
      <c r="M604" s="300"/>
      <c r="N604" s="309"/>
      <c r="EZ604" s="287"/>
      <c r="FA604" s="296"/>
      <c r="FB604" s="296"/>
      <c r="FC604" s="296"/>
      <c r="FE604" s="304" t="s">
        <v>117</v>
      </c>
      <c r="FG604" s="296"/>
      <c r="FK604" s="334"/>
      <c r="FL604" s="296"/>
      <c r="FN604" s="296"/>
    </row>
    <row r="605" spans="1:170" customFormat="1" ht="15" x14ac:dyDescent="0.25">
      <c r="A605" s="305"/>
      <c r="B605" s="298"/>
      <c r="C605" s="472" t="s">
        <v>133</v>
      </c>
      <c r="D605" s="472"/>
      <c r="E605" s="472"/>
      <c r="F605" s="299" t="s">
        <v>118</v>
      </c>
      <c r="G605" s="302">
        <v>2.62</v>
      </c>
      <c r="H605" s="300"/>
      <c r="I605" s="322">
        <v>1.2052E-2</v>
      </c>
      <c r="J605" s="308"/>
      <c r="K605" s="300"/>
      <c r="L605" s="308"/>
      <c r="M605" s="300"/>
      <c r="N605" s="309"/>
      <c r="EZ605" s="287"/>
      <c r="FA605" s="296"/>
      <c r="FB605" s="296"/>
      <c r="FC605" s="296"/>
      <c r="FE605" s="304" t="s">
        <v>133</v>
      </c>
      <c r="FG605" s="296"/>
      <c r="FK605" s="334"/>
      <c r="FL605" s="296"/>
      <c r="FN605" s="296"/>
    </row>
    <row r="606" spans="1:170" customFormat="1" ht="15" x14ac:dyDescent="0.25">
      <c r="A606" s="310"/>
      <c r="B606" s="298"/>
      <c r="C606" s="479" t="s">
        <v>119</v>
      </c>
      <c r="D606" s="479"/>
      <c r="E606" s="479"/>
      <c r="F606" s="311"/>
      <c r="G606" s="312"/>
      <c r="H606" s="312"/>
      <c r="I606" s="312"/>
      <c r="J606" s="313">
        <v>348.46</v>
      </c>
      <c r="K606" s="312"/>
      <c r="L606" s="313">
        <v>1.6</v>
      </c>
      <c r="M606" s="312"/>
      <c r="N606" s="356">
        <v>43.02</v>
      </c>
      <c r="EZ606" s="287"/>
      <c r="FA606" s="296"/>
      <c r="FB606" s="296"/>
      <c r="FC606" s="296"/>
      <c r="FF606" s="304" t="s">
        <v>119</v>
      </c>
      <c r="FG606" s="296"/>
      <c r="FK606" s="334"/>
      <c r="FL606" s="296"/>
      <c r="FN606" s="296"/>
    </row>
    <row r="607" spans="1:170" customFormat="1" ht="15" x14ac:dyDescent="0.25">
      <c r="A607" s="305"/>
      <c r="B607" s="298"/>
      <c r="C607" s="472" t="s">
        <v>120</v>
      </c>
      <c r="D607" s="472"/>
      <c r="E607" s="472"/>
      <c r="F607" s="299"/>
      <c r="G607" s="300"/>
      <c r="H607" s="300"/>
      <c r="I607" s="300"/>
      <c r="J607" s="308"/>
      <c r="K607" s="300"/>
      <c r="L607" s="301">
        <v>0.61</v>
      </c>
      <c r="M607" s="300"/>
      <c r="N607" s="325">
        <v>31.85</v>
      </c>
      <c r="EZ607" s="287"/>
      <c r="FA607" s="296"/>
      <c r="FB607" s="296"/>
      <c r="FC607" s="296"/>
      <c r="FE607" s="304" t="s">
        <v>120</v>
      </c>
      <c r="FG607" s="296"/>
      <c r="FK607" s="334"/>
      <c r="FL607" s="296"/>
      <c r="FN607" s="296"/>
    </row>
    <row r="608" spans="1:170" customFormat="1" ht="22.5" x14ac:dyDescent="0.25">
      <c r="A608" s="305"/>
      <c r="B608" s="298" t="s">
        <v>146</v>
      </c>
      <c r="C608" s="472" t="s">
        <v>147</v>
      </c>
      <c r="D608" s="472"/>
      <c r="E608" s="472"/>
      <c r="F608" s="299" t="s">
        <v>123</v>
      </c>
      <c r="G608" s="306">
        <v>92</v>
      </c>
      <c r="H608" s="300"/>
      <c r="I608" s="306">
        <v>92</v>
      </c>
      <c r="J608" s="308"/>
      <c r="K608" s="300"/>
      <c r="L608" s="301">
        <v>0.56000000000000005</v>
      </c>
      <c r="M608" s="300"/>
      <c r="N608" s="325">
        <v>29.3</v>
      </c>
      <c r="EZ608" s="287"/>
      <c r="FA608" s="296"/>
      <c r="FB608" s="296"/>
      <c r="FC608" s="296"/>
      <c r="FE608" s="304" t="s">
        <v>147</v>
      </c>
      <c r="FG608" s="296"/>
      <c r="FK608" s="334"/>
      <c r="FL608" s="296"/>
      <c r="FN608" s="296"/>
    </row>
    <row r="609" spans="1:170" customFormat="1" ht="45" x14ac:dyDescent="0.25">
      <c r="A609" s="305"/>
      <c r="B609" s="298" t="s">
        <v>148</v>
      </c>
      <c r="C609" s="472" t="s">
        <v>149</v>
      </c>
      <c r="D609" s="472"/>
      <c r="E609" s="472"/>
      <c r="F609" s="299" t="s">
        <v>123</v>
      </c>
      <c r="G609" s="306">
        <v>46</v>
      </c>
      <c r="H609" s="302">
        <v>0.85</v>
      </c>
      <c r="I609" s="320">
        <v>39.1</v>
      </c>
      <c r="J609" s="308"/>
      <c r="K609" s="300"/>
      <c r="L609" s="301">
        <v>0.24</v>
      </c>
      <c r="M609" s="300"/>
      <c r="N609" s="325">
        <v>12.45</v>
      </c>
      <c r="EZ609" s="287"/>
      <c r="FA609" s="296"/>
      <c r="FB609" s="296"/>
      <c r="FC609" s="296"/>
      <c r="FE609" s="304" t="s">
        <v>149</v>
      </c>
      <c r="FG609" s="296"/>
      <c r="FK609" s="334"/>
      <c r="FL609" s="296"/>
      <c r="FN609" s="296"/>
    </row>
    <row r="610" spans="1:170" customFormat="1" ht="15" x14ac:dyDescent="0.25">
      <c r="A610" s="315"/>
      <c r="B610" s="316"/>
      <c r="C610" s="475" t="s">
        <v>126</v>
      </c>
      <c r="D610" s="475"/>
      <c r="E610" s="475"/>
      <c r="F610" s="290"/>
      <c r="G610" s="291"/>
      <c r="H610" s="291"/>
      <c r="I610" s="291"/>
      <c r="J610" s="294"/>
      <c r="K610" s="291"/>
      <c r="L610" s="317">
        <v>2.4</v>
      </c>
      <c r="M610" s="312"/>
      <c r="N610" s="353">
        <v>84.77</v>
      </c>
      <c r="EZ610" s="287"/>
      <c r="FA610" s="296"/>
      <c r="FB610" s="296"/>
      <c r="FC610" s="296"/>
      <c r="FG610" s="296" t="s">
        <v>126</v>
      </c>
      <c r="FK610" s="334"/>
      <c r="FL610" s="296"/>
      <c r="FN610" s="296"/>
    </row>
    <row r="611" spans="1:170" customFormat="1" ht="33.75" x14ac:dyDescent="0.25">
      <c r="A611" s="288" t="s">
        <v>324</v>
      </c>
      <c r="B611" s="289" t="s">
        <v>150</v>
      </c>
      <c r="C611" s="475" t="s">
        <v>151</v>
      </c>
      <c r="D611" s="475"/>
      <c r="E611" s="475"/>
      <c r="F611" s="290" t="s">
        <v>115</v>
      </c>
      <c r="G611" s="291">
        <v>4.4000000000000003E-3</v>
      </c>
      <c r="H611" s="292">
        <v>1</v>
      </c>
      <c r="I611" s="293">
        <v>4.4000000000000003E-3</v>
      </c>
      <c r="J611" s="294"/>
      <c r="K611" s="291"/>
      <c r="L611" s="294"/>
      <c r="M611" s="291"/>
      <c r="N611" s="295"/>
      <c r="EZ611" s="287"/>
      <c r="FA611" s="296" t="s">
        <v>151</v>
      </c>
      <c r="FB611" s="296" t="s">
        <v>0</v>
      </c>
      <c r="FC611" s="296" t="s">
        <v>0</v>
      </c>
      <c r="FG611" s="296"/>
      <c r="FK611" s="334"/>
      <c r="FL611" s="296"/>
      <c r="FN611" s="296"/>
    </row>
    <row r="612" spans="1:170" customFormat="1" ht="15" x14ac:dyDescent="0.25">
      <c r="A612" s="297"/>
      <c r="B612" s="298" t="s">
        <v>26</v>
      </c>
      <c r="C612" s="472" t="s">
        <v>116</v>
      </c>
      <c r="D612" s="472"/>
      <c r="E612" s="472"/>
      <c r="F612" s="299"/>
      <c r="G612" s="300"/>
      <c r="H612" s="300"/>
      <c r="I612" s="300"/>
      <c r="J612" s="301">
        <v>173.23</v>
      </c>
      <c r="K612" s="300"/>
      <c r="L612" s="301">
        <v>0.76</v>
      </c>
      <c r="M612" s="302">
        <v>52.21</v>
      </c>
      <c r="N612" s="325">
        <v>39.68</v>
      </c>
      <c r="EZ612" s="287"/>
      <c r="FA612" s="296"/>
      <c r="FB612" s="296"/>
      <c r="FC612" s="296"/>
      <c r="FD612" s="304" t="s">
        <v>116</v>
      </c>
      <c r="FG612" s="296"/>
      <c r="FK612" s="334"/>
      <c r="FL612" s="296"/>
      <c r="FN612" s="296"/>
    </row>
    <row r="613" spans="1:170" customFormat="1" ht="15" x14ac:dyDescent="0.25">
      <c r="A613" s="297"/>
      <c r="B613" s="298" t="s">
        <v>127</v>
      </c>
      <c r="C613" s="472" t="s">
        <v>131</v>
      </c>
      <c r="D613" s="472"/>
      <c r="E613" s="472"/>
      <c r="F613" s="299"/>
      <c r="G613" s="300"/>
      <c r="H613" s="300"/>
      <c r="I613" s="300"/>
      <c r="J613" s="319">
        <v>5268.76</v>
      </c>
      <c r="K613" s="300"/>
      <c r="L613" s="301">
        <v>23.18</v>
      </c>
      <c r="M613" s="302">
        <v>15.71</v>
      </c>
      <c r="N613" s="325">
        <v>364.16</v>
      </c>
      <c r="EZ613" s="287"/>
      <c r="FA613" s="296"/>
      <c r="FB613" s="296"/>
      <c r="FC613" s="296"/>
      <c r="FD613" s="304" t="s">
        <v>131</v>
      </c>
      <c r="FG613" s="296"/>
      <c r="FK613" s="334"/>
      <c r="FL613" s="296"/>
      <c r="FN613" s="296"/>
    </row>
    <row r="614" spans="1:170" customFormat="1" ht="15" x14ac:dyDescent="0.25">
      <c r="A614" s="297"/>
      <c r="B614" s="298" t="s">
        <v>21</v>
      </c>
      <c r="C614" s="472" t="s">
        <v>132</v>
      </c>
      <c r="D614" s="472"/>
      <c r="E614" s="472"/>
      <c r="F614" s="299"/>
      <c r="G614" s="300"/>
      <c r="H614" s="300"/>
      <c r="I614" s="300"/>
      <c r="J614" s="301">
        <v>267.67</v>
      </c>
      <c r="K614" s="300"/>
      <c r="L614" s="301">
        <v>1.18</v>
      </c>
      <c r="M614" s="302">
        <v>52.21</v>
      </c>
      <c r="N614" s="325">
        <v>61.61</v>
      </c>
      <c r="EZ614" s="287"/>
      <c r="FA614" s="296"/>
      <c r="FB614" s="296"/>
      <c r="FC614" s="296"/>
      <c r="FD614" s="304" t="s">
        <v>132</v>
      </c>
      <c r="FG614" s="296"/>
      <c r="FK614" s="334"/>
      <c r="FL614" s="296"/>
      <c r="FN614" s="296"/>
    </row>
    <row r="615" spans="1:170" customFormat="1" ht="15" x14ac:dyDescent="0.25">
      <c r="A615" s="297"/>
      <c r="B615" s="298" t="s">
        <v>24</v>
      </c>
      <c r="C615" s="472" t="s">
        <v>152</v>
      </c>
      <c r="D615" s="472"/>
      <c r="E615" s="472"/>
      <c r="F615" s="299"/>
      <c r="G615" s="300"/>
      <c r="H615" s="300"/>
      <c r="I615" s="300"/>
      <c r="J615" s="301">
        <v>17.079999999999998</v>
      </c>
      <c r="K615" s="300"/>
      <c r="L615" s="301">
        <v>0.08</v>
      </c>
      <c r="M615" s="320">
        <v>9.5</v>
      </c>
      <c r="N615" s="325">
        <v>0.76</v>
      </c>
      <c r="EZ615" s="287"/>
      <c r="FA615" s="296"/>
      <c r="FB615" s="296"/>
      <c r="FC615" s="296"/>
      <c r="FD615" s="304" t="s">
        <v>152</v>
      </c>
      <c r="FG615" s="296"/>
      <c r="FK615" s="334"/>
      <c r="FL615" s="296"/>
      <c r="FN615" s="296"/>
    </row>
    <row r="616" spans="1:170" customFormat="1" ht="15" x14ac:dyDescent="0.25">
      <c r="A616" s="305"/>
      <c r="B616" s="298"/>
      <c r="C616" s="472" t="s">
        <v>117</v>
      </c>
      <c r="D616" s="472"/>
      <c r="E616" s="472"/>
      <c r="F616" s="299" t="s">
        <v>118</v>
      </c>
      <c r="G616" s="320">
        <v>21.6</v>
      </c>
      <c r="H616" s="300"/>
      <c r="I616" s="321">
        <v>9.5039999999999999E-2</v>
      </c>
      <c r="J616" s="308"/>
      <c r="K616" s="300"/>
      <c r="L616" s="308"/>
      <c r="M616" s="300"/>
      <c r="N616" s="309"/>
      <c r="EZ616" s="287"/>
      <c r="FA616" s="296"/>
      <c r="FB616" s="296"/>
      <c r="FC616" s="296"/>
      <c r="FE616" s="304" t="s">
        <v>117</v>
      </c>
      <c r="FG616" s="296"/>
      <c r="FK616" s="334"/>
      <c r="FL616" s="296"/>
      <c r="FN616" s="296"/>
    </row>
    <row r="617" spans="1:170" customFormat="1" ht="15" x14ac:dyDescent="0.25">
      <c r="A617" s="305"/>
      <c r="B617" s="298"/>
      <c r="C617" s="472" t="s">
        <v>133</v>
      </c>
      <c r="D617" s="472"/>
      <c r="E617" s="472"/>
      <c r="F617" s="299" t="s">
        <v>118</v>
      </c>
      <c r="G617" s="320">
        <v>20.6</v>
      </c>
      <c r="H617" s="300"/>
      <c r="I617" s="321">
        <v>9.0639999999999998E-2</v>
      </c>
      <c r="J617" s="308"/>
      <c r="K617" s="300"/>
      <c r="L617" s="308"/>
      <c r="M617" s="300"/>
      <c r="N617" s="309"/>
      <c r="EZ617" s="287"/>
      <c r="FA617" s="296"/>
      <c r="FB617" s="296"/>
      <c r="FC617" s="296"/>
      <c r="FE617" s="304" t="s">
        <v>133</v>
      </c>
      <c r="FG617" s="296"/>
      <c r="FK617" s="334"/>
      <c r="FL617" s="296"/>
      <c r="FN617" s="296"/>
    </row>
    <row r="618" spans="1:170" customFormat="1" ht="15" x14ac:dyDescent="0.25">
      <c r="A618" s="310"/>
      <c r="B618" s="298"/>
      <c r="C618" s="479" t="s">
        <v>119</v>
      </c>
      <c r="D618" s="479"/>
      <c r="E618" s="479"/>
      <c r="F618" s="311"/>
      <c r="G618" s="312"/>
      <c r="H618" s="312"/>
      <c r="I618" s="312"/>
      <c r="J618" s="323">
        <v>5459.07</v>
      </c>
      <c r="K618" s="312"/>
      <c r="L618" s="313">
        <v>24.02</v>
      </c>
      <c r="M618" s="312"/>
      <c r="N618" s="356">
        <v>404.6</v>
      </c>
      <c r="EZ618" s="287"/>
      <c r="FA618" s="296"/>
      <c r="FB618" s="296"/>
      <c r="FC618" s="296"/>
      <c r="FF618" s="304" t="s">
        <v>119</v>
      </c>
      <c r="FG618" s="296"/>
      <c r="FK618" s="334"/>
      <c r="FL618" s="296"/>
      <c r="FN618" s="296"/>
    </row>
    <row r="619" spans="1:170" customFormat="1" ht="15" x14ac:dyDescent="0.25">
      <c r="A619" s="305"/>
      <c r="B619" s="298"/>
      <c r="C619" s="472" t="s">
        <v>120</v>
      </c>
      <c r="D619" s="472"/>
      <c r="E619" s="472"/>
      <c r="F619" s="299"/>
      <c r="G619" s="300"/>
      <c r="H619" s="300"/>
      <c r="I619" s="300"/>
      <c r="J619" s="308"/>
      <c r="K619" s="300"/>
      <c r="L619" s="301">
        <v>1.94</v>
      </c>
      <c r="M619" s="300"/>
      <c r="N619" s="325">
        <v>101.29</v>
      </c>
      <c r="EZ619" s="287"/>
      <c r="FA619" s="296"/>
      <c r="FB619" s="296"/>
      <c r="FC619" s="296"/>
      <c r="FE619" s="304" t="s">
        <v>120</v>
      </c>
      <c r="FG619" s="296"/>
      <c r="FK619" s="334"/>
      <c r="FL619" s="296"/>
      <c r="FN619" s="296"/>
    </row>
    <row r="620" spans="1:170" customFormat="1" ht="45" x14ac:dyDescent="0.25">
      <c r="A620" s="305"/>
      <c r="B620" s="298" t="s">
        <v>153</v>
      </c>
      <c r="C620" s="472" t="s">
        <v>154</v>
      </c>
      <c r="D620" s="472"/>
      <c r="E620" s="472"/>
      <c r="F620" s="299" t="s">
        <v>123</v>
      </c>
      <c r="G620" s="306">
        <v>147</v>
      </c>
      <c r="H620" s="300"/>
      <c r="I620" s="306">
        <v>147</v>
      </c>
      <c r="J620" s="308"/>
      <c r="K620" s="300"/>
      <c r="L620" s="301">
        <v>2.85</v>
      </c>
      <c r="M620" s="300"/>
      <c r="N620" s="325">
        <v>148.9</v>
      </c>
      <c r="EZ620" s="287"/>
      <c r="FA620" s="296"/>
      <c r="FB620" s="296"/>
      <c r="FC620" s="296"/>
      <c r="FE620" s="304" t="s">
        <v>154</v>
      </c>
      <c r="FG620" s="296"/>
      <c r="FK620" s="334"/>
      <c r="FL620" s="296"/>
      <c r="FN620" s="296"/>
    </row>
    <row r="621" spans="1:170" customFormat="1" ht="56.25" x14ac:dyDescent="0.25">
      <c r="A621" s="305"/>
      <c r="B621" s="298" t="s">
        <v>155</v>
      </c>
      <c r="C621" s="472" t="s">
        <v>156</v>
      </c>
      <c r="D621" s="472"/>
      <c r="E621" s="472"/>
      <c r="F621" s="299" t="s">
        <v>123</v>
      </c>
      <c r="G621" s="306">
        <v>134</v>
      </c>
      <c r="H621" s="302">
        <v>0.85</v>
      </c>
      <c r="I621" s="320">
        <v>113.9</v>
      </c>
      <c r="J621" s="308"/>
      <c r="K621" s="300"/>
      <c r="L621" s="301">
        <v>2.21</v>
      </c>
      <c r="M621" s="300"/>
      <c r="N621" s="325">
        <v>115.37</v>
      </c>
      <c r="EZ621" s="287"/>
      <c r="FA621" s="296"/>
      <c r="FB621" s="296"/>
      <c r="FC621" s="296"/>
      <c r="FE621" s="304" t="s">
        <v>156</v>
      </c>
      <c r="FG621" s="296"/>
      <c r="FK621" s="334"/>
      <c r="FL621" s="296"/>
      <c r="FN621" s="296"/>
    </row>
    <row r="622" spans="1:170" customFormat="1" ht="15" x14ac:dyDescent="0.25">
      <c r="A622" s="315"/>
      <c r="B622" s="316"/>
      <c r="C622" s="475" t="s">
        <v>126</v>
      </c>
      <c r="D622" s="475"/>
      <c r="E622" s="475"/>
      <c r="F622" s="290"/>
      <c r="G622" s="291"/>
      <c r="H622" s="291"/>
      <c r="I622" s="291"/>
      <c r="J622" s="294"/>
      <c r="K622" s="291"/>
      <c r="L622" s="317">
        <v>29.08</v>
      </c>
      <c r="M622" s="312"/>
      <c r="N622" s="353">
        <v>668.87</v>
      </c>
      <c r="EZ622" s="287"/>
      <c r="FA622" s="296"/>
      <c r="FB622" s="296"/>
      <c r="FC622" s="296"/>
      <c r="FG622" s="296" t="s">
        <v>126</v>
      </c>
      <c r="FK622" s="334"/>
      <c r="FL622" s="296"/>
      <c r="FN622" s="296"/>
    </row>
    <row r="623" spans="1:170" customFormat="1" ht="22.5" x14ac:dyDescent="0.25">
      <c r="A623" s="288" t="s">
        <v>325</v>
      </c>
      <c r="B623" s="289" t="s">
        <v>157</v>
      </c>
      <c r="C623" s="475" t="s">
        <v>158</v>
      </c>
      <c r="D623" s="475"/>
      <c r="E623" s="475"/>
      <c r="F623" s="290" t="s">
        <v>159</v>
      </c>
      <c r="G623" s="291">
        <v>2.57</v>
      </c>
      <c r="H623" s="292">
        <v>1</v>
      </c>
      <c r="I623" s="331">
        <v>2.57</v>
      </c>
      <c r="J623" s="317">
        <v>646.32000000000005</v>
      </c>
      <c r="K623" s="326">
        <v>1.012</v>
      </c>
      <c r="L623" s="324">
        <v>1680.97</v>
      </c>
      <c r="M623" s="327">
        <v>9.5</v>
      </c>
      <c r="N623" s="318">
        <v>15969.22</v>
      </c>
      <c r="EZ623" s="287"/>
      <c r="FA623" s="296" t="s">
        <v>158</v>
      </c>
      <c r="FB623" s="296" t="s">
        <v>0</v>
      </c>
      <c r="FC623" s="296" t="s">
        <v>0</v>
      </c>
      <c r="FG623" s="296"/>
      <c r="FK623" s="334"/>
      <c r="FL623" s="296"/>
      <c r="FN623" s="296"/>
    </row>
    <row r="624" spans="1:170" customFormat="1" ht="15" x14ac:dyDescent="0.25">
      <c r="A624" s="310"/>
      <c r="B624" s="328"/>
      <c r="C624" s="472" t="s">
        <v>160</v>
      </c>
      <c r="D624" s="472"/>
      <c r="E624" s="472"/>
      <c r="F624" s="472"/>
      <c r="G624" s="472"/>
      <c r="H624" s="472"/>
      <c r="I624" s="472"/>
      <c r="J624" s="472"/>
      <c r="K624" s="472"/>
      <c r="L624" s="472"/>
      <c r="M624" s="472"/>
      <c r="N624" s="481"/>
      <c r="EZ624" s="287"/>
      <c r="FA624" s="296"/>
      <c r="FB624" s="296"/>
      <c r="FC624" s="296"/>
      <c r="FG624" s="296"/>
      <c r="FH624" s="304" t="s">
        <v>160</v>
      </c>
      <c r="FK624" s="334"/>
      <c r="FL624" s="296"/>
      <c r="FN624" s="296"/>
    </row>
    <row r="625" spans="1:170" customFormat="1" ht="15" x14ac:dyDescent="0.25">
      <c r="A625" s="329"/>
      <c r="B625" s="298"/>
      <c r="C625" s="466" t="s">
        <v>161</v>
      </c>
      <c r="D625" s="466"/>
      <c r="E625" s="466"/>
      <c r="F625" s="466"/>
      <c r="G625" s="466"/>
      <c r="H625" s="466"/>
      <c r="I625" s="466"/>
      <c r="J625" s="466"/>
      <c r="K625" s="466"/>
      <c r="L625" s="466"/>
      <c r="M625" s="466"/>
      <c r="N625" s="480"/>
      <c r="EZ625" s="287"/>
      <c r="FA625" s="296"/>
      <c r="FB625" s="296"/>
      <c r="FC625" s="296"/>
      <c r="FG625" s="296"/>
      <c r="FI625" s="304" t="s">
        <v>161</v>
      </c>
      <c r="FK625" s="334"/>
      <c r="FL625" s="296"/>
      <c r="FN625" s="296"/>
    </row>
    <row r="626" spans="1:170" customFormat="1" ht="15" x14ac:dyDescent="0.25">
      <c r="A626" s="315"/>
      <c r="B626" s="316"/>
      <c r="C626" s="475" t="s">
        <v>126</v>
      </c>
      <c r="D626" s="475"/>
      <c r="E626" s="475"/>
      <c r="F626" s="290"/>
      <c r="G626" s="291"/>
      <c r="H626" s="291"/>
      <c r="I626" s="291"/>
      <c r="J626" s="294"/>
      <c r="K626" s="291"/>
      <c r="L626" s="324">
        <v>1680.97</v>
      </c>
      <c r="M626" s="312"/>
      <c r="N626" s="318">
        <v>15969.22</v>
      </c>
      <c r="EZ626" s="287"/>
      <c r="FA626" s="296"/>
      <c r="FB626" s="296"/>
      <c r="FC626" s="296"/>
      <c r="FG626" s="296" t="s">
        <v>126</v>
      </c>
      <c r="FK626" s="334"/>
      <c r="FL626" s="296"/>
      <c r="FN626" s="296"/>
    </row>
    <row r="627" spans="1:170" customFormat="1" ht="33.75" x14ac:dyDescent="0.25">
      <c r="A627" s="288" t="s">
        <v>326</v>
      </c>
      <c r="B627" s="289" t="s">
        <v>247</v>
      </c>
      <c r="C627" s="475" t="s">
        <v>248</v>
      </c>
      <c r="D627" s="475"/>
      <c r="E627" s="475"/>
      <c r="F627" s="290" t="s">
        <v>249</v>
      </c>
      <c r="G627" s="291">
        <v>0.06</v>
      </c>
      <c r="H627" s="292">
        <v>1</v>
      </c>
      <c r="I627" s="331">
        <v>0.06</v>
      </c>
      <c r="J627" s="294"/>
      <c r="K627" s="291"/>
      <c r="L627" s="294"/>
      <c r="M627" s="291"/>
      <c r="N627" s="295"/>
      <c r="EZ627" s="287"/>
      <c r="FA627" s="296" t="s">
        <v>248</v>
      </c>
      <c r="FB627" s="296" t="s">
        <v>0</v>
      </c>
      <c r="FC627" s="296" t="s">
        <v>0</v>
      </c>
      <c r="FG627" s="296"/>
      <c r="FK627" s="334"/>
      <c r="FL627" s="296"/>
      <c r="FN627" s="296"/>
    </row>
    <row r="628" spans="1:170" customFormat="1" ht="15" x14ac:dyDescent="0.25">
      <c r="A628" s="297"/>
      <c r="B628" s="298" t="s">
        <v>26</v>
      </c>
      <c r="C628" s="472" t="s">
        <v>116</v>
      </c>
      <c r="D628" s="472"/>
      <c r="E628" s="472"/>
      <c r="F628" s="299"/>
      <c r="G628" s="300"/>
      <c r="H628" s="300"/>
      <c r="I628" s="300"/>
      <c r="J628" s="319">
        <v>1183.68</v>
      </c>
      <c r="K628" s="300"/>
      <c r="L628" s="301">
        <v>71.02</v>
      </c>
      <c r="M628" s="302">
        <v>52.21</v>
      </c>
      <c r="N628" s="303">
        <v>3707.95</v>
      </c>
      <c r="EZ628" s="287"/>
      <c r="FA628" s="296"/>
      <c r="FB628" s="296"/>
      <c r="FC628" s="296"/>
      <c r="FD628" s="304" t="s">
        <v>116</v>
      </c>
      <c r="FG628" s="296"/>
      <c r="FK628" s="334"/>
      <c r="FL628" s="296"/>
      <c r="FN628" s="296"/>
    </row>
    <row r="629" spans="1:170" customFormat="1" ht="15" x14ac:dyDescent="0.25">
      <c r="A629" s="297"/>
      <c r="B629" s="298" t="s">
        <v>127</v>
      </c>
      <c r="C629" s="472" t="s">
        <v>131</v>
      </c>
      <c r="D629" s="472"/>
      <c r="E629" s="472"/>
      <c r="F629" s="299"/>
      <c r="G629" s="300"/>
      <c r="H629" s="300"/>
      <c r="I629" s="300"/>
      <c r="J629" s="301">
        <v>946.33</v>
      </c>
      <c r="K629" s="300"/>
      <c r="L629" s="301">
        <v>56.78</v>
      </c>
      <c r="M629" s="302">
        <v>15.71</v>
      </c>
      <c r="N629" s="325">
        <v>892.01</v>
      </c>
      <c r="EZ629" s="287"/>
      <c r="FA629" s="296"/>
      <c r="FB629" s="296"/>
      <c r="FC629" s="296"/>
      <c r="FD629" s="304" t="s">
        <v>131</v>
      </c>
      <c r="FG629" s="296"/>
      <c r="FK629" s="334"/>
      <c r="FL629" s="296"/>
      <c r="FN629" s="296"/>
    </row>
    <row r="630" spans="1:170" customFormat="1" ht="15" x14ac:dyDescent="0.25">
      <c r="A630" s="297"/>
      <c r="B630" s="298" t="s">
        <v>21</v>
      </c>
      <c r="C630" s="472" t="s">
        <v>132</v>
      </c>
      <c r="D630" s="472"/>
      <c r="E630" s="472"/>
      <c r="F630" s="299"/>
      <c r="G630" s="300"/>
      <c r="H630" s="300"/>
      <c r="I630" s="300"/>
      <c r="J630" s="301">
        <v>90.65</v>
      </c>
      <c r="K630" s="300"/>
      <c r="L630" s="301">
        <v>5.44</v>
      </c>
      <c r="M630" s="302">
        <v>52.21</v>
      </c>
      <c r="N630" s="325">
        <v>284.02</v>
      </c>
      <c r="EZ630" s="287"/>
      <c r="FA630" s="296"/>
      <c r="FB630" s="296"/>
      <c r="FC630" s="296"/>
      <c r="FD630" s="304" t="s">
        <v>132</v>
      </c>
      <c r="FG630" s="296"/>
      <c r="FK630" s="334"/>
      <c r="FL630" s="296"/>
      <c r="FN630" s="296"/>
    </row>
    <row r="631" spans="1:170" customFormat="1" ht="15" x14ac:dyDescent="0.25">
      <c r="A631" s="297"/>
      <c r="B631" s="298" t="s">
        <v>24</v>
      </c>
      <c r="C631" s="472" t="s">
        <v>152</v>
      </c>
      <c r="D631" s="472"/>
      <c r="E631" s="472"/>
      <c r="F631" s="299"/>
      <c r="G631" s="300"/>
      <c r="H631" s="300"/>
      <c r="I631" s="300"/>
      <c r="J631" s="319">
        <v>8643.11</v>
      </c>
      <c r="K631" s="300"/>
      <c r="L631" s="301">
        <v>518.59</v>
      </c>
      <c r="M631" s="320">
        <v>9.5</v>
      </c>
      <c r="N631" s="303">
        <v>4926.6099999999997</v>
      </c>
      <c r="EZ631" s="287"/>
      <c r="FA631" s="296"/>
      <c r="FB631" s="296"/>
      <c r="FC631" s="296"/>
      <c r="FD631" s="304" t="s">
        <v>152</v>
      </c>
      <c r="FG631" s="296"/>
      <c r="FK631" s="334"/>
      <c r="FL631" s="296"/>
      <c r="FN631" s="296"/>
    </row>
    <row r="632" spans="1:170" customFormat="1" ht="15" x14ac:dyDescent="0.25">
      <c r="A632" s="305"/>
      <c r="B632" s="298"/>
      <c r="C632" s="472" t="s">
        <v>117</v>
      </c>
      <c r="D632" s="472"/>
      <c r="E632" s="472"/>
      <c r="F632" s="299" t="s">
        <v>118</v>
      </c>
      <c r="G632" s="306">
        <v>137</v>
      </c>
      <c r="H632" s="300"/>
      <c r="I632" s="302">
        <v>8.2200000000000006</v>
      </c>
      <c r="J632" s="308"/>
      <c r="K632" s="300"/>
      <c r="L632" s="308"/>
      <c r="M632" s="300"/>
      <c r="N632" s="309"/>
      <c r="EZ632" s="287"/>
      <c r="FA632" s="296"/>
      <c r="FB632" s="296"/>
      <c r="FC632" s="296"/>
      <c r="FE632" s="304" t="s">
        <v>117</v>
      </c>
      <c r="FG632" s="296"/>
      <c r="FK632" s="334"/>
      <c r="FL632" s="296"/>
      <c r="FN632" s="296"/>
    </row>
    <row r="633" spans="1:170" customFormat="1" ht="15" x14ac:dyDescent="0.25">
      <c r="A633" s="305"/>
      <c r="B633" s="298"/>
      <c r="C633" s="472" t="s">
        <v>133</v>
      </c>
      <c r="D633" s="472"/>
      <c r="E633" s="472"/>
      <c r="F633" s="299" t="s">
        <v>118</v>
      </c>
      <c r="G633" s="302">
        <v>8.01</v>
      </c>
      <c r="H633" s="300"/>
      <c r="I633" s="332">
        <v>0.48060000000000003</v>
      </c>
      <c r="J633" s="308"/>
      <c r="K633" s="300"/>
      <c r="L633" s="308"/>
      <c r="M633" s="300"/>
      <c r="N633" s="309"/>
      <c r="EZ633" s="287"/>
      <c r="FA633" s="296"/>
      <c r="FB633" s="296"/>
      <c r="FC633" s="296"/>
      <c r="FE633" s="304" t="s">
        <v>133</v>
      </c>
      <c r="FG633" s="296"/>
      <c r="FK633" s="334"/>
      <c r="FL633" s="296"/>
      <c r="FN633" s="296"/>
    </row>
    <row r="634" spans="1:170" customFormat="1" ht="15" x14ac:dyDescent="0.25">
      <c r="A634" s="310"/>
      <c r="B634" s="298"/>
      <c r="C634" s="479" t="s">
        <v>119</v>
      </c>
      <c r="D634" s="479"/>
      <c r="E634" s="479"/>
      <c r="F634" s="311"/>
      <c r="G634" s="312"/>
      <c r="H634" s="312"/>
      <c r="I634" s="312"/>
      <c r="J634" s="323">
        <v>10773.12</v>
      </c>
      <c r="K634" s="312"/>
      <c r="L634" s="313">
        <v>646.39</v>
      </c>
      <c r="M634" s="312"/>
      <c r="N634" s="314">
        <v>9526.57</v>
      </c>
      <c r="EZ634" s="287"/>
      <c r="FA634" s="296"/>
      <c r="FB634" s="296"/>
      <c r="FC634" s="296"/>
      <c r="FF634" s="304" t="s">
        <v>119</v>
      </c>
      <c r="FG634" s="296"/>
      <c r="FK634" s="334"/>
      <c r="FL634" s="296"/>
      <c r="FN634" s="296"/>
    </row>
    <row r="635" spans="1:170" customFormat="1" ht="15" x14ac:dyDescent="0.25">
      <c r="A635" s="305"/>
      <c r="B635" s="298"/>
      <c r="C635" s="472" t="s">
        <v>120</v>
      </c>
      <c r="D635" s="472"/>
      <c r="E635" s="472"/>
      <c r="F635" s="299"/>
      <c r="G635" s="300"/>
      <c r="H635" s="300"/>
      <c r="I635" s="300"/>
      <c r="J635" s="308"/>
      <c r="K635" s="300"/>
      <c r="L635" s="301">
        <v>76.459999999999994</v>
      </c>
      <c r="M635" s="300"/>
      <c r="N635" s="303">
        <v>3991.97</v>
      </c>
      <c r="EZ635" s="287"/>
      <c r="FA635" s="296"/>
      <c r="FB635" s="296"/>
      <c r="FC635" s="296"/>
      <c r="FE635" s="304" t="s">
        <v>120</v>
      </c>
      <c r="FG635" s="296"/>
      <c r="FK635" s="334"/>
      <c r="FL635" s="296"/>
      <c r="FN635" s="296"/>
    </row>
    <row r="636" spans="1:170" customFormat="1" ht="15" x14ac:dyDescent="0.25">
      <c r="A636" s="305"/>
      <c r="B636" s="298" t="s">
        <v>250</v>
      </c>
      <c r="C636" s="472" t="s">
        <v>251</v>
      </c>
      <c r="D636" s="472"/>
      <c r="E636" s="472"/>
      <c r="F636" s="299" t="s">
        <v>123</v>
      </c>
      <c r="G636" s="306">
        <v>106</v>
      </c>
      <c r="H636" s="300"/>
      <c r="I636" s="306">
        <v>106</v>
      </c>
      <c r="J636" s="308"/>
      <c r="K636" s="300"/>
      <c r="L636" s="301">
        <v>81.05</v>
      </c>
      <c r="M636" s="300"/>
      <c r="N636" s="303">
        <v>4231.49</v>
      </c>
      <c r="EZ636" s="287"/>
      <c r="FA636" s="296"/>
      <c r="FB636" s="296"/>
      <c r="FC636" s="296"/>
      <c r="FE636" s="304" t="s">
        <v>251</v>
      </c>
      <c r="FG636" s="296"/>
      <c r="FK636" s="334"/>
      <c r="FL636" s="296"/>
      <c r="FN636" s="296"/>
    </row>
    <row r="637" spans="1:170" customFormat="1" ht="22.5" x14ac:dyDescent="0.25">
      <c r="A637" s="305"/>
      <c r="B637" s="298" t="s">
        <v>252</v>
      </c>
      <c r="C637" s="472" t="s">
        <v>253</v>
      </c>
      <c r="D637" s="472"/>
      <c r="E637" s="472"/>
      <c r="F637" s="299" t="s">
        <v>123</v>
      </c>
      <c r="G637" s="306">
        <v>56</v>
      </c>
      <c r="H637" s="302">
        <v>0.85</v>
      </c>
      <c r="I637" s="320">
        <v>47.6</v>
      </c>
      <c r="J637" s="308"/>
      <c r="K637" s="300"/>
      <c r="L637" s="301">
        <v>36.39</v>
      </c>
      <c r="M637" s="300"/>
      <c r="N637" s="303">
        <v>1900.18</v>
      </c>
      <c r="EZ637" s="287"/>
      <c r="FA637" s="296"/>
      <c r="FB637" s="296"/>
      <c r="FC637" s="296"/>
      <c r="FE637" s="304" t="s">
        <v>253</v>
      </c>
      <c r="FG637" s="296"/>
      <c r="FK637" s="334"/>
      <c r="FL637" s="296"/>
      <c r="FN637" s="296"/>
    </row>
    <row r="638" spans="1:170" customFormat="1" ht="15" x14ac:dyDescent="0.25">
      <c r="A638" s="315"/>
      <c r="B638" s="316"/>
      <c r="C638" s="475" t="s">
        <v>126</v>
      </c>
      <c r="D638" s="475"/>
      <c r="E638" s="475"/>
      <c r="F638" s="290"/>
      <c r="G638" s="291"/>
      <c r="H638" s="291"/>
      <c r="I638" s="291"/>
      <c r="J638" s="294"/>
      <c r="K638" s="291"/>
      <c r="L638" s="317">
        <v>763.83</v>
      </c>
      <c r="M638" s="312"/>
      <c r="N638" s="318">
        <v>15658.24</v>
      </c>
      <c r="EZ638" s="287"/>
      <c r="FA638" s="296"/>
      <c r="FB638" s="296"/>
      <c r="FC638" s="296"/>
      <c r="FG638" s="296" t="s">
        <v>126</v>
      </c>
      <c r="FK638" s="334"/>
      <c r="FL638" s="296"/>
      <c r="FN638" s="296"/>
    </row>
    <row r="639" spans="1:170" customFormat="1" ht="22.5" x14ac:dyDescent="0.25">
      <c r="A639" s="288" t="s">
        <v>327</v>
      </c>
      <c r="B639" s="289" t="s">
        <v>255</v>
      </c>
      <c r="C639" s="475" t="s">
        <v>256</v>
      </c>
      <c r="D639" s="475"/>
      <c r="E639" s="475"/>
      <c r="F639" s="290" t="s">
        <v>174</v>
      </c>
      <c r="G639" s="291">
        <v>-2.9000000000000001E-2</v>
      </c>
      <c r="H639" s="292">
        <v>1</v>
      </c>
      <c r="I639" s="326">
        <v>-2.9000000000000001E-2</v>
      </c>
      <c r="J639" s="324">
        <v>9727.3700000000008</v>
      </c>
      <c r="K639" s="291"/>
      <c r="L639" s="317">
        <v>-282.08999999999997</v>
      </c>
      <c r="M639" s="327">
        <v>9.5</v>
      </c>
      <c r="N639" s="318">
        <v>-2679.86</v>
      </c>
      <c r="EZ639" s="287"/>
      <c r="FA639" s="296" t="s">
        <v>256</v>
      </c>
      <c r="FB639" s="296" t="s">
        <v>0</v>
      </c>
      <c r="FC639" s="296" t="s">
        <v>0</v>
      </c>
      <c r="FG639" s="296"/>
      <c r="FK639" s="334"/>
      <c r="FL639" s="296"/>
      <c r="FN639" s="296"/>
    </row>
    <row r="640" spans="1:170" customFormat="1" ht="15" x14ac:dyDescent="0.25">
      <c r="A640" s="315"/>
      <c r="B640" s="316"/>
      <c r="C640" s="475" t="s">
        <v>126</v>
      </c>
      <c r="D640" s="475"/>
      <c r="E640" s="475"/>
      <c r="F640" s="290"/>
      <c r="G640" s="291"/>
      <c r="H640" s="291"/>
      <c r="I640" s="291"/>
      <c r="J640" s="294"/>
      <c r="K640" s="291"/>
      <c r="L640" s="317">
        <v>-282.08999999999997</v>
      </c>
      <c r="M640" s="312"/>
      <c r="N640" s="318">
        <v>-2679.86</v>
      </c>
      <c r="EZ640" s="287"/>
      <c r="FA640" s="296"/>
      <c r="FB640" s="296"/>
      <c r="FC640" s="296"/>
      <c r="FG640" s="296" t="s">
        <v>126</v>
      </c>
      <c r="FK640" s="334"/>
      <c r="FL640" s="296"/>
      <c r="FN640" s="296"/>
    </row>
    <row r="641" spans="1:170" customFormat="1" ht="22.5" x14ac:dyDescent="0.25">
      <c r="A641" s="288" t="s">
        <v>328</v>
      </c>
      <c r="B641" s="289" t="s">
        <v>14</v>
      </c>
      <c r="C641" s="475" t="s">
        <v>258</v>
      </c>
      <c r="D641" s="475"/>
      <c r="E641" s="475"/>
      <c r="F641" s="290" t="s">
        <v>15</v>
      </c>
      <c r="G641" s="291">
        <v>0.36</v>
      </c>
      <c r="H641" s="292">
        <v>1</v>
      </c>
      <c r="I641" s="331">
        <v>0.36</v>
      </c>
      <c r="J641" s="324">
        <v>37646.32</v>
      </c>
      <c r="K641" s="330">
        <v>1.04236</v>
      </c>
      <c r="L641" s="324">
        <v>14126.77</v>
      </c>
      <c r="M641" s="327">
        <v>9.5</v>
      </c>
      <c r="N641" s="318">
        <v>134204.32</v>
      </c>
      <c r="EZ641" s="287"/>
      <c r="FA641" s="296" t="s">
        <v>258</v>
      </c>
      <c r="FB641" s="296" t="s">
        <v>0</v>
      </c>
      <c r="FC641" s="296" t="s">
        <v>0</v>
      </c>
      <c r="FG641" s="296"/>
      <c r="FK641" s="334"/>
      <c r="FL641" s="296"/>
      <c r="FN641" s="296"/>
    </row>
    <row r="642" spans="1:170" customFormat="1" ht="15" x14ac:dyDescent="0.25">
      <c r="A642" s="310"/>
      <c r="B642" s="328"/>
      <c r="C642" s="472" t="s">
        <v>182</v>
      </c>
      <c r="D642" s="472"/>
      <c r="E642" s="472"/>
      <c r="F642" s="472"/>
      <c r="G642" s="472"/>
      <c r="H642" s="472"/>
      <c r="I642" s="472"/>
      <c r="J642" s="472"/>
      <c r="K642" s="472"/>
      <c r="L642" s="472"/>
      <c r="M642" s="472"/>
      <c r="N642" s="481"/>
      <c r="EZ642" s="287"/>
      <c r="FA642" s="296"/>
      <c r="FB642" s="296"/>
      <c r="FC642" s="296"/>
      <c r="FG642" s="296"/>
      <c r="FH642" s="304" t="s">
        <v>182</v>
      </c>
      <c r="FK642" s="334"/>
      <c r="FL642" s="296"/>
      <c r="FN642" s="296"/>
    </row>
    <row r="643" spans="1:170" customFormat="1" ht="15" x14ac:dyDescent="0.25">
      <c r="A643" s="329"/>
      <c r="B643" s="298"/>
      <c r="C643" s="466" t="s">
        <v>171</v>
      </c>
      <c r="D643" s="466"/>
      <c r="E643" s="466"/>
      <c r="F643" s="466"/>
      <c r="G643" s="466"/>
      <c r="H643" s="466"/>
      <c r="I643" s="466"/>
      <c r="J643" s="466"/>
      <c r="K643" s="466"/>
      <c r="L643" s="466"/>
      <c r="M643" s="466"/>
      <c r="N643" s="480"/>
      <c r="EZ643" s="287"/>
      <c r="FA643" s="296"/>
      <c r="FB643" s="296"/>
      <c r="FC643" s="296"/>
      <c r="FG643" s="296"/>
      <c r="FI643" s="304" t="s">
        <v>171</v>
      </c>
      <c r="FK643" s="334"/>
      <c r="FL643" s="296"/>
      <c r="FN643" s="296"/>
    </row>
    <row r="644" spans="1:170" customFormat="1" ht="15" x14ac:dyDescent="0.25">
      <c r="A644" s="329"/>
      <c r="B644" s="298"/>
      <c r="C644" s="466" t="s">
        <v>161</v>
      </c>
      <c r="D644" s="466"/>
      <c r="E644" s="466"/>
      <c r="F644" s="466"/>
      <c r="G644" s="466"/>
      <c r="H644" s="466"/>
      <c r="I644" s="466"/>
      <c r="J644" s="466"/>
      <c r="K644" s="466"/>
      <c r="L644" s="466"/>
      <c r="M644" s="466"/>
      <c r="N644" s="480"/>
      <c r="EZ644" s="287"/>
      <c r="FA644" s="296"/>
      <c r="FB644" s="296"/>
      <c r="FC644" s="296"/>
      <c r="FG644" s="296"/>
      <c r="FI644" s="304" t="s">
        <v>161</v>
      </c>
      <c r="FK644" s="334"/>
      <c r="FL644" s="296"/>
      <c r="FN644" s="296"/>
    </row>
    <row r="645" spans="1:170" customFormat="1" ht="15" x14ac:dyDescent="0.25">
      <c r="A645" s="315"/>
      <c r="B645" s="316"/>
      <c r="C645" s="475" t="s">
        <v>126</v>
      </c>
      <c r="D645" s="475"/>
      <c r="E645" s="475"/>
      <c r="F645" s="290"/>
      <c r="G645" s="291"/>
      <c r="H645" s="291"/>
      <c r="I645" s="291"/>
      <c r="J645" s="294"/>
      <c r="K645" s="291"/>
      <c r="L645" s="324">
        <v>14126.77</v>
      </c>
      <c r="M645" s="312"/>
      <c r="N645" s="318">
        <v>134204.32</v>
      </c>
      <c r="EZ645" s="287"/>
      <c r="FA645" s="296"/>
      <c r="FB645" s="296"/>
      <c r="FC645" s="296"/>
      <c r="FG645" s="296" t="s">
        <v>126</v>
      </c>
      <c r="FK645" s="334"/>
      <c r="FL645" s="296"/>
      <c r="FN645" s="296"/>
    </row>
    <row r="646" spans="1:170" customFormat="1" ht="22.5" x14ac:dyDescent="0.25">
      <c r="A646" s="288" t="s">
        <v>329</v>
      </c>
      <c r="B646" s="289" t="s">
        <v>14</v>
      </c>
      <c r="C646" s="475" t="s">
        <v>176</v>
      </c>
      <c r="D646" s="475"/>
      <c r="E646" s="475"/>
      <c r="F646" s="290" t="s">
        <v>15</v>
      </c>
      <c r="G646" s="291">
        <v>2.9000000000000001E-2</v>
      </c>
      <c r="H646" s="292">
        <v>1</v>
      </c>
      <c r="I646" s="326">
        <v>2.9000000000000001E-2</v>
      </c>
      <c r="J646" s="324">
        <v>27894.74</v>
      </c>
      <c r="K646" s="330">
        <v>1.04236</v>
      </c>
      <c r="L646" s="317">
        <v>843.21</v>
      </c>
      <c r="M646" s="327">
        <v>9.5</v>
      </c>
      <c r="N646" s="318">
        <v>8010.5</v>
      </c>
      <c r="EZ646" s="287"/>
      <c r="FA646" s="296" t="s">
        <v>176</v>
      </c>
      <c r="FB646" s="296" t="s">
        <v>0</v>
      </c>
      <c r="FC646" s="296" t="s">
        <v>0</v>
      </c>
      <c r="FG646" s="296"/>
      <c r="FK646" s="334"/>
      <c r="FL646" s="296"/>
      <c r="FN646" s="296"/>
    </row>
    <row r="647" spans="1:170" customFormat="1" ht="15" x14ac:dyDescent="0.25">
      <c r="A647" s="310"/>
      <c r="B647" s="328"/>
      <c r="C647" s="472" t="s">
        <v>177</v>
      </c>
      <c r="D647" s="472"/>
      <c r="E647" s="472"/>
      <c r="F647" s="472"/>
      <c r="G647" s="472"/>
      <c r="H647" s="472"/>
      <c r="I647" s="472"/>
      <c r="J647" s="472"/>
      <c r="K647" s="472"/>
      <c r="L647" s="472"/>
      <c r="M647" s="472"/>
      <c r="N647" s="481"/>
      <c r="EZ647" s="287"/>
      <c r="FA647" s="296"/>
      <c r="FB647" s="296"/>
      <c r="FC647" s="296"/>
      <c r="FG647" s="296"/>
      <c r="FH647" s="304" t="s">
        <v>177</v>
      </c>
      <c r="FK647" s="334"/>
      <c r="FL647" s="296"/>
      <c r="FN647" s="296"/>
    </row>
    <row r="648" spans="1:170" customFormat="1" ht="15" x14ac:dyDescent="0.25">
      <c r="A648" s="329"/>
      <c r="B648" s="298"/>
      <c r="C648" s="466" t="s">
        <v>171</v>
      </c>
      <c r="D648" s="466"/>
      <c r="E648" s="466"/>
      <c r="F648" s="466"/>
      <c r="G648" s="466"/>
      <c r="H648" s="466"/>
      <c r="I648" s="466"/>
      <c r="J648" s="466"/>
      <c r="K648" s="466"/>
      <c r="L648" s="466"/>
      <c r="M648" s="466"/>
      <c r="N648" s="480"/>
      <c r="EZ648" s="287"/>
      <c r="FA648" s="296"/>
      <c r="FB648" s="296"/>
      <c r="FC648" s="296"/>
      <c r="FG648" s="296"/>
      <c r="FI648" s="304" t="s">
        <v>171</v>
      </c>
      <c r="FK648" s="334"/>
      <c r="FL648" s="296"/>
      <c r="FN648" s="296"/>
    </row>
    <row r="649" spans="1:170" customFormat="1" ht="15" x14ac:dyDescent="0.25">
      <c r="A649" s="329"/>
      <c r="B649" s="298"/>
      <c r="C649" s="466" t="s">
        <v>161</v>
      </c>
      <c r="D649" s="466"/>
      <c r="E649" s="466"/>
      <c r="F649" s="466"/>
      <c r="G649" s="466"/>
      <c r="H649" s="466"/>
      <c r="I649" s="466"/>
      <c r="J649" s="466"/>
      <c r="K649" s="466"/>
      <c r="L649" s="466"/>
      <c r="M649" s="466"/>
      <c r="N649" s="480"/>
      <c r="EZ649" s="287"/>
      <c r="FA649" s="296"/>
      <c r="FB649" s="296"/>
      <c r="FC649" s="296"/>
      <c r="FG649" s="296"/>
      <c r="FI649" s="304" t="s">
        <v>161</v>
      </c>
      <c r="FK649" s="334"/>
      <c r="FL649" s="296"/>
      <c r="FN649" s="296"/>
    </row>
    <row r="650" spans="1:170" customFormat="1" ht="15" x14ac:dyDescent="0.25">
      <c r="A650" s="315"/>
      <c r="B650" s="316"/>
      <c r="C650" s="475" t="s">
        <v>126</v>
      </c>
      <c r="D650" s="475"/>
      <c r="E650" s="475"/>
      <c r="F650" s="290"/>
      <c r="G650" s="291"/>
      <c r="H650" s="291"/>
      <c r="I650" s="291"/>
      <c r="J650" s="294"/>
      <c r="K650" s="291"/>
      <c r="L650" s="317">
        <v>843.21</v>
      </c>
      <c r="M650" s="312"/>
      <c r="N650" s="318">
        <v>8010.5</v>
      </c>
      <c r="EZ650" s="287"/>
      <c r="FA650" s="296"/>
      <c r="FB650" s="296"/>
      <c r="FC650" s="296"/>
      <c r="FG650" s="296" t="s">
        <v>126</v>
      </c>
      <c r="FK650" s="334"/>
      <c r="FL650" s="296"/>
      <c r="FN650" s="296"/>
    </row>
    <row r="651" spans="1:170" customFormat="1" ht="15" x14ac:dyDescent="0.25">
      <c r="A651" s="476" t="s">
        <v>203</v>
      </c>
      <c r="B651" s="477"/>
      <c r="C651" s="477"/>
      <c r="D651" s="477"/>
      <c r="E651" s="477"/>
      <c r="F651" s="477"/>
      <c r="G651" s="477"/>
      <c r="H651" s="477"/>
      <c r="I651" s="477"/>
      <c r="J651" s="477"/>
      <c r="K651" s="477"/>
      <c r="L651" s="477"/>
      <c r="M651" s="477"/>
      <c r="N651" s="478"/>
      <c r="EZ651" s="287"/>
      <c r="FA651" s="296"/>
      <c r="FB651" s="296"/>
      <c r="FC651" s="296"/>
      <c r="FG651" s="296"/>
      <c r="FK651" s="334" t="s">
        <v>203</v>
      </c>
      <c r="FL651" s="296"/>
      <c r="FN651" s="296"/>
    </row>
    <row r="652" spans="1:170" customFormat="1" ht="56.25" x14ac:dyDescent="0.25">
      <c r="A652" s="288" t="s">
        <v>330</v>
      </c>
      <c r="B652" s="289" t="s">
        <v>205</v>
      </c>
      <c r="C652" s="475" t="s">
        <v>206</v>
      </c>
      <c r="D652" s="475"/>
      <c r="E652" s="475"/>
      <c r="F652" s="290" t="s">
        <v>207</v>
      </c>
      <c r="G652" s="291">
        <v>1.7</v>
      </c>
      <c r="H652" s="292">
        <v>1</v>
      </c>
      <c r="I652" s="327">
        <v>1.7</v>
      </c>
      <c r="J652" s="317">
        <v>3.28</v>
      </c>
      <c r="K652" s="291"/>
      <c r="L652" s="317">
        <v>5.58</v>
      </c>
      <c r="M652" s="331">
        <v>15.71</v>
      </c>
      <c r="N652" s="353">
        <v>87.66</v>
      </c>
      <c r="EZ652" s="287"/>
      <c r="FA652" s="296" t="s">
        <v>206</v>
      </c>
      <c r="FB652" s="296" t="s">
        <v>0</v>
      </c>
      <c r="FC652" s="296" t="s">
        <v>0</v>
      </c>
      <c r="FG652" s="296"/>
      <c r="FK652" s="334"/>
      <c r="FL652" s="296"/>
      <c r="FN652" s="296"/>
    </row>
    <row r="653" spans="1:170" customFormat="1" ht="15" x14ac:dyDescent="0.25">
      <c r="A653" s="315"/>
      <c r="B653" s="316"/>
      <c r="C653" s="475" t="s">
        <v>126</v>
      </c>
      <c r="D653" s="475"/>
      <c r="E653" s="475"/>
      <c r="F653" s="290"/>
      <c r="G653" s="291"/>
      <c r="H653" s="291"/>
      <c r="I653" s="291"/>
      <c r="J653" s="294"/>
      <c r="K653" s="291"/>
      <c r="L653" s="317">
        <v>5.58</v>
      </c>
      <c r="M653" s="312"/>
      <c r="N653" s="353">
        <v>87.66</v>
      </c>
      <c r="EZ653" s="287"/>
      <c r="FA653" s="296"/>
      <c r="FB653" s="296"/>
      <c r="FC653" s="296"/>
      <c r="FG653" s="296" t="s">
        <v>126</v>
      </c>
      <c r="FK653" s="334"/>
      <c r="FL653" s="296"/>
      <c r="FN653" s="296"/>
    </row>
    <row r="654" spans="1:170" customFormat="1" ht="67.5" x14ac:dyDescent="0.25">
      <c r="A654" s="288" t="s">
        <v>331</v>
      </c>
      <c r="B654" s="289" t="s">
        <v>209</v>
      </c>
      <c r="C654" s="475" t="s">
        <v>262</v>
      </c>
      <c r="D654" s="475"/>
      <c r="E654" s="475"/>
      <c r="F654" s="290" t="s">
        <v>207</v>
      </c>
      <c r="G654" s="291">
        <v>1.05</v>
      </c>
      <c r="H654" s="292">
        <v>1</v>
      </c>
      <c r="I654" s="331">
        <v>1.05</v>
      </c>
      <c r="J654" s="317">
        <v>8.39</v>
      </c>
      <c r="K654" s="291"/>
      <c r="L654" s="317">
        <v>8.81</v>
      </c>
      <c r="M654" s="331">
        <v>15.71</v>
      </c>
      <c r="N654" s="353">
        <v>138.41</v>
      </c>
      <c r="EZ654" s="287"/>
      <c r="FA654" s="296" t="s">
        <v>262</v>
      </c>
      <c r="FB654" s="296" t="s">
        <v>0</v>
      </c>
      <c r="FC654" s="296" t="s">
        <v>0</v>
      </c>
      <c r="FG654" s="296"/>
      <c r="FK654" s="334"/>
      <c r="FL654" s="296"/>
      <c r="FN654" s="296"/>
    </row>
    <row r="655" spans="1:170" customFormat="1" ht="15" x14ac:dyDescent="0.25">
      <c r="A655" s="315"/>
      <c r="B655" s="316"/>
      <c r="C655" s="475" t="s">
        <v>126</v>
      </c>
      <c r="D655" s="475"/>
      <c r="E655" s="475"/>
      <c r="F655" s="290"/>
      <c r="G655" s="291"/>
      <c r="H655" s="291"/>
      <c r="I655" s="291"/>
      <c r="J655" s="294"/>
      <c r="K655" s="291"/>
      <c r="L655" s="317">
        <v>8.81</v>
      </c>
      <c r="M655" s="312"/>
      <c r="N655" s="353">
        <v>138.41</v>
      </c>
      <c r="EZ655" s="287"/>
      <c r="FA655" s="296"/>
      <c r="FB655" s="296"/>
      <c r="FC655" s="296"/>
      <c r="FG655" s="296" t="s">
        <v>126</v>
      </c>
      <c r="FK655" s="334"/>
      <c r="FL655" s="296"/>
      <c r="FN655" s="296"/>
    </row>
    <row r="656" spans="1:170" customFormat="1" ht="45" x14ac:dyDescent="0.25">
      <c r="A656" s="288" t="s">
        <v>332</v>
      </c>
      <c r="B656" s="289" t="s">
        <v>215</v>
      </c>
      <c r="C656" s="475" t="s">
        <v>216</v>
      </c>
      <c r="D656" s="475"/>
      <c r="E656" s="475"/>
      <c r="F656" s="290" t="s">
        <v>207</v>
      </c>
      <c r="G656" s="291">
        <v>2.75</v>
      </c>
      <c r="H656" s="292">
        <v>1</v>
      </c>
      <c r="I656" s="331">
        <v>2.75</v>
      </c>
      <c r="J656" s="317">
        <v>3.86</v>
      </c>
      <c r="K656" s="291"/>
      <c r="L656" s="317">
        <v>10.62</v>
      </c>
      <c r="M656" s="331">
        <v>16.22</v>
      </c>
      <c r="N656" s="353">
        <v>172.26</v>
      </c>
      <c r="EZ656" s="287"/>
      <c r="FA656" s="296" t="s">
        <v>216</v>
      </c>
      <c r="FB656" s="296" t="s">
        <v>0</v>
      </c>
      <c r="FC656" s="296" t="s">
        <v>0</v>
      </c>
      <c r="FG656" s="296"/>
      <c r="FK656" s="334"/>
      <c r="FL656" s="296"/>
      <c r="FN656" s="296"/>
    </row>
    <row r="657" spans="1:170" customFormat="1" ht="15" x14ac:dyDescent="0.25">
      <c r="A657" s="315"/>
      <c r="B657" s="316"/>
      <c r="C657" s="475" t="s">
        <v>126</v>
      </c>
      <c r="D657" s="475"/>
      <c r="E657" s="475"/>
      <c r="F657" s="290"/>
      <c r="G657" s="291"/>
      <c r="H657" s="291"/>
      <c r="I657" s="291"/>
      <c r="J657" s="294"/>
      <c r="K657" s="291"/>
      <c r="L657" s="317">
        <v>10.62</v>
      </c>
      <c r="M657" s="312"/>
      <c r="N657" s="353">
        <v>172.26</v>
      </c>
      <c r="EZ657" s="287"/>
      <c r="FA657" s="296"/>
      <c r="FB657" s="296"/>
      <c r="FC657" s="296"/>
      <c r="FG657" s="296" t="s">
        <v>126</v>
      </c>
      <c r="FK657" s="334"/>
      <c r="FL657" s="296"/>
      <c r="FN657" s="296"/>
    </row>
    <row r="658" spans="1:170" customFormat="1" ht="0" hidden="1" customHeight="1" x14ac:dyDescent="0.25">
      <c r="A658" s="335"/>
      <c r="B658" s="296"/>
      <c r="C658" s="296"/>
      <c r="D658" s="296"/>
      <c r="E658" s="296"/>
      <c r="F658" s="336"/>
      <c r="G658" s="336"/>
      <c r="H658" s="336"/>
      <c r="I658" s="336"/>
      <c r="J658" s="337"/>
      <c r="K658" s="336"/>
      <c r="L658" s="337"/>
      <c r="M658" s="300"/>
      <c r="N658" s="337"/>
      <c r="EZ658" s="287"/>
      <c r="FA658" s="296"/>
      <c r="FB658" s="296"/>
      <c r="FC658" s="296"/>
      <c r="FG658" s="296"/>
      <c r="FK658" s="334"/>
      <c r="FL658" s="296"/>
      <c r="FN658" s="296"/>
    </row>
    <row r="659" spans="1:170" customFormat="1" ht="15" x14ac:dyDescent="0.25">
      <c r="A659" s="338"/>
      <c r="B659" s="339"/>
      <c r="C659" s="475" t="s">
        <v>333</v>
      </c>
      <c r="D659" s="475"/>
      <c r="E659" s="475"/>
      <c r="F659" s="475"/>
      <c r="G659" s="475"/>
      <c r="H659" s="475"/>
      <c r="I659" s="475"/>
      <c r="J659" s="475"/>
      <c r="K659" s="475"/>
      <c r="L659" s="354">
        <v>17195.009999999998</v>
      </c>
      <c r="M659" s="341"/>
      <c r="N659" s="355">
        <v>172513.54</v>
      </c>
      <c r="EZ659" s="287"/>
      <c r="FA659" s="296"/>
      <c r="FB659" s="296"/>
      <c r="FC659" s="296"/>
      <c r="FG659" s="296"/>
      <c r="FK659" s="334"/>
      <c r="FL659" s="296" t="s">
        <v>333</v>
      </c>
      <c r="FN659" s="296"/>
    </row>
    <row r="660" spans="1:170" customFormat="1" ht="15" x14ac:dyDescent="0.25">
      <c r="A660" s="482" t="s">
        <v>334</v>
      </c>
      <c r="B660" s="483"/>
      <c r="C660" s="483"/>
      <c r="D660" s="483"/>
      <c r="E660" s="483"/>
      <c r="F660" s="483"/>
      <c r="G660" s="483"/>
      <c r="H660" s="483"/>
      <c r="I660" s="483"/>
      <c r="J660" s="483"/>
      <c r="K660" s="483"/>
      <c r="L660" s="483"/>
      <c r="M660" s="483"/>
      <c r="N660" s="484"/>
      <c r="EZ660" s="287" t="s">
        <v>334</v>
      </c>
      <c r="FA660" s="296"/>
      <c r="FB660" s="296"/>
      <c r="FC660" s="296"/>
      <c r="FG660" s="296"/>
      <c r="FK660" s="334"/>
      <c r="FL660" s="296"/>
      <c r="FN660" s="296"/>
    </row>
    <row r="661" spans="1:170" customFormat="1" ht="45" x14ac:dyDescent="0.25">
      <c r="A661" s="288" t="s">
        <v>335</v>
      </c>
      <c r="B661" s="289" t="s">
        <v>138</v>
      </c>
      <c r="C661" s="475" t="s">
        <v>139</v>
      </c>
      <c r="D661" s="475"/>
      <c r="E661" s="475"/>
      <c r="F661" s="290" t="s">
        <v>115</v>
      </c>
      <c r="G661" s="291">
        <v>7.4499999999999997E-2</v>
      </c>
      <c r="H661" s="292">
        <v>1</v>
      </c>
      <c r="I661" s="293">
        <v>7.4499999999999997E-2</v>
      </c>
      <c r="J661" s="294"/>
      <c r="K661" s="291"/>
      <c r="L661" s="294"/>
      <c r="M661" s="291"/>
      <c r="N661" s="295"/>
      <c r="EZ661" s="287"/>
      <c r="FA661" s="296" t="s">
        <v>139</v>
      </c>
      <c r="FB661" s="296" t="s">
        <v>0</v>
      </c>
      <c r="FC661" s="296" t="s">
        <v>0</v>
      </c>
      <c r="FG661" s="296"/>
      <c r="FK661" s="334"/>
      <c r="FL661" s="296"/>
      <c r="FN661" s="296"/>
    </row>
    <row r="662" spans="1:170" customFormat="1" ht="15" x14ac:dyDescent="0.25">
      <c r="A662" s="297"/>
      <c r="B662" s="298" t="s">
        <v>26</v>
      </c>
      <c r="C662" s="472" t="s">
        <v>116</v>
      </c>
      <c r="D662" s="472"/>
      <c r="E662" s="472"/>
      <c r="F662" s="299"/>
      <c r="G662" s="300"/>
      <c r="H662" s="300"/>
      <c r="I662" s="300"/>
      <c r="J662" s="301">
        <v>92.08</v>
      </c>
      <c r="K662" s="300"/>
      <c r="L662" s="301">
        <v>6.86</v>
      </c>
      <c r="M662" s="302">
        <v>52.21</v>
      </c>
      <c r="N662" s="325">
        <v>358.16</v>
      </c>
      <c r="EZ662" s="287"/>
      <c r="FA662" s="296"/>
      <c r="FB662" s="296"/>
      <c r="FC662" s="296"/>
      <c r="FD662" s="304" t="s">
        <v>116</v>
      </c>
      <c r="FG662" s="296"/>
      <c r="FK662" s="334"/>
      <c r="FL662" s="296"/>
      <c r="FN662" s="296"/>
    </row>
    <row r="663" spans="1:170" customFormat="1" ht="15" x14ac:dyDescent="0.25">
      <c r="A663" s="297"/>
      <c r="B663" s="298" t="s">
        <v>127</v>
      </c>
      <c r="C663" s="472" t="s">
        <v>131</v>
      </c>
      <c r="D663" s="472"/>
      <c r="E663" s="472"/>
      <c r="F663" s="299"/>
      <c r="G663" s="300"/>
      <c r="H663" s="300"/>
      <c r="I663" s="300"/>
      <c r="J663" s="301">
        <v>287.60000000000002</v>
      </c>
      <c r="K663" s="300"/>
      <c r="L663" s="301">
        <v>21.43</v>
      </c>
      <c r="M663" s="302">
        <v>15.71</v>
      </c>
      <c r="N663" s="325">
        <v>336.67</v>
      </c>
      <c r="EZ663" s="287"/>
      <c r="FA663" s="296"/>
      <c r="FB663" s="296"/>
      <c r="FC663" s="296"/>
      <c r="FD663" s="304" t="s">
        <v>131</v>
      </c>
      <c r="FG663" s="296"/>
      <c r="FK663" s="334"/>
      <c r="FL663" s="296"/>
      <c r="FN663" s="296"/>
    </row>
    <row r="664" spans="1:170" customFormat="1" ht="15" x14ac:dyDescent="0.25">
      <c r="A664" s="297"/>
      <c r="B664" s="298" t="s">
        <v>21</v>
      </c>
      <c r="C664" s="472" t="s">
        <v>132</v>
      </c>
      <c r="D664" s="472"/>
      <c r="E664" s="472"/>
      <c r="F664" s="299"/>
      <c r="G664" s="300"/>
      <c r="H664" s="300"/>
      <c r="I664" s="300"/>
      <c r="J664" s="301">
        <v>37.57</v>
      </c>
      <c r="K664" s="300"/>
      <c r="L664" s="301">
        <v>2.8</v>
      </c>
      <c r="M664" s="302">
        <v>52.21</v>
      </c>
      <c r="N664" s="325">
        <v>146.19</v>
      </c>
      <c r="EZ664" s="287"/>
      <c r="FA664" s="296"/>
      <c r="FB664" s="296"/>
      <c r="FC664" s="296"/>
      <c r="FD664" s="304" t="s">
        <v>132</v>
      </c>
      <c r="FG664" s="296"/>
      <c r="FK664" s="334"/>
      <c r="FL664" s="296"/>
      <c r="FN664" s="296"/>
    </row>
    <row r="665" spans="1:170" customFormat="1" ht="15" x14ac:dyDescent="0.25">
      <c r="A665" s="305"/>
      <c r="B665" s="298"/>
      <c r="C665" s="472" t="s">
        <v>117</v>
      </c>
      <c r="D665" s="472"/>
      <c r="E665" s="472"/>
      <c r="F665" s="299" t="s">
        <v>118</v>
      </c>
      <c r="G665" s="320">
        <v>11.7</v>
      </c>
      <c r="H665" s="300"/>
      <c r="I665" s="321">
        <v>0.87165000000000004</v>
      </c>
      <c r="J665" s="308"/>
      <c r="K665" s="300"/>
      <c r="L665" s="308"/>
      <c r="M665" s="300"/>
      <c r="N665" s="309"/>
      <c r="EZ665" s="287"/>
      <c r="FA665" s="296"/>
      <c r="FB665" s="296"/>
      <c r="FC665" s="296"/>
      <c r="FE665" s="304" t="s">
        <v>117</v>
      </c>
      <c r="FG665" s="296"/>
      <c r="FK665" s="334"/>
      <c r="FL665" s="296"/>
      <c r="FN665" s="296"/>
    </row>
    <row r="666" spans="1:170" customFormat="1" ht="15" x14ac:dyDescent="0.25">
      <c r="A666" s="305"/>
      <c r="B666" s="298"/>
      <c r="C666" s="472" t="s">
        <v>133</v>
      </c>
      <c r="D666" s="472"/>
      <c r="E666" s="472"/>
      <c r="F666" s="299" t="s">
        <v>118</v>
      </c>
      <c r="G666" s="302">
        <v>2.96</v>
      </c>
      <c r="H666" s="300"/>
      <c r="I666" s="321">
        <v>0.22051999999999999</v>
      </c>
      <c r="J666" s="308"/>
      <c r="K666" s="300"/>
      <c r="L666" s="308"/>
      <c r="M666" s="300"/>
      <c r="N666" s="309"/>
      <c r="EZ666" s="287"/>
      <c r="FA666" s="296"/>
      <c r="FB666" s="296"/>
      <c r="FC666" s="296"/>
      <c r="FE666" s="304" t="s">
        <v>133</v>
      </c>
      <c r="FG666" s="296"/>
      <c r="FK666" s="334"/>
      <c r="FL666" s="296"/>
      <c r="FN666" s="296"/>
    </row>
    <row r="667" spans="1:170" customFormat="1" ht="15" x14ac:dyDescent="0.25">
      <c r="A667" s="310"/>
      <c r="B667" s="298"/>
      <c r="C667" s="479" t="s">
        <v>119</v>
      </c>
      <c r="D667" s="479"/>
      <c r="E667" s="479"/>
      <c r="F667" s="311"/>
      <c r="G667" s="312"/>
      <c r="H667" s="312"/>
      <c r="I667" s="312"/>
      <c r="J667" s="313">
        <v>379.68</v>
      </c>
      <c r="K667" s="312"/>
      <c r="L667" s="313">
        <v>28.29</v>
      </c>
      <c r="M667" s="312"/>
      <c r="N667" s="356">
        <v>694.83</v>
      </c>
      <c r="EZ667" s="287"/>
      <c r="FA667" s="296"/>
      <c r="FB667" s="296"/>
      <c r="FC667" s="296"/>
      <c r="FF667" s="304" t="s">
        <v>119</v>
      </c>
      <c r="FG667" s="296"/>
      <c r="FK667" s="334"/>
      <c r="FL667" s="296"/>
      <c r="FN667" s="296"/>
    </row>
    <row r="668" spans="1:170" customFormat="1" ht="15" x14ac:dyDescent="0.25">
      <c r="A668" s="305"/>
      <c r="B668" s="298"/>
      <c r="C668" s="472" t="s">
        <v>120</v>
      </c>
      <c r="D668" s="472"/>
      <c r="E668" s="472"/>
      <c r="F668" s="299"/>
      <c r="G668" s="300"/>
      <c r="H668" s="300"/>
      <c r="I668" s="300"/>
      <c r="J668" s="308"/>
      <c r="K668" s="300"/>
      <c r="L668" s="301">
        <v>9.66</v>
      </c>
      <c r="M668" s="300"/>
      <c r="N668" s="325">
        <v>504.35</v>
      </c>
      <c r="EZ668" s="287"/>
      <c r="FA668" s="296"/>
      <c r="FB668" s="296"/>
      <c r="FC668" s="296"/>
      <c r="FE668" s="304" t="s">
        <v>120</v>
      </c>
      <c r="FG668" s="296"/>
      <c r="FK668" s="334"/>
      <c r="FL668" s="296"/>
      <c r="FN668" s="296"/>
    </row>
    <row r="669" spans="1:170" customFormat="1" ht="22.5" x14ac:dyDescent="0.25">
      <c r="A669" s="305"/>
      <c r="B669" s="298" t="s">
        <v>140</v>
      </c>
      <c r="C669" s="472" t="s">
        <v>141</v>
      </c>
      <c r="D669" s="472"/>
      <c r="E669" s="472"/>
      <c r="F669" s="299" t="s">
        <v>123</v>
      </c>
      <c r="G669" s="306">
        <v>102</v>
      </c>
      <c r="H669" s="300"/>
      <c r="I669" s="306">
        <v>102</v>
      </c>
      <c r="J669" s="308"/>
      <c r="K669" s="300"/>
      <c r="L669" s="301">
        <v>9.85</v>
      </c>
      <c r="M669" s="300"/>
      <c r="N669" s="325">
        <v>514.44000000000005</v>
      </c>
      <c r="EZ669" s="287"/>
      <c r="FA669" s="296"/>
      <c r="FB669" s="296"/>
      <c r="FC669" s="296"/>
      <c r="FE669" s="304" t="s">
        <v>141</v>
      </c>
      <c r="FG669" s="296"/>
      <c r="FK669" s="334"/>
      <c r="FL669" s="296"/>
      <c r="FN669" s="296"/>
    </row>
    <row r="670" spans="1:170" customFormat="1" ht="22.5" x14ac:dyDescent="0.25">
      <c r="A670" s="305"/>
      <c r="B670" s="298" t="s">
        <v>142</v>
      </c>
      <c r="C670" s="472" t="s">
        <v>143</v>
      </c>
      <c r="D670" s="472"/>
      <c r="E670" s="472"/>
      <c r="F670" s="299" t="s">
        <v>123</v>
      </c>
      <c r="G670" s="306">
        <v>54</v>
      </c>
      <c r="H670" s="300"/>
      <c r="I670" s="306">
        <v>54</v>
      </c>
      <c r="J670" s="308"/>
      <c r="K670" s="300"/>
      <c r="L670" s="301">
        <v>5.22</v>
      </c>
      <c r="M670" s="300"/>
      <c r="N670" s="325">
        <v>272.35000000000002</v>
      </c>
      <c r="EZ670" s="287"/>
      <c r="FA670" s="296"/>
      <c r="FB670" s="296"/>
      <c r="FC670" s="296"/>
      <c r="FE670" s="304" t="s">
        <v>143</v>
      </c>
      <c r="FG670" s="296"/>
      <c r="FK670" s="334"/>
      <c r="FL670" s="296"/>
      <c r="FN670" s="296"/>
    </row>
    <row r="671" spans="1:170" customFormat="1" ht="15" x14ac:dyDescent="0.25">
      <c r="A671" s="315"/>
      <c r="B671" s="316"/>
      <c r="C671" s="475" t="s">
        <v>126</v>
      </c>
      <c r="D671" s="475"/>
      <c r="E671" s="475"/>
      <c r="F671" s="290"/>
      <c r="G671" s="291"/>
      <c r="H671" s="291"/>
      <c r="I671" s="291"/>
      <c r="J671" s="294"/>
      <c r="K671" s="291"/>
      <c r="L671" s="317">
        <v>43.36</v>
      </c>
      <c r="M671" s="312"/>
      <c r="N671" s="318">
        <v>1481.62</v>
      </c>
      <c r="EZ671" s="287"/>
      <c r="FA671" s="296"/>
      <c r="FB671" s="296"/>
      <c r="FC671" s="296"/>
      <c r="FG671" s="296" t="s">
        <v>126</v>
      </c>
      <c r="FK671" s="334"/>
      <c r="FL671" s="296"/>
      <c r="FN671" s="296"/>
    </row>
    <row r="672" spans="1:170" customFormat="1" ht="22.5" x14ac:dyDescent="0.25">
      <c r="A672" s="288" t="s">
        <v>336</v>
      </c>
      <c r="B672" s="289" t="s">
        <v>144</v>
      </c>
      <c r="C672" s="475" t="s">
        <v>145</v>
      </c>
      <c r="D672" s="475"/>
      <c r="E672" s="475"/>
      <c r="F672" s="290" t="s">
        <v>115</v>
      </c>
      <c r="G672" s="291">
        <v>3.5799999999999998E-2</v>
      </c>
      <c r="H672" s="292">
        <v>1</v>
      </c>
      <c r="I672" s="293">
        <v>3.5799999999999998E-2</v>
      </c>
      <c r="J672" s="294"/>
      <c r="K672" s="291"/>
      <c r="L672" s="294"/>
      <c r="M672" s="291"/>
      <c r="N672" s="295"/>
      <c r="EZ672" s="287"/>
      <c r="FA672" s="296" t="s">
        <v>145</v>
      </c>
      <c r="FB672" s="296" t="s">
        <v>0</v>
      </c>
      <c r="FC672" s="296" t="s">
        <v>0</v>
      </c>
      <c r="FG672" s="296"/>
      <c r="FK672" s="334"/>
      <c r="FL672" s="296"/>
      <c r="FN672" s="296"/>
    </row>
    <row r="673" spans="1:170" customFormat="1" ht="15" x14ac:dyDescent="0.25">
      <c r="A673" s="297"/>
      <c r="B673" s="298" t="s">
        <v>26</v>
      </c>
      <c r="C673" s="472" t="s">
        <v>116</v>
      </c>
      <c r="D673" s="472"/>
      <c r="E673" s="472"/>
      <c r="F673" s="299"/>
      <c r="G673" s="300"/>
      <c r="H673" s="300"/>
      <c r="I673" s="300"/>
      <c r="J673" s="301">
        <v>106.88</v>
      </c>
      <c r="K673" s="300"/>
      <c r="L673" s="301">
        <v>3.83</v>
      </c>
      <c r="M673" s="302">
        <v>52.21</v>
      </c>
      <c r="N673" s="325">
        <v>199.96</v>
      </c>
      <c r="EZ673" s="287"/>
      <c r="FA673" s="296"/>
      <c r="FB673" s="296"/>
      <c r="FC673" s="296"/>
      <c r="FD673" s="304" t="s">
        <v>116</v>
      </c>
      <c r="FG673" s="296"/>
      <c r="FK673" s="334"/>
      <c r="FL673" s="296"/>
      <c r="FN673" s="296"/>
    </row>
    <row r="674" spans="1:170" customFormat="1" ht="15" x14ac:dyDescent="0.25">
      <c r="A674" s="297"/>
      <c r="B674" s="298" t="s">
        <v>127</v>
      </c>
      <c r="C674" s="472" t="s">
        <v>131</v>
      </c>
      <c r="D674" s="472"/>
      <c r="E674" s="472"/>
      <c r="F674" s="299"/>
      <c r="G674" s="300"/>
      <c r="H674" s="300"/>
      <c r="I674" s="300"/>
      <c r="J674" s="301">
        <v>241.58</v>
      </c>
      <c r="K674" s="300"/>
      <c r="L674" s="301">
        <v>8.65</v>
      </c>
      <c r="M674" s="302">
        <v>15.71</v>
      </c>
      <c r="N674" s="325">
        <v>135.88999999999999</v>
      </c>
      <c r="EZ674" s="287"/>
      <c r="FA674" s="296"/>
      <c r="FB674" s="296"/>
      <c r="FC674" s="296"/>
      <c r="FD674" s="304" t="s">
        <v>131</v>
      </c>
      <c r="FG674" s="296"/>
      <c r="FK674" s="334"/>
      <c r="FL674" s="296"/>
      <c r="FN674" s="296"/>
    </row>
    <row r="675" spans="1:170" customFormat="1" ht="15" x14ac:dyDescent="0.25">
      <c r="A675" s="297"/>
      <c r="B675" s="298" t="s">
        <v>21</v>
      </c>
      <c r="C675" s="472" t="s">
        <v>132</v>
      </c>
      <c r="D675" s="472"/>
      <c r="E675" s="472"/>
      <c r="F675" s="299"/>
      <c r="G675" s="300"/>
      <c r="H675" s="300"/>
      <c r="I675" s="300"/>
      <c r="J675" s="301">
        <v>26.36</v>
      </c>
      <c r="K675" s="300"/>
      <c r="L675" s="301">
        <v>0.94</v>
      </c>
      <c r="M675" s="302">
        <v>52.21</v>
      </c>
      <c r="N675" s="325">
        <v>49.08</v>
      </c>
      <c r="EZ675" s="287"/>
      <c r="FA675" s="296"/>
      <c r="FB675" s="296"/>
      <c r="FC675" s="296"/>
      <c r="FD675" s="304" t="s">
        <v>132</v>
      </c>
      <c r="FG675" s="296"/>
      <c r="FK675" s="334"/>
      <c r="FL675" s="296"/>
      <c r="FN675" s="296"/>
    </row>
    <row r="676" spans="1:170" customFormat="1" ht="15" x14ac:dyDescent="0.25">
      <c r="A676" s="305"/>
      <c r="B676" s="298"/>
      <c r="C676" s="472" t="s">
        <v>117</v>
      </c>
      <c r="D676" s="472"/>
      <c r="E676" s="472"/>
      <c r="F676" s="299" t="s">
        <v>118</v>
      </c>
      <c r="G676" s="302">
        <v>12.53</v>
      </c>
      <c r="H676" s="300"/>
      <c r="I676" s="322">
        <v>0.44857399999999997</v>
      </c>
      <c r="J676" s="308"/>
      <c r="K676" s="300"/>
      <c r="L676" s="308"/>
      <c r="M676" s="300"/>
      <c r="N676" s="309"/>
      <c r="EZ676" s="287"/>
      <c r="FA676" s="296"/>
      <c r="FB676" s="296"/>
      <c r="FC676" s="296"/>
      <c r="FE676" s="304" t="s">
        <v>117</v>
      </c>
      <c r="FG676" s="296"/>
      <c r="FK676" s="334"/>
      <c r="FL676" s="296"/>
      <c r="FN676" s="296"/>
    </row>
    <row r="677" spans="1:170" customFormat="1" ht="15" x14ac:dyDescent="0.25">
      <c r="A677" s="305"/>
      <c r="B677" s="298"/>
      <c r="C677" s="472" t="s">
        <v>133</v>
      </c>
      <c r="D677" s="472"/>
      <c r="E677" s="472"/>
      <c r="F677" s="299" t="s">
        <v>118</v>
      </c>
      <c r="G677" s="302">
        <v>2.62</v>
      </c>
      <c r="H677" s="300"/>
      <c r="I677" s="322">
        <v>9.3796000000000004E-2</v>
      </c>
      <c r="J677" s="308"/>
      <c r="K677" s="300"/>
      <c r="L677" s="308"/>
      <c r="M677" s="300"/>
      <c r="N677" s="309"/>
      <c r="EZ677" s="287"/>
      <c r="FA677" s="296"/>
      <c r="FB677" s="296"/>
      <c r="FC677" s="296"/>
      <c r="FE677" s="304" t="s">
        <v>133</v>
      </c>
      <c r="FG677" s="296"/>
      <c r="FK677" s="334"/>
      <c r="FL677" s="296"/>
      <c r="FN677" s="296"/>
    </row>
    <row r="678" spans="1:170" customFormat="1" ht="15" x14ac:dyDescent="0.25">
      <c r="A678" s="310"/>
      <c r="B678" s="298"/>
      <c r="C678" s="479" t="s">
        <v>119</v>
      </c>
      <c r="D678" s="479"/>
      <c r="E678" s="479"/>
      <c r="F678" s="311"/>
      <c r="G678" s="312"/>
      <c r="H678" s="312"/>
      <c r="I678" s="312"/>
      <c r="J678" s="313">
        <v>348.46</v>
      </c>
      <c r="K678" s="312"/>
      <c r="L678" s="313">
        <v>12.48</v>
      </c>
      <c r="M678" s="312"/>
      <c r="N678" s="356">
        <v>335.85</v>
      </c>
      <c r="EZ678" s="287"/>
      <c r="FA678" s="296"/>
      <c r="FB678" s="296"/>
      <c r="FC678" s="296"/>
      <c r="FF678" s="304" t="s">
        <v>119</v>
      </c>
      <c r="FG678" s="296"/>
      <c r="FK678" s="334"/>
      <c r="FL678" s="296"/>
      <c r="FN678" s="296"/>
    </row>
    <row r="679" spans="1:170" customFormat="1" ht="15" x14ac:dyDescent="0.25">
      <c r="A679" s="305"/>
      <c r="B679" s="298"/>
      <c r="C679" s="472" t="s">
        <v>120</v>
      </c>
      <c r="D679" s="472"/>
      <c r="E679" s="472"/>
      <c r="F679" s="299"/>
      <c r="G679" s="300"/>
      <c r="H679" s="300"/>
      <c r="I679" s="300"/>
      <c r="J679" s="308"/>
      <c r="K679" s="300"/>
      <c r="L679" s="301">
        <v>4.7699999999999996</v>
      </c>
      <c r="M679" s="300"/>
      <c r="N679" s="325">
        <v>249.04</v>
      </c>
      <c r="EZ679" s="287"/>
      <c r="FA679" s="296"/>
      <c r="FB679" s="296"/>
      <c r="FC679" s="296"/>
      <c r="FE679" s="304" t="s">
        <v>120</v>
      </c>
      <c r="FG679" s="296"/>
      <c r="FK679" s="334"/>
      <c r="FL679" s="296"/>
      <c r="FN679" s="296"/>
    </row>
    <row r="680" spans="1:170" customFormat="1" ht="22.5" x14ac:dyDescent="0.25">
      <c r="A680" s="305"/>
      <c r="B680" s="298" t="s">
        <v>146</v>
      </c>
      <c r="C680" s="472" t="s">
        <v>147</v>
      </c>
      <c r="D680" s="472"/>
      <c r="E680" s="472"/>
      <c r="F680" s="299" t="s">
        <v>123</v>
      </c>
      <c r="G680" s="306">
        <v>92</v>
      </c>
      <c r="H680" s="300"/>
      <c r="I680" s="306">
        <v>92</v>
      </c>
      <c r="J680" s="308"/>
      <c r="K680" s="300"/>
      <c r="L680" s="301">
        <v>4.3899999999999997</v>
      </c>
      <c r="M680" s="300"/>
      <c r="N680" s="325">
        <v>229.12</v>
      </c>
      <c r="EZ680" s="287"/>
      <c r="FA680" s="296"/>
      <c r="FB680" s="296"/>
      <c r="FC680" s="296"/>
      <c r="FE680" s="304" t="s">
        <v>147</v>
      </c>
      <c r="FG680" s="296"/>
      <c r="FK680" s="334"/>
      <c r="FL680" s="296"/>
      <c r="FN680" s="296"/>
    </row>
    <row r="681" spans="1:170" customFormat="1" ht="45" x14ac:dyDescent="0.25">
      <c r="A681" s="305"/>
      <c r="B681" s="298" t="s">
        <v>148</v>
      </c>
      <c r="C681" s="472" t="s">
        <v>149</v>
      </c>
      <c r="D681" s="472"/>
      <c r="E681" s="472"/>
      <c r="F681" s="299" t="s">
        <v>123</v>
      </c>
      <c r="G681" s="306">
        <v>46</v>
      </c>
      <c r="H681" s="302">
        <v>0.85</v>
      </c>
      <c r="I681" s="320">
        <v>39.1</v>
      </c>
      <c r="J681" s="308"/>
      <c r="K681" s="300"/>
      <c r="L681" s="301">
        <v>1.87</v>
      </c>
      <c r="M681" s="300"/>
      <c r="N681" s="325">
        <v>97.37</v>
      </c>
      <c r="EZ681" s="287"/>
      <c r="FA681" s="296"/>
      <c r="FB681" s="296"/>
      <c r="FC681" s="296"/>
      <c r="FE681" s="304" t="s">
        <v>149</v>
      </c>
      <c r="FG681" s="296"/>
      <c r="FK681" s="334"/>
      <c r="FL681" s="296"/>
      <c r="FN681" s="296"/>
    </row>
    <row r="682" spans="1:170" customFormat="1" ht="15" x14ac:dyDescent="0.25">
      <c r="A682" s="315"/>
      <c r="B682" s="316"/>
      <c r="C682" s="475" t="s">
        <v>126</v>
      </c>
      <c r="D682" s="475"/>
      <c r="E682" s="475"/>
      <c r="F682" s="290"/>
      <c r="G682" s="291"/>
      <c r="H682" s="291"/>
      <c r="I682" s="291"/>
      <c r="J682" s="294"/>
      <c r="K682" s="291"/>
      <c r="L682" s="317">
        <v>18.739999999999998</v>
      </c>
      <c r="M682" s="312"/>
      <c r="N682" s="353">
        <v>662.34</v>
      </c>
      <c r="EZ682" s="287"/>
      <c r="FA682" s="296"/>
      <c r="FB682" s="296"/>
      <c r="FC682" s="296"/>
      <c r="FG682" s="296" t="s">
        <v>126</v>
      </c>
      <c r="FK682" s="334"/>
      <c r="FL682" s="296"/>
      <c r="FN682" s="296"/>
    </row>
    <row r="683" spans="1:170" customFormat="1" ht="33.75" x14ac:dyDescent="0.25">
      <c r="A683" s="288" t="s">
        <v>337</v>
      </c>
      <c r="B683" s="289" t="s">
        <v>150</v>
      </c>
      <c r="C683" s="475" t="s">
        <v>151</v>
      </c>
      <c r="D683" s="475"/>
      <c r="E683" s="475"/>
      <c r="F683" s="290" t="s">
        <v>115</v>
      </c>
      <c r="G683" s="291">
        <v>3.6299999999999999E-2</v>
      </c>
      <c r="H683" s="292">
        <v>1</v>
      </c>
      <c r="I683" s="293">
        <v>3.6299999999999999E-2</v>
      </c>
      <c r="J683" s="294"/>
      <c r="K683" s="291"/>
      <c r="L683" s="294"/>
      <c r="M683" s="291"/>
      <c r="N683" s="295"/>
      <c r="EZ683" s="287"/>
      <c r="FA683" s="296" t="s">
        <v>151</v>
      </c>
      <c r="FB683" s="296" t="s">
        <v>0</v>
      </c>
      <c r="FC683" s="296" t="s">
        <v>0</v>
      </c>
      <c r="FG683" s="296"/>
      <c r="FK683" s="334"/>
      <c r="FL683" s="296"/>
      <c r="FN683" s="296"/>
    </row>
    <row r="684" spans="1:170" customFormat="1" ht="15" x14ac:dyDescent="0.25">
      <c r="A684" s="297"/>
      <c r="B684" s="298" t="s">
        <v>26</v>
      </c>
      <c r="C684" s="472" t="s">
        <v>116</v>
      </c>
      <c r="D684" s="472"/>
      <c r="E684" s="472"/>
      <c r="F684" s="299"/>
      <c r="G684" s="300"/>
      <c r="H684" s="300"/>
      <c r="I684" s="300"/>
      <c r="J684" s="301">
        <v>173.23</v>
      </c>
      <c r="K684" s="300"/>
      <c r="L684" s="301">
        <v>6.29</v>
      </c>
      <c r="M684" s="302">
        <v>52.21</v>
      </c>
      <c r="N684" s="325">
        <v>328.4</v>
      </c>
      <c r="EZ684" s="287"/>
      <c r="FA684" s="296"/>
      <c r="FB684" s="296"/>
      <c r="FC684" s="296"/>
      <c r="FD684" s="304" t="s">
        <v>116</v>
      </c>
      <c r="FG684" s="296"/>
      <c r="FK684" s="334"/>
      <c r="FL684" s="296"/>
      <c r="FN684" s="296"/>
    </row>
    <row r="685" spans="1:170" customFormat="1" ht="15" x14ac:dyDescent="0.25">
      <c r="A685" s="297"/>
      <c r="B685" s="298" t="s">
        <v>127</v>
      </c>
      <c r="C685" s="472" t="s">
        <v>131</v>
      </c>
      <c r="D685" s="472"/>
      <c r="E685" s="472"/>
      <c r="F685" s="299"/>
      <c r="G685" s="300"/>
      <c r="H685" s="300"/>
      <c r="I685" s="300"/>
      <c r="J685" s="319">
        <v>5268.76</v>
      </c>
      <c r="K685" s="300"/>
      <c r="L685" s="301">
        <v>191.26</v>
      </c>
      <c r="M685" s="302">
        <v>15.71</v>
      </c>
      <c r="N685" s="303">
        <v>3004.69</v>
      </c>
      <c r="EZ685" s="287"/>
      <c r="FA685" s="296"/>
      <c r="FB685" s="296"/>
      <c r="FC685" s="296"/>
      <c r="FD685" s="304" t="s">
        <v>131</v>
      </c>
      <c r="FG685" s="296"/>
      <c r="FK685" s="334"/>
      <c r="FL685" s="296"/>
      <c r="FN685" s="296"/>
    </row>
    <row r="686" spans="1:170" customFormat="1" ht="15" x14ac:dyDescent="0.25">
      <c r="A686" s="297"/>
      <c r="B686" s="298" t="s">
        <v>21</v>
      </c>
      <c r="C686" s="472" t="s">
        <v>132</v>
      </c>
      <c r="D686" s="472"/>
      <c r="E686" s="472"/>
      <c r="F686" s="299"/>
      <c r="G686" s="300"/>
      <c r="H686" s="300"/>
      <c r="I686" s="300"/>
      <c r="J686" s="301">
        <v>267.67</v>
      </c>
      <c r="K686" s="300"/>
      <c r="L686" s="301">
        <v>9.7200000000000006</v>
      </c>
      <c r="M686" s="302">
        <v>52.21</v>
      </c>
      <c r="N686" s="325">
        <v>507.48</v>
      </c>
      <c r="EZ686" s="287"/>
      <c r="FA686" s="296"/>
      <c r="FB686" s="296"/>
      <c r="FC686" s="296"/>
      <c r="FD686" s="304" t="s">
        <v>132</v>
      </c>
      <c r="FG686" s="296"/>
      <c r="FK686" s="334"/>
      <c r="FL686" s="296"/>
      <c r="FN686" s="296"/>
    </row>
    <row r="687" spans="1:170" customFormat="1" ht="15" x14ac:dyDescent="0.25">
      <c r="A687" s="297"/>
      <c r="B687" s="298" t="s">
        <v>24</v>
      </c>
      <c r="C687" s="472" t="s">
        <v>152</v>
      </c>
      <c r="D687" s="472"/>
      <c r="E687" s="472"/>
      <c r="F687" s="299"/>
      <c r="G687" s="300"/>
      <c r="H687" s="300"/>
      <c r="I687" s="300"/>
      <c r="J687" s="301">
        <v>17.079999999999998</v>
      </c>
      <c r="K687" s="300"/>
      <c r="L687" s="301">
        <v>0.62</v>
      </c>
      <c r="M687" s="320">
        <v>9.5</v>
      </c>
      <c r="N687" s="325">
        <v>5.89</v>
      </c>
      <c r="EZ687" s="287"/>
      <c r="FA687" s="296"/>
      <c r="FB687" s="296"/>
      <c r="FC687" s="296"/>
      <c r="FD687" s="304" t="s">
        <v>152</v>
      </c>
      <c r="FG687" s="296"/>
      <c r="FK687" s="334"/>
      <c r="FL687" s="296"/>
      <c r="FN687" s="296"/>
    </row>
    <row r="688" spans="1:170" customFormat="1" ht="15" x14ac:dyDescent="0.25">
      <c r="A688" s="305"/>
      <c r="B688" s="298"/>
      <c r="C688" s="472" t="s">
        <v>117</v>
      </c>
      <c r="D688" s="472"/>
      <c r="E688" s="472"/>
      <c r="F688" s="299" t="s">
        <v>118</v>
      </c>
      <c r="G688" s="320">
        <v>21.6</v>
      </c>
      <c r="H688" s="300"/>
      <c r="I688" s="321">
        <v>0.78408</v>
      </c>
      <c r="J688" s="308"/>
      <c r="K688" s="300"/>
      <c r="L688" s="308"/>
      <c r="M688" s="300"/>
      <c r="N688" s="309"/>
      <c r="EZ688" s="287"/>
      <c r="FA688" s="296"/>
      <c r="FB688" s="296"/>
      <c r="FC688" s="296"/>
      <c r="FE688" s="304" t="s">
        <v>117</v>
      </c>
      <c r="FG688" s="296"/>
      <c r="FK688" s="334"/>
      <c r="FL688" s="296"/>
      <c r="FN688" s="296"/>
    </row>
    <row r="689" spans="1:170" customFormat="1" ht="15" x14ac:dyDescent="0.25">
      <c r="A689" s="305"/>
      <c r="B689" s="298"/>
      <c r="C689" s="472" t="s">
        <v>133</v>
      </c>
      <c r="D689" s="472"/>
      <c r="E689" s="472"/>
      <c r="F689" s="299" t="s">
        <v>118</v>
      </c>
      <c r="G689" s="320">
        <v>20.6</v>
      </c>
      <c r="H689" s="300"/>
      <c r="I689" s="321">
        <v>0.74778</v>
      </c>
      <c r="J689" s="308"/>
      <c r="K689" s="300"/>
      <c r="L689" s="308"/>
      <c r="M689" s="300"/>
      <c r="N689" s="309"/>
      <c r="EZ689" s="287"/>
      <c r="FA689" s="296"/>
      <c r="FB689" s="296"/>
      <c r="FC689" s="296"/>
      <c r="FE689" s="304" t="s">
        <v>133</v>
      </c>
      <c r="FG689" s="296"/>
      <c r="FK689" s="334"/>
      <c r="FL689" s="296"/>
      <c r="FN689" s="296"/>
    </row>
    <row r="690" spans="1:170" customFormat="1" ht="15" x14ac:dyDescent="0.25">
      <c r="A690" s="310"/>
      <c r="B690" s="298"/>
      <c r="C690" s="479" t="s">
        <v>119</v>
      </c>
      <c r="D690" s="479"/>
      <c r="E690" s="479"/>
      <c r="F690" s="311"/>
      <c r="G690" s="312"/>
      <c r="H690" s="312"/>
      <c r="I690" s="312"/>
      <c r="J690" s="323">
        <v>5459.07</v>
      </c>
      <c r="K690" s="312"/>
      <c r="L690" s="313">
        <v>198.17</v>
      </c>
      <c r="M690" s="312"/>
      <c r="N690" s="314">
        <v>3338.98</v>
      </c>
      <c r="EZ690" s="287"/>
      <c r="FA690" s="296"/>
      <c r="FB690" s="296"/>
      <c r="FC690" s="296"/>
      <c r="FF690" s="304" t="s">
        <v>119</v>
      </c>
      <c r="FG690" s="296"/>
      <c r="FK690" s="334"/>
      <c r="FL690" s="296"/>
      <c r="FN690" s="296"/>
    </row>
    <row r="691" spans="1:170" customFormat="1" ht="15" x14ac:dyDescent="0.25">
      <c r="A691" s="305"/>
      <c r="B691" s="298"/>
      <c r="C691" s="472" t="s">
        <v>120</v>
      </c>
      <c r="D691" s="472"/>
      <c r="E691" s="472"/>
      <c r="F691" s="299"/>
      <c r="G691" s="300"/>
      <c r="H691" s="300"/>
      <c r="I691" s="300"/>
      <c r="J691" s="308"/>
      <c r="K691" s="300"/>
      <c r="L691" s="301">
        <v>16.010000000000002</v>
      </c>
      <c r="M691" s="300"/>
      <c r="N691" s="325">
        <v>835.88</v>
      </c>
      <c r="EZ691" s="287"/>
      <c r="FA691" s="296"/>
      <c r="FB691" s="296"/>
      <c r="FC691" s="296"/>
      <c r="FE691" s="304" t="s">
        <v>120</v>
      </c>
      <c r="FG691" s="296"/>
      <c r="FK691" s="334"/>
      <c r="FL691" s="296"/>
      <c r="FN691" s="296"/>
    </row>
    <row r="692" spans="1:170" customFormat="1" ht="45" x14ac:dyDescent="0.25">
      <c r="A692" s="305"/>
      <c r="B692" s="298" t="s">
        <v>153</v>
      </c>
      <c r="C692" s="472" t="s">
        <v>154</v>
      </c>
      <c r="D692" s="472"/>
      <c r="E692" s="472"/>
      <c r="F692" s="299" t="s">
        <v>123</v>
      </c>
      <c r="G692" s="306">
        <v>147</v>
      </c>
      <c r="H692" s="300"/>
      <c r="I692" s="306">
        <v>147</v>
      </c>
      <c r="J692" s="308"/>
      <c r="K692" s="300"/>
      <c r="L692" s="301">
        <v>23.53</v>
      </c>
      <c r="M692" s="300"/>
      <c r="N692" s="303">
        <v>1228.74</v>
      </c>
      <c r="EZ692" s="287"/>
      <c r="FA692" s="296"/>
      <c r="FB692" s="296"/>
      <c r="FC692" s="296"/>
      <c r="FE692" s="304" t="s">
        <v>154</v>
      </c>
      <c r="FG692" s="296"/>
      <c r="FK692" s="334"/>
      <c r="FL692" s="296"/>
      <c r="FN692" s="296"/>
    </row>
    <row r="693" spans="1:170" customFormat="1" ht="56.25" x14ac:dyDescent="0.25">
      <c r="A693" s="305"/>
      <c r="B693" s="298" t="s">
        <v>155</v>
      </c>
      <c r="C693" s="472" t="s">
        <v>156</v>
      </c>
      <c r="D693" s="472"/>
      <c r="E693" s="472"/>
      <c r="F693" s="299" t="s">
        <v>123</v>
      </c>
      <c r="G693" s="306">
        <v>134</v>
      </c>
      <c r="H693" s="302">
        <v>0.85</v>
      </c>
      <c r="I693" s="320">
        <v>113.9</v>
      </c>
      <c r="J693" s="308"/>
      <c r="K693" s="300"/>
      <c r="L693" s="301">
        <v>18.239999999999998</v>
      </c>
      <c r="M693" s="300"/>
      <c r="N693" s="325">
        <v>952.07</v>
      </c>
      <c r="EZ693" s="287"/>
      <c r="FA693" s="296"/>
      <c r="FB693" s="296"/>
      <c r="FC693" s="296"/>
      <c r="FE693" s="304" t="s">
        <v>156</v>
      </c>
      <c r="FG693" s="296"/>
      <c r="FK693" s="334"/>
      <c r="FL693" s="296"/>
      <c r="FN693" s="296"/>
    </row>
    <row r="694" spans="1:170" customFormat="1" ht="15" x14ac:dyDescent="0.25">
      <c r="A694" s="315"/>
      <c r="B694" s="316"/>
      <c r="C694" s="475" t="s">
        <v>126</v>
      </c>
      <c r="D694" s="475"/>
      <c r="E694" s="475"/>
      <c r="F694" s="290"/>
      <c r="G694" s="291"/>
      <c r="H694" s="291"/>
      <c r="I694" s="291"/>
      <c r="J694" s="294"/>
      <c r="K694" s="291"/>
      <c r="L694" s="317">
        <v>239.94</v>
      </c>
      <c r="M694" s="312"/>
      <c r="N694" s="318">
        <v>5519.79</v>
      </c>
      <c r="EZ694" s="287"/>
      <c r="FA694" s="296"/>
      <c r="FB694" s="296"/>
      <c r="FC694" s="296"/>
      <c r="FG694" s="296" t="s">
        <v>126</v>
      </c>
      <c r="FK694" s="334"/>
      <c r="FL694" s="296"/>
      <c r="FN694" s="296"/>
    </row>
    <row r="695" spans="1:170" customFormat="1" ht="22.5" x14ac:dyDescent="0.25">
      <c r="A695" s="288" t="s">
        <v>338</v>
      </c>
      <c r="B695" s="289" t="s">
        <v>157</v>
      </c>
      <c r="C695" s="475" t="s">
        <v>158</v>
      </c>
      <c r="D695" s="475"/>
      <c r="E695" s="475"/>
      <c r="F695" s="290" t="s">
        <v>159</v>
      </c>
      <c r="G695" s="291">
        <v>4.5739999999999998</v>
      </c>
      <c r="H695" s="292">
        <v>1</v>
      </c>
      <c r="I695" s="326">
        <v>4.5739999999999998</v>
      </c>
      <c r="J695" s="317">
        <v>646.32000000000005</v>
      </c>
      <c r="K695" s="326">
        <v>1.012</v>
      </c>
      <c r="L695" s="324">
        <v>2991.74</v>
      </c>
      <c r="M695" s="327">
        <v>9.5</v>
      </c>
      <c r="N695" s="318">
        <v>28421.53</v>
      </c>
      <c r="EZ695" s="287"/>
      <c r="FA695" s="296" t="s">
        <v>158</v>
      </c>
      <c r="FB695" s="296" t="s">
        <v>0</v>
      </c>
      <c r="FC695" s="296" t="s">
        <v>0</v>
      </c>
      <c r="FG695" s="296"/>
      <c r="FK695" s="334"/>
      <c r="FL695" s="296"/>
      <c r="FN695" s="296"/>
    </row>
    <row r="696" spans="1:170" customFormat="1" ht="15" x14ac:dyDescent="0.25">
      <c r="A696" s="310"/>
      <c r="B696" s="328"/>
      <c r="C696" s="472" t="s">
        <v>160</v>
      </c>
      <c r="D696" s="472"/>
      <c r="E696" s="472"/>
      <c r="F696" s="472"/>
      <c r="G696" s="472"/>
      <c r="H696" s="472"/>
      <c r="I696" s="472"/>
      <c r="J696" s="472"/>
      <c r="K696" s="472"/>
      <c r="L696" s="472"/>
      <c r="M696" s="472"/>
      <c r="N696" s="481"/>
      <c r="EZ696" s="287"/>
      <c r="FA696" s="296"/>
      <c r="FB696" s="296"/>
      <c r="FC696" s="296"/>
      <c r="FG696" s="296"/>
      <c r="FH696" s="304" t="s">
        <v>160</v>
      </c>
      <c r="FK696" s="334"/>
      <c r="FL696" s="296"/>
      <c r="FN696" s="296"/>
    </row>
    <row r="697" spans="1:170" customFormat="1" ht="15" x14ac:dyDescent="0.25">
      <c r="A697" s="329"/>
      <c r="B697" s="298"/>
      <c r="C697" s="466" t="s">
        <v>161</v>
      </c>
      <c r="D697" s="466"/>
      <c r="E697" s="466"/>
      <c r="F697" s="466"/>
      <c r="G697" s="466"/>
      <c r="H697" s="466"/>
      <c r="I697" s="466"/>
      <c r="J697" s="466"/>
      <c r="K697" s="466"/>
      <c r="L697" s="466"/>
      <c r="M697" s="466"/>
      <c r="N697" s="480"/>
      <c r="EZ697" s="287"/>
      <c r="FA697" s="296"/>
      <c r="FB697" s="296"/>
      <c r="FC697" s="296"/>
      <c r="FG697" s="296"/>
      <c r="FI697" s="304" t="s">
        <v>161</v>
      </c>
      <c r="FK697" s="334"/>
      <c r="FL697" s="296"/>
      <c r="FN697" s="296"/>
    </row>
    <row r="698" spans="1:170" customFormat="1" ht="15" x14ac:dyDescent="0.25">
      <c r="A698" s="315"/>
      <c r="B698" s="316"/>
      <c r="C698" s="475" t="s">
        <v>126</v>
      </c>
      <c r="D698" s="475"/>
      <c r="E698" s="475"/>
      <c r="F698" s="290"/>
      <c r="G698" s="291"/>
      <c r="H698" s="291"/>
      <c r="I698" s="291"/>
      <c r="J698" s="294"/>
      <c r="K698" s="291"/>
      <c r="L698" s="324">
        <v>2991.74</v>
      </c>
      <c r="M698" s="312"/>
      <c r="N698" s="318">
        <v>28421.53</v>
      </c>
      <c r="EZ698" s="287"/>
      <c r="FA698" s="296"/>
      <c r="FB698" s="296"/>
      <c r="FC698" s="296"/>
      <c r="FG698" s="296" t="s">
        <v>126</v>
      </c>
      <c r="FK698" s="334"/>
      <c r="FL698" s="296"/>
      <c r="FN698" s="296"/>
    </row>
    <row r="699" spans="1:170" customFormat="1" ht="33.75" x14ac:dyDescent="0.25">
      <c r="A699" s="288" t="s">
        <v>339</v>
      </c>
      <c r="B699" s="289" t="s">
        <v>247</v>
      </c>
      <c r="C699" s="475" t="s">
        <v>248</v>
      </c>
      <c r="D699" s="475"/>
      <c r="E699" s="475"/>
      <c r="F699" s="290" t="s">
        <v>249</v>
      </c>
      <c r="G699" s="291">
        <v>0.06</v>
      </c>
      <c r="H699" s="292">
        <v>1</v>
      </c>
      <c r="I699" s="331">
        <v>0.06</v>
      </c>
      <c r="J699" s="294"/>
      <c r="K699" s="291"/>
      <c r="L699" s="294"/>
      <c r="M699" s="291"/>
      <c r="N699" s="295"/>
      <c r="EZ699" s="287"/>
      <c r="FA699" s="296" t="s">
        <v>248</v>
      </c>
      <c r="FB699" s="296" t="s">
        <v>0</v>
      </c>
      <c r="FC699" s="296" t="s">
        <v>0</v>
      </c>
      <c r="FG699" s="296"/>
      <c r="FK699" s="334"/>
      <c r="FL699" s="296"/>
      <c r="FN699" s="296"/>
    </row>
    <row r="700" spans="1:170" customFormat="1" ht="15" x14ac:dyDescent="0.25">
      <c r="A700" s="297"/>
      <c r="B700" s="298" t="s">
        <v>26</v>
      </c>
      <c r="C700" s="472" t="s">
        <v>116</v>
      </c>
      <c r="D700" s="472"/>
      <c r="E700" s="472"/>
      <c r="F700" s="299"/>
      <c r="G700" s="300"/>
      <c r="H700" s="300"/>
      <c r="I700" s="300"/>
      <c r="J700" s="319">
        <v>1183.68</v>
      </c>
      <c r="K700" s="300"/>
      <c r="L700" s="301">
        <v>71.02</v>
      </c>
      <c r="M700" s="302">
        <v>52.21</v>
      </c>
      <c r="N700" s="303">
        <v>3707.95</v>
      </c>
      <c r="EZ700" s="287"/>
      <c r="FA700" s="296"/>
      <c r="FB700" s="296"/>
      <c r="FC700" s="296"/>
      <c r="FD700" s="304" t="s">
        <v>116</v>
      </c>
      <c r="FG700" s="296"/>
      <c r="FK700" s="334"/>
      <c r="FL700" s="296"/>
      <c r="FN700" s="296"/>
    </row>
    <row r="701" spans="1:170" customFormat="1" ht="15" x14ac:dyDescent="0.25">
      <c r="A701" s="297"/>
      <c r="B701" s="298" t="s">
        <v>127</v>
      </c>
      <c r="C701" s="472" t="s">
        <v>131</v>
      </c>
      <c r="D701" s="472"/>
      <c r="E701" s="472"/>
      <c r="F701" s="299"/>
      <c r="G701" s="300"/>
      <c r="H701" s="300"/>
      <c r="I701" s="300"/>
      <c r="J701" s="301">
        <v>946.33</v>
      </c>
      <c r="K701" s="300"/>
      <c r="L701" s="301">
        <v>56.78</v>
      </c>
      <c r="M701" s="302">
        <v>15.71</v>
      </c>
      <c r="N701" s="325">
        <v>892.01</v>
      </c>
      <c r="EZ701" s="287"/>
      <c r="FA701" s="296"/>
      <c r="FB701" s="296"/>
      <c r="FC701" s="296"/>
      <c r="FD701" s="304" t="s">
        <v>131</v>
      </c>
      <c r="FG701" s="296"/>
      <c r="FK701" s="334"/>
      <c r="FL701" s="296"/>
      <c r="FN701" s="296"/>
    </row>
    <row r="702" spans="1:170" customFormat="1" ht="15" x14ac:dyDescent="0.25">
      <c r="A702" s="297"/>
      <c r="B702" s="298" t="s">
        <v>21</v>
      </c>
      <c r="C702" s="472" t="s">
        <v>132</v>
      </c>
      <c r="D702" s="472"/>
      <c r="E702" s="472"/>
      <c r="F702" s="299"/>
      <c r="G702" s="300"/>
      <c r="H702" s="300"/>
      <c r="I702" s="300"/>
      <c r="J702" s="301">
        <v>90.65</v>
      </c>
      <c r="K702" s="300"/>
      <c r="L702" s="301">
        <v>5.44</v>
      </c>
      <c r="M702" s="302">
        <v>52.21</v>
      </c>
      <c r="N702" s="325">
        <v>284.02</v>
      </c>
      <c r="EZ702" s="287"/>
      <c r="FA702" s="296"/>
      <c r="FB702" s="296"/>
      <c r="FC702" s="296"/>
      <c r="FD702" s="304" t="s">
        <v>132</v>
      </c>
      <c r="FG702" s="296"/>
      <c r="FK702" s="334"/>
      <c r="FL702" s="296"/>
      <c r="FN702" s="296"/>
    </row>
    <row r="703" spans="1:170" customFormat="1" ht="15" x14ac:dyDescent="0.25">
      <c r="A703" s="297"/>
      <c r="B703" s="298" t="s">
        <v>24</v>
      </c>
      <c r="C703" s="472" t="s">
        <v>152</v>
      </c>
      <c r="D703" s="472"/>
      <c r="E703" s="472"/>
      <c r="F703" s="299"/>
      <c r="G703" s="300"/>
      <c r="H703" s="300"/>
      <c r="I703" s="300"/>
      <c r="J703" s="319">
        <v>8643.11</v>
      </c>
      <c r="K703" s="300"/>
      <c r="L703" s="301">
        <v>518.59</v>
      </c>
      <c r="M703" s="320">
        <v>9.5</v>
      </c>
      <c r="N703" s="303">
        <v>4926.6099999999997</v>
      </c>
      <c r="EZ703" s="287"/>
      <c r="FA703" s="296"/>
      <c r="FB703" s="296"/>
      <c r="FC703" s="296"/>
      <c r="FD703" s="304" t="s">
        <v>152</v>
      </c>
      <c r="FG703" s="296"/>
      <c r="FK703" s="334"/>
      <c r="FL703" s="296"/>
      <c r="FN703" s="296"/>
    </row>
    <row r="704" spans="1:170" customFormat="1" ht="15" x14ac:dyDescent="0.25">
      <c r="A704" s="305"/>
      <c r="B704" s="298"/>
      <c r="C704" s="472" t="s">
        <v>117</v>
      </c>
      <c r="D704" s="472"/>
      <c r="E704" s="472"/>
      <c r="F704" s="299" t="s">
        <v>118</v>
      </c>
      <c r="G704" s="306">
        <v>137</v>
      </c>
      <c r="H704" s="300"/>
      <c r="I704" s="302">
        <v>8.2200000000000006</v>
      </c>
      <c r="J704" s="308"/>
      <c r="K704" s="300"/>
      <c r="L704" s="308"/>
      <c r="M704" s="300"/>
      <c r="N704" s="309"/>
      <c r="EZ704" s="287"/>
      <c r="FA704" s="296"/>
      <c r="FB704" s="296"/>
      <c r="FC704" s="296"/>
      <c r="FE704" s="304" t="s">
        <v>117</v>
      </c>
      <c r="FG704" s="296"/>
      <c r="FK704" s="334"/>
      <c r="FL704" s="296"/>
      <c r="FN704" s="296"/>
    </row>
    <row r="705" spans="1:170" customFormat="1" ht="15" x14ac:dyDescent="0.25">
      <c r="A705" s="305"/>
      <c r="B705" s="298"/>
      <c r="C705" s="472" t="s">
        <v>133</v>
      </c>
      <c r="D705" s="472"/>
      <c r="E705" s="472"/>
      <c r="F705" s="299" t="s">
        <v>118</v>
      </c>
      <c r="G705" s="302">
        <v>8.01</v>
      </c>
      <c r="H705" s="300"/>
      <c r="I705" s="332">
        <v>0.48060000000000003</v>
      </c>
      <c r="J705" s="308"/>
      <c r="K705" s="300"/>
      <c r="L705" s="308"/>
      <c r="M705" s="300"/>
      <c r="N705" s="309"/>
      <c r="EZ705" s="287"/>
      <c r="FA705" s="296"/>
      <c r="FB705" s="296"/>
      <c r="FC705" s="296"/>
      <c r="FE705" s="304" t="s">
        <v>133</v>
      </c>
      <c r="FG705" s="296"/>
      <c r="FK705" s="334"/>
      <c r="FL705" s="296"/>
      <c r="FN705" s="296"/>
    </row>
    <row r="706" spans="1:170" customFormat="1" ht="15" x14ac:dyDescent="0.25">
      <c r="A706" s="310"/>
      <c r="B706" s="298"/>
      <c r="C706" s="479" t="s">
        <v>119</v>
      </c>
      <c r="D706" s="479"/>
      <c r="E706" s="479"/>
      <c r="F706" s="311"/>
      <c r="G706" s="312"/>
      <c r="H706" s="312"/>
      <c r="I706" s="312"/>
      <c r="J706" s="323">
        <v>10773.12</v>
      </c>
      <c r="K706" s="312"/>
      <c r="L706" s="313">
        <v>646.39</v>
      </c>
      <c r="M706" s="312"/>
      <c r="N706" s="314">
        <v>9526.57</v>
      </c>
      <c r="EZ706" s="287"/>
      <c r="FA706" s="296"/>
      <c r="FB706" s="296"/>
      <c r="FC706" s="296"/>
      <c r="FF706" s="304" t="s">
        <v>119</v>
      </c>
      <c r="FG706" s="296"/>
      <c r="FK706" s="334"/>
      <c r="FL706" s="296"/>
      <c r="FN706" s="296"/>
    </row>
    <row r="707" spans="1:170" customFormat="1" ht="15" x14ac:dyDescent="0.25">
      <c r="A707" s="305"/>
      <c r="B707" s="298"/>
      <c r="C707" s="472" t="s">
        <v>120</v>
      </c>
      <c r="D707" s="472"/>
      <c r="E707" s="472"/>
      <c r="F707" s="299"/>
      <c r="G707" s="300"/>
      <c r="H707" s="300"/>
      <c r="I707" s="300"/>
      <c r="J707" s="308"/>
      <c r="K707" s="300"/>
      <c r="L707" s="301">
        <v>76.459999999999994</v>
      </c>
      <c r="M707" s="300"/>
      <c r="N707" s="303">
        <v>3991.97</v>
      </c>
      <c r="EZ707" s="287"/>
      <c r="FA707" s="296"/>
      <c r="FB707" s="296"/>
      <c r="FC707" s="296"/>
      <c r="FE707" s="304" t="s">
        <v>120</v>
      </c>
      <c r="FG707" s="296"/>
      <c r="FK707" s="334"/>
      <c r="FL707" s="296"/>
      <c r="FN707" s="296"/>
    </row>
    <row r="708" spans="1:170" customFormat="1" ht="15" x14ac:dyDescent="0.25">
      <c r="A708" s="305"/>
      <c r="B708" s="298" t="s">
        <v>250</v>
      </c>
      <c r="C708" s="472" t="s">
        <v>251</v>
      </c>
      <c r="D708" s="472"/>
      <c r="E708" s="472"/>
      <c r="F708" s="299" t="s">
        <v>123</v>
      </c>
      <c r="G708" s="306">
        <v>106</v>
      </c>
      <c r="H708" s="300"/>
      <c r="I708" s="306">
        <v>106</v>
      </c>
      <c r="J708" s="308"/>
      <c r="K708" s="300"/>
      <c r="L708" s="301">
        <v>81.05</v>
      </c>
      <c r="M708" s="300"/>
      <c r="N708" s="303">
        <v>4231.49</v>
      </c>
      <c r="EZ708" s="287"/>
      <c r="FA708" s="296"/>
      <c r="FB708" s="296"/>
      <c r="FC708" s="296"/>
      <c r="FE708" s="304" t="s">
        <v>251</v>
      </c>
      <c r="FG708" s="296"/>
      <c r="FK708" s="334"/>
      <c r="FL708" s="296"/>
      <c r="FN708" s="296"/>
    </row>
    <row r="709" spans="1:170" customFormat="1" ht="22.5" x14ac:dyDescent="0.25">
      <c r="A709" s="305"/>
      <c r="B709" s="298" t="s">
        <v>252</v>
      </c>
      <c r="C709" s="472" t="s">
        <v>253</v>
      </c>
      <c r="D709" s="472"/>
      <c r="E709" s="472"/>
      <c r="F709" s="299" t="s">
        <v>123</v>
      </c>
      <c r="G709" s="306">
        <v>56</v>
      </c>
      <c r="H709" s="302">
        <v>0.85</v>
      </c>
      <c r="I709" s="320">
        <v>47.6</v>
      </c>
      <c r="J709" s="308"/>
      <c r="K709" s="300"/>
      <c r="L709" s="301">
        <v>36.39</v>
      </c>
      <c r="M709" s="300"/>
      <c r="N709" s="303">
        <v>1900.18</v>
      </c>
      <c r="EZ709" s="287"/>
      <c r="FA709" s="296"/>
      <c r="FB709" s="296"/>
      <c r="FC709" s="296"/>
      <c r="FE709" s="304" t="s">
        <v>253</v>
      </c>
      <c r="FG709" s="296"/>
      <c r="FK709" s="334"/>
      <c r="FL709" s="296"/>
      <c r="FN709" s="296"/>
    </row>
    <row r="710" spans="1:170" customFormat="1" ht="15" x14ac:dyDescent="0.25">
      <c r="A710" s="315"/>
      <c r="B710" s="316"/>
      <c r="C710" s="475" t="s">
        <v>126</v>
      </c>
      <c r="D710" s="475"/>
      <c r="E710" s="475"/>
      <c r="F710" s="290"/>
      <c r="G710" s="291"/>
      <c r="H710" s="291"/>
      <c r="I710" s="291"/>
      <c r="J710" s="294"/>
      <c r="K710" s="291"/>
      <c r="L710" s="317">
        <v>763.83</v>
      </c>
      <c r="M710" s="312"/>
      <c r="N710" s="318">
        <v>15658.24</v>
      </c>
      <c r="EZ710" s="287"/>
      <c r="FA710" s="296"/>
      <c r="FB710" s="296"/>
      <c r="FC710" s="296"/>
      <c r="FG710" s="296" t="s">
        <v>126</v>
      </c>
      <c r="FK710" s="334"/>
      <c r="FL710" s="296"/>
      <c r="FN710" s="296"/>
    </row>
    <row r="711" spans="1:170" customFormat="1" ht="22.5" x14ac:dyDescent="0.25">
      <c r="A711" s="288" t="s">
        <v>340</v>
      </c>
      <c r="B711" s="289" t="s">
        <v>255</v>
      </c>
      <c r="C711" s="475" t="s">
        <v>256</v>
      </c>
      <c r="D711" s="475"/>
      <c r="E711" s="475"/>
      <c r="F711" s="290" t="s">
        <v>174</v>
      </c>
      <c r="G711" s="291">
        <v>-2.9000000000000001E-2</v>
      </c>
      <c r="H711" s="292">
        <v>1</v>
      </c>
      <c r="I711" s="326">
        <v>-2.9000000000000001E-2</v>
      </c>
      <c r="J711" s="324">
        <v>9727.3700000000008</v>
      </c>
      <c r="K711" s="291"/>
      <c r="L711" s="317">
        <v>-282.08999999999997</v>
      </c>
      <c r="M711" s="327">
        <v>9.5</v>
      </c>
      <c r="N711" s="318">
        <v>-2679.86</v>
      </c>
      <c r="EZ711" s="287"/>
      <c r="FA711" s="296" t="s">
        <v>256</v>
      </c>
      <c r="FB711" s="296" t="s">
        <v>0</v>
      </c>
      <c r="FC711" s="296" t="s">
        <v>0</v>
      </c>
      <c r="FG711" s="296"/>
      <c r="FK711" s="334"/>
      <c r="FL711" s="296"/>
      <c r="FN711" s="296"/>
    </row>
    <row r="712" spans="1:170" customFormat="1" ht="15" x14ac:dyDescent="0.25">
      <c r="A712" s="315"/>
      <c r="B712" s="316"/>
      <c r="C712" s="475" t="s">
        <v>126</v>
      </c>
      <c r="D712" s="475"/>
      <c r="E712" s="475"/>
      <c r="F712" s="290"/>
      <c r="G712" s="291"/>
      <c r="H712" s="291"/>
      <c r="I712" s="291"/>
      <c r="J712" s="294"/>
      <c r="K712" s="291"/>
      <c r="L712" s="317">
        <v>-282.08999999999997</v>
      </c>
      <c r="M712" s="312"/>
      <c r="N712" s="318">
        <v>-2679.86</v>
      </c>
      <c r="EZ712" s="287"/>
      <c r="FA712" s="296"/>
      <c r="FB712" s="296"/>
      <c r="FC712" s="296"/>
      <c r="FG712" s="296" t="s">
        <v>126</v>
      </c>
      <c r="FK712" s="334"/>
      <c r="FL712" s="296"/>
      <c r="FN712" s="296"/>
    </row>
    <row r="713" spans="1:170" customFormat="1" ht="22.5" x14ac:dyDescent="0.25">
      <c r="A713" s="288" t="s">
        <v>341</v>
      </c>
      <c r="B713" s="289" t="s">
        <v>14</v>
      </c>
      <c r="C713" s="475" t="s">
        <v>258</v>
      </c>
      <c r="D713" s="475"/>
      <c r="E713" s="475"/>
      <c r="F713" s="290" t="s">
        <v>15</v>
      </c>
      <c r="G713" s="291">
        <v>0.36</v>
      </c>
      <c r="H713" s="292">
        <v>1</v>
      </c>
      <c r="I713" s="331">
        <v>0.36</v>
      </c>
      <c r="J713" s="324">
        <v>37646.32</v>
      </c>
      <c r="K713" s="330">
        <v>1.04236</v>
      </c>
      <c r="L713" s="324">
        <v>14126.77</v>
      </c>
      <c r="M713" s="327">
        <v>9.5</v>
      </c>
      <c r="N713" s="318">
        <v>134204.32</v>
      </c>
      <c r="EZ713" s="287"/>
      <c r="FA713" s="296" t="s">
        <v>258</v>
      </c>
      <c r="FB713" s="296" t="s">
        <v>0</v>
      </c>
      <c r="FC713" s="296" t="s">
        <v>0</v>
      </c>
      <c r="FG713" s="296"/>
      <c r="FK713" s="334"/>
      <c r="FL713" s="296"/>
      <c r="FN713" s="296"/>
    </row>
    <row r="714" spans="1:170" customFormat="1" ht="15" x14ac:dyDescent="0.25">
      <c r="A714" s="310"/>
      <c r="B714" s="328"/>
      <c r="C714" s="472" t="s">
        <v>182</v>
      </c>
      <c r="D714" s="472"/>
      <c r="E714" s="472"/>
      <c r="F714" s="472"/>
      <c r="G714" s="472"/>
      <c r="H714" s="472"/>
      <c r="I714" s="472"/>
      <c r="J714" s="472"/>
      <c r="K714" s="472"/>
      <c r="L714" s="472"/>
      <c r="M714" s="472"/>
      <c r="N714" s="481"/>
      <c r="EZ714" s="287"/>
      <c r="FA714" s="296"/>
      <c r="FB714" s="296"/>
      <c r="FC714" s="296"/>
      <c r="FG714" s="296"/>
      <c r="FH714" s="304" t="s">
        <v>182</v>
      </c>
      <c r="FK714" s="334"/>
      <c r="FL714" s="296"/>
      <c r="FN714" s="296"/>
    </row>
    <row r="715" spans="1:170" customFormat="1" ht="15" x14ac:dyDescent="0.25">
      <c r="A715" s="329"/>
      <c r="B715" s="298"/>
      <c r="C715" s="466" t="s">
        <v>171</v>
      </c>
      <c r="D715" s="466"/>
      <c r="E715" s="466"/>
      <c r="F715" s="466"/>
      <c r="G715" s="466"/>
      <c r="H715" s="466"/>
      <c r="I715" s="466"/>
      <c r="J715" s="466"/>
      <c r="K715" s="466"/>
      <c r="L715" s="466"/>
      <c r="M715" s="466"/>
      <c r="N715" s="480"/>
      <c r="EZ715" s="287"/>
      <c r="FA715" s="296"/>
      <c r="FB715" s="296"/>
      <c r="FC715" s="296"/>
      <c r="FG715" s="296"/>
      <c r="FI715" s="304" t="s">
        <v>171</v>
      </c>
      <c r="FK715" s="334"/>
      <c r="FL715" s="296"/>
      <c r="FN715" s="296"/>
    </row>
    <row r="716" spans="1:170" customFormat="1" ht="15" x14ac:dyDescent="0.25">
      <c r="A716" s="329"/>
      <c r="B716" s="298"/>
      <c r="C716" s="466" t="s">
        <v>161</v>
      </c>
      <c r="D716" s="466"/>
      <c r="E716" s="466"/>
      <c r="F716" s="466"/>
      <c r="G716" s="466"/>
      <c r="H716" s="466"/>
      <c r="I716" s="466"/>
      <c r="J716" s="466"/>
      <c r="K716" s="466"/>
      <c r="L716" s="466"/>
      <c r="M716" s="466"/>
      <c r="N716" s="480"/>
      <c r="EZ716" s="287"/>
      <c r="FA716" s="296"/>
      <c r="FB716" s="296"/>
      <c r="FC716" s="296"/>
      <c r="FG716" s="296"/>
      <c r="FI716" s="304" t="s">
        <v>161</v>
      </c>
      <c r="FK716" s="334"/>
      <c r="FL716" s="296"/>
      <c r="FN716" s="296"/>
    </row>
    <row r="717" spans="1:170" customFormat="1" ht="15" x14ac:dyDescent="0.25">
      <c r="A717" s="315"/>
      <c r="B717" s="316"/>
      <c r="C717" s="475" t="s">
        <v>126</v>
      </c>
      <c r="D717" s="475"/>
      <c r="E717" s="475"/>
      <c r="F717" s="290"/>
      <c r="G717" s="291"/>
      <c r="H717" s="291"/>
      <c r="I717" s="291"/>
      <c r="J717" s="294"/>
      <c r="K717" s="291"/>
      <c r="L717" s="324">
        <v>14126.77</v>
      </c>
      <c r="M717" s="312"/>
      <c r="N717" s="318">
        <v>134204.32</v>
      </c>
      <c r="EZ717" s="287"/>
      <c r="FA717" s="296"/>
      <c r="FB717" s="296"/>
      <c r="FC717" s="296"/>
      <c r="FG717" s="296" t="s">
        <v>126</v>
      </c>
      <c r="FK717" s="334"/>
      <c r="FL717" s="296"/>
      <c r="FN717" s="296"/>
    </row>
    <row r="718" spans="1:170" customFormat="1" ht="22.5" x14ac:dyDescent="0.25">
      <c r="A718" s="288" t="s">
        <v>342</v>
      </c>
      <c r="B718" s="289" t="s">
        <v>14</v>
      </c>
      <c r="C718" s="475" t="s">
        <v>176</v>
      </c>
      <c r="D718" s="475"/>
      <c r="E718" s="475"/>
      <c r="F718" s="290" t="s">
        <v>15</v>
      </c>
      <c r="G718" s="291">
        <v>2.9000000000000001E-2</v>
      </c>
      <c r="H718" s="292">
        <v>1</v>
      </c>
      <c r="I718" s="326">
        <v>2.9000000000000001E-2</v>
      </c>
      <c r="J718" s="324">
        <v>27894.74</v>
      </c>
      <c r="K718" s="330">
        <v>1.04236</v>
      </c>
      <c r="L718" s="317">
        <v>843.21</v>
      </c>
      <c r="M718" s="327">
        <v>9.5</v>
      </c>
      <c r="N718" s="318">
        <v>8010.5</v>
      </c>
      <c r="EZ718" s="287"/>
      <c r="FA718" s="296" t="s">
        <v>176</v>
      </c>
      <c r="FB718" s="296" t="s">
        <v>0</v>
      </c>
      <c r="FC718" s="296" t="s">
        <v>0</v>
      </c>
      <c r="FG718" s="296"/>
      <c r="FK718" s="334"/>
      <c r="FL718" s="296"/>
      <c r="FN718" s="296"/>
    </row>
    <row r="719" spans="1:170" customFormat="1" ht="15" x14ac:dyDescent="0.25">
      <c r="A719" s="310"/>
      <c r="B719" s="328"/>
      <c r="C719" s="472" t="s">
        <v>177</v>
      </c>
      <c r="D719" s="472"/>
      <c r="E719" s="472"/>
      <c r="F719" s="472"/>
      <c r="G719" s="472"/>
      <c r="H719" s="472"/>
      <c r="I719" s="472"/>
      <c r="J719" s="472"/>
      <c r="K719" s="472"/>
      <c r="L719" s="472"/>
      <c r="M719" s="472"/>
      <c r="N719" s="481"/>
      <c r="EZ719" s="287"/>
      <c r="FA719" s="296"/>
      <c r="FB719" s="296"/>
      <c r="FC719" s="296"/>
      <c r="FG719" s="296"/>
      <c r="FH719" s="304" t="s">
        <v>177</v>
      </c>
      <c r="FK719" s="334"/>
      <c r="FL719" s="296"/>
      <c r="FN719" s="296"/>
    </row>
    <row r="720" spans="1:170" customFormat="1" ht="15" x14ac:dyDescent="0.25">
      <c r="A720" s="329"/>
      <c r="B720" s="298"/>
      <c r="C720" s="466" t="s">
        <v>171</v>
      </c>
      <c r="D720" s="466"/>
      <c r="E720" s="466"/>
      <c r="F720" s="466"/>
      <c r="G720" s="466"/>
      <c r="H720" s="466"/>
      <c r="I720" s="466"/>
      <c r="J720" s="466"/>
      <c r="K720" s="466"/>
      <c r="L720" s="466"/>
      <c r="M720" s="466"/>
      <c r="N720" s="480"/>
      <c r="EZ720" s="287"/>
      <c r="FA720" s="296"/>
      <c r="FB720" s="296"/>
      <c r="FC720" s="296"/>
      <c r="FG720" s="296"/>
      <c r="FI720" s="304" t="s">
        <v>171</v>
      </c>
      <c r="FK720" s="334"/>
      <c r="FL720" s="296"/>
      <c r="FN720" s="296"/>
    </row>
    <row r="721" spans="1:170" customFormat="1" ht="15" x14ac:dyDescent="0.25">
      <c r="A721" s="329"/>
      <c r="B721" s="298"/>
      <c r="C721" s="466" t="s">
        <v>161</v>
      </c>
      <c r="D721" s="466"/>
      <c r="E721" s="466"/>
      <c r="F721" s="466"/>
      <c r="G721" s="466"/>
      <c r="H721" s="466"/>
      <c r="I721" s="466"/>
      <c r="J721" s="466"/>
      <c r="K721" s="466"/>
      <c r="L721" s="466"/>
      <c r="M721" s="466"/>
      <c r="N721" s="480"/>
      <c r="EZ721" s="287"/>
      <c r="FA721" s="296"/>
      <c r="FB721" s="296"/>
      <c r="FC721" s="296"/>
      <c r="FG721" s="296"/>
      <c r="FI721" s="304" t="s">
        <v>161</v>
      </c>
      <c r="FK721" s="334"/>
      <c r="FL721" s="296"/>
      <c r="FN721" s="296"/>
    </row>
    <row r="722" spans="1:170" customFormat="1" ht="15" x14ac:dyDescent="0.25">
      <c r="A722" s="315"/>
      <c r="B722" s="316"/>
      <c r="C722" s="475" t="s">
        <v>126</v>
      </c>
      <c r="D722" s="475"/>
      <c r="E722" s="475"/>
      <c r="F722" s="290"/>
      <c r="G722" s="291"/>
      <c r="H722" s="291"/>
      <c r="I722" s="291"/>
      <c r="J722" s="294"/>
      <c r="K722" s="291"/>
      <c r="L722" s="317">
        <v>843.21</v>
      </c>
      <c r="M722" s="312"/>
      <c r="N722" s="318">
        <v>8010.5</v>
      </c>
      <c r="EZ722" s="287"/>
      <c r="FA722" s="296"/>
      <c r="FB722" s="296"/>
      <c r="FC722" s="296"/>
      <c r="FG722" s="296" t="s">
        <v>126</v>
      </c>
      <c r="FK722" s="334"/>
      <c r="FL722" s="296"/>
      <c r="FN722" s="296"/>
    </row>
    <row r="723" spans="1:170" customFormat="1" ht="15" x14ac:dyDescent="0.25">
      <c r="A723" s="476" t="s">
        <v>203</v>
      </c>
      <c r="B723" s="477"/>
      <c r="C723" s="477"/>
      <c r="D723" s="477"/>
      <c r="E723" s="477"/>
      <c r="F723" s="477"/>
      <c r="G723" s="477"/>
      <c r="H723" s="477"/>
      <c r="I723" s="477"/>
      <c r="J723" s="477"/>
      <c r="K723" s="477"/>
      <c r="L723" s="477"/>
      <c r="M723" s="477"/>
      <c r="N723" s="478"/>
      <c r="EZ723" s="287"/>
      <c r="FA723" s="296"/>
      <c r="FB723" s="296"/>
      <c r="FC723" s="296"/>
      <c r="FG723" s="296"/>
      <c r="FK723" s="334" t="s">
        <v>203</v>
      </c>
      <c r="FL723" s="296"/>
      <c r="FN723" s="296"/>
    </row>
    <row r="724" spans="1:170" customFormat="1" ht="56.25" x14ac:dyDescent="0.25">
      <c r="A724" s="288" t="s">
        <v>343</v>
      </c>
      <c r="B724" s="289" t="s">
        <v>205</v>
      </c>
      <c r="C724" s="475" t="s">
        <v>206</v>
      </c>
      <c r="D724" s="475"/>
      <c r="E724" s="475"/>
      <c r="F724" s="290" t="s">
        <v>207</v>
      </c>
      <c r="G724" s="291">
        <v>13.01</v>
      </c>
      <c r="H724" s="292">
        <v>1</v>
      </c>
      <c r="I724" s="331">
        <v>13.01</v>
      </c>
      <c r="J724" s="317">
        <v>3.28</v>
      </c>
      <c r="K724" s="291"/>
      <c r="L724" s="317">
        <v>42.67</v>
      </c>
      <c r="M724" s="331">
        <v>15.71</v>
      </c>
      <c r="N724" s="353">
        <v>670.35</v>
      </c>
      <c r="EZ724" s="287"/>
      <c r="FA724" s="296" t="s">
        <v>206</v>
      </c>
      <c r="FB724" s="296" t="s">
        <v>0</v>
      </c>
      <c r="FC724" s="296" t="s">
        <v>0</v>
      </c>
      <c r="FG724" s="296"/>
      <c r="FK724" s="334"/>
      <c r="FL724" s="296"/>
      <c r="FN724" s="296"/>
    </row>
    <row r="725" spans="1:170" customFormat="1" ht="15" x14ac:dyDescent="0.25">
      <c r="A725" s="315"/>
      <c r="B725" s="316"/>
      <c r="C725" s="475" t="s">
        <v>126</v>
      </c>
      <c r="D725" s="475"/>
      <c r="E725" s="475"/>
      <c r="F725" s="290"/>
      <c r="G725" s="291"/>
      <c r="H725" s="291"/>
      <c r="I725" s="291"/>
      <c r="J725" s="294"/>
      <c r="K725" s="291"/>
      <c r="L725" s="317">
        <v>42.67</v>
      </c>
      <c r="M725" s="312"/>
      <c r="N725" s="353">
        <v>670.35</v>
      </c>
      <c r="EZ725" s="287"/>
      <c r="FA725" s="296"/>
      <c r="FB725" s="296"/>
      <c r="FC725" s="296"/>
      <c r="FG725" s="296" t="s">
        <v>126</v>
      </c>
      <c r="FK725" s="334"/>
      <c r="FL725" s="296"/>
      <c r="FN725" s="296"/>
    </row>
    <row r="726" spans="1:170" customFormat="1" ht="67.5" x14ac:dyDescent="0.25">
      <c r="A726" s="288" t="s">
        <v>344</v>
      </c>
      <c r="B726" s="289" t="s">
        <v>209</v>
      </c>
      <c r="C726" s="475" t="s">
        <v>262</v>
      </c>
      <c r="D726" s="475"/>
      <c r="E726" s="475"/>
      <c r="F726" s="290" t="s">
        <v>207</v>
      </c>
      <c r="G726" s="291">
        <v>2.34</v>
      </c>
      <c r="H726" s="292">
        <v>1</v>
      </c>
      <c r="I726" s="331">
        <v>2.34</v>
      </c>
      <c r="J726" s="317">
        <v>8.39</v>
      </c>
      <c r="K726" s="291"/>
      <c r="L726" s="317">
        <v>19.63</v>
      </c>
      <c r="M726" s="331">
        <v>15.71</v>
      </c>
      <c r="N726" s="353">
        <v>308.39</v>
      </c>
      <c r="EZ726" s="287"/>
      <c r="FA726" s="296" t="s">
        <v>262</v>
      </c>
      <c r="FB726" s="296" t="s">
        <v>0</v>
      </c>
      <c r="FC726" s="296" t="s">
        <v>0</v>
      </c>
      <c r="FG726" s="296"/>
      <c r="FK726" s="334"/>
      <c r="FL726" s="296"/>
      <c r="FN726" s="296"/>
    </row>
    <row r="727" spans="1:170" customFormat="1" ht="15" x14ac:dyDescent="0.25">
      <c r="A727" s="315"/>
      <c r="B727" s="316"/>
      <c r="C727" s="475" t="s">
        <v>126</v>
      </c>
      <c r="D727" s="475"/>
      <c r="E727" s="475"/>
      <c r="F727" s="290"/>
      <c r="G727" s="291"/>
      <c r="H727" s="291"/>
      <c r="I727" s="291"/>
      <c r="J727" s="294"/>
      <c r="K727" s="291"/>
      <c r="L727" s="317">
        <v>19.63</v>
      </c>
      <c r="M727" s="312"/>
      <c r="N727" s="353">
        <v>308.39</v>
      </c>
      <c r="EZ727" s="287"/>
      <c r="FA727" s="296"/>
      <c r="FB727" s="296"/>
      <c r="FC727" s="296"/>
      <c r="FG727" s="296" t="s">
        <v>126</v>
      </c>
      <c r="FK727" s="334"/>
      <c r="FL727" s="296"/>
      <c r="FN727" s="296"/>
    </row>
    <row r="728" spans="1:170" customFormat="1" ht="45" x14ac:dyDescent="0.25">
      <c r="A728" s="288" t="s">
        <v>345</v>
      </c>
      <c r="B728" s="289" t="s">
        <v>212</v>
      </c>
      <c r="C728" s="475" t="s">
        <v>277</v>
      </c>
      <c r="D728" s="475"/>
      <c r="E728" s="475"/>
      <c r="F728" s="290" t="s">
        <v>207</v>
      </c>
      <c r="G728" s="291">
        <v>0.76</v>
      </c>
      <c r="H728" s="292">
        <v>1</v>
      </c>
      <c r="I728" s="331">
        <v>0.76</v>
      </c>
      <c r="J728" s="317">
        <v>10.88</v>
      </c>
      <c r="K728" s="291"/>
      <c r="L728" s="317">
        <v>8.27</v>
      </c>
      <c r="M728" s="331">
        <v>15.71</v>
      </c>
      <c r="N728" s="353">
        <v>129.91999999999999</v>
      </c>
      <c r="EZ728" s="287"/>
      <c r="FA728" s="296" t="s">
        <v>277</v>
      </c>
      <c r="FB728" s="296" t="s">
        <v>0</v>
      </c>
      <c r="FC728" s="296" t="s">
        <v>0</v>
      </c>
      <c r="FG728" s="296"/>
      <c r="FK728" s="334"/>
      <c r="FL728" s="296"/>
      <c r="FN728" s="296"/>
    </row>
    <row r="729" spans="1:170" customFormat="1" ht="15" x14ac:dyDescent="0.25">
      <c r="A729" s="315"/>
      <c r="B729" s="316"/>
      <c r="C729" s="475" t="s">
        <v>126</v>
      </c>
      <c r="D729" s="475"/>
      <c r="E729" s="475"/>
      <c r="F729" s="290"/>
      <c r="G729" s="291"/>
      <c r="H729" s="291"/>
      <c r="I729" s="291"/>
      <c r="J729" s="294"/>
      <c r="K729" s="291"/>
      <c r="L729" s="317">
        <v>8.27</v>
      </c>
      <c r="M729" s="312"/>
      <c r="N729" s="353">
        <v>129.91999999999999</v>
      </c>
      <c r="EZ729" s="287"/>
      <c r="FA729" s="296"/>
      <c r="FB729" s="296"/>
      <c r="FC729" s="296"/>
      <c r="FG729" s="296" t="s">
        <v>126</v>
      </c>
      <c r="FK729" s="334"/>
      <c r="FL729" s="296"/>
      <c r="FN729" s="296"/>
    </row>
    <row r="730" spans="1:170" customFormat="1" ht="45" x14ac:dyDescent="0.25">
      <c r="A730" s="288" t="s">
        <v>346</v>
      </c>
      <c r="B730" s="289" t="s">
        <v>215</v>
      </c>
      <c r="C730" s="475" t="s">
        <v>216</v>
      </c>
      <c r="D730" s="475"/>
      <c r="E730" s="475"/>
      <c r="F730" s="290" t="s">
        <v>207</v>
      </c>
      <c r="G730" s="291">
        <v>16.11</v>
      </c>
      <c r="H730" s="292">
        <v>1</v>
      </c>
      <c r="I730" s="331">
        <v>16.11</v>
      </c>
      <c r="J730" s="317">
        <v>3.86</v>
      </c>
      <c r="K730" s="291"/>
      <c r="L730" s="317">
        <v>62.18</v>
      </c>
      <c r="M730" s="331">
        <v>16.22</v>
      </c>
      <c r="N730" s="318">
        <v>1008.56</v>
      </c>
      <c r="EZ730" s="287"/>
      <c r="FA730" s="296" t="s">
        <v>216</v>
      </c>
      <c r="FB730" s="296" t="s">
        <v>0</v>
      </c>
      <c r="FC730" s="296" t="s">
        <v>0</v>
      </c>
      <c r="FG730" s="296"/>
      <c r="FK730" s="334"/>
      <c r="FL730" s="296"/>
      <c r="FN730" s="296"/>
    </row>
    <row r="731" spans="1:170" customFormat="1" ht="15" x14ac:dyDescent="0.25">
      <c r="A731" s="315"/>
      <c r="B731" s="316"/>
      <c r="C731" s="475" t="s">
        <v>126</v>
      </c>
      <c r="D731" s="475"/>
      <c r="E731" s="475"/>
      <c r="F731" s="290"/>
      <c r="G731" s="291"/>
      <c r="H731" s="291"/>
      <c r="I731" s="291"/>
      <c r="J731" s="294"/>
      <c r="K731" s="291"/>
      <c r="L731" s="317">
        <v>62.18</v>
      </c>
      <c r="M731" s="312"/>
      <c r="N731" s="318">
        <v>1008.56</v>
      </c>
      <c r="EZ731" s="287"/>
      <c r="FA731" s="296"/>
      <c r="FB731" s="296"/>
      <c r="FC731" s="296"/>
      <c r="FG731" s="296" t="s">
        <v>126</v>
      </c>
      <c r="FK731" s="334"/>
      <c r="FL731" s="296"/>
      <c r="FN731" s="296"/>
    </row>
    <row r="732" spans="1:170" customFormat="1" ht="0" hidden="1" customHeight="1" x14ac:dyDescent="0.25">
      <c r="A732" s="335"/>
      <c r="B732" s="296"/>
      <c r="C732" s="296"/>
      <c r="D732" s="296"/>
      <c r="E732" s="296"/>
      <c r="F732" s="336"/>
      <c r="G732" s="336"/>
      <c r="H732" s="336"/>
      <c r="I732" s="336"/>
      <c r="J732" s="337"/>
      <c r="K732" s="336"/>
      <c r="L732" s="337"/>
      <c r="M732" s="300"/>
      <c r="N732" s="337"/>
      <c r="EZ732" s="287"/>
      <c r="FA732" s="296"/>
      <c r="FB732" s="296"/>
      <c r="FC732" s="296"/>
      <c r="FG732" s="296"/>
      <c r="FK732" s="334"/>
      <c r="FL732" s="296"/>
      <c r="FN732" s="296"/>
    </row>
    <row r="733" spans="1:170" customFormat="1" ht="15" x14ac:dyDescent="0.25">
      <c r="A733" s="338"/>
      <c r="B733" s="339"/>
      <c r="C733" s="475" t="s">
        <v>347</v>
      </c>
      <c r="D733" s="475"/>
      <c r="E733" s="475"/>
      <c r="F733" s="475"/>
      <c r="G733" s="475"/>
      <c r="H733" s="475"/>
      <c r="I733" s="475"/>
      <c r="J733" s="475"/>
      <c r="K733" s="475"/>
      <c r="L733" s="354">
        <v>18878.25</v>
      </c>
      <c r="M733" s="341"/>
      <c r="N733" s="355">
        <v>193395.7</v>
      </c>
      <c r="EZ733" s="287"/>
      <c r="FA733" s="296"/>
      <c r="FB733" s="296"/>
      <c r="FC733" s="296"/>
      <c r="FG733" s="296"/>
      <c r="FK733" s="334"/>
      <c r="FL733" s="296" t="s">
        <v>347</v>
      </c>
      <c r="FN733" s="296"/>
    </row>
    <row r="734" spans="1:170" customFormat="1" ht="15" x14ac:dyDescent="0.25">
      <c r="A734" s="482" t="s">
        <v>348</v>
      </c>
      <c r="B734" s="483"/>
      <c r="C734" s="483"/>
      <c r="D734" s="483"/>
      <c r="E734" s="483"/>
      <c r="F734" s="483"/>
      <c r="G734" s="483"/>
      <c r="H734" s="483"/>
      <c r="I734" s="483"/>
      <c r="J734" s="483"/>
      <c r="K734" s="483"/>
      <c r="L734" s="483"/>
      <c r="M734" s="483"/>
      <c r="N734" s="484"/>
      <c r="EZ734" s="287" t="s">
        <v>348</v>
      </c>
      <c r="FA734" s="296"/>
      <c r="FB734" s="296"/>
      <c r="FC734" s="296"/>
      <c r="FG734" s="296"/>
      <c r="FK734" s="334"/>
      <c r="FL734" s="296"/>
      <c r="FN734" s="296"/>
    </row>
    <row r="735" spans="1:170" customFormat="1" ht="33.75" x14ac:dyDescent="0.25">
      <c r="A735" s="288" t="s">
        <v>349</v>
      </c>
      <c r="B735" s="289" t="s">
        <v>220</v>
      </c>
      <c r="C735" s="475" t="s">
        <v>221</v>
      </c>
      <c r="D735" s="475"/>
      <c r="E735" s="475"/>
      <c r="F735" s="290" t="s">
        <v>222</v>
      </c>
      <c r="G735" s="291">
        <v>1</v>
      </c>
      <c r="H735" s="292">
        <v>1</v>
      </c>
      <c r="I735" s="292">
        <v>1</v>
      </c>
      <c r="J735" s="294"/>
      <c r="K735" s="291"/>
      <c r="L735" s="294"/>
      <c r="M735" s="291"/>
      <c r="N735" s="295"/>
      <c r="EZ735" s="287"/>
      <c r="FA735" s="296" t="s">
        <v>221</v>
      </c>
      <c r="FB735" s="296" t="s">
        <v>0</v>
      </c>
      <c r="FC735" s="296" t="s">
        <v>0</v>
      </c>
      <c r="FG735" s="296"/>
      <c r="FK735" s="334"/>
      <c r="FL735" s="296"/>
      <c r="FN735" s="296"/>
    </row>
    <row r="736" spans="1:170" customFormat="1" ht="15" x14ac:dyDescent="0.25">
      <c r="A736" s="297"/>
      <c r="B736" s="298" t="s">
        <v>26</v>
      </c>
      <c r="C736" s="472" t="s">
        <v>116</v>
      </c>
      <c r="D736" s="472"/>
      <c r="E736" s="472"/>
      <c r="F736" s="299"/>
      <c r="G736" s="300"/>
      <c r="H736" s="300"/>
      <c r="I736" s="300"/>
      <c r="J736" s="301">
        <v>298.64</v>
      </c>
      <c r="K736" s="300"/>
      <c r="L736" s="301">
        <v>298.64</v>
      </c>
      <c r="M736" s="302">
        <v>52.21</v>
      </c>
      <c r="N736" s="303">
        <v>15591.99</v>
      </c>
      <c r="EZ736" s="287"/>
      <c r="FA736" s="296"/>
      <c r="FB736" s="296"/>
      <c r="FC736" s="296"/>
      <c r="FD736" s="304" t="s">
        <v>116</v>
      </c>
      <c r="FG736" s="296"/>
      <c r="FK736" s="334"/>
      <c r="FL736" s="296"/>
      <c r="FN736" s="296"/>
    </row>
    <row r="737" spans="1:170" customFormat="1" ht="15" x14ac:dyDescent="0.25">
      <c r="A737" s="297"/>
      <c r="B737" s="298" t="s">
        <v>127</v>
      </c>
      <c r="C737" s="472" t="s">
        <v>131</v>
      </c>
      <c r="D737" s="472"/>
      <c r="E737" s="472"/>
      <c r="F737" s="299"/>
      <c r="G737" s="300"/>
      <c r="H737" s="300"/>
      <c r="I737" s="300"/>
      <c r="J737" s="301">
        <v>128.02000000000001</v>
      </c>
      <c r="K737" s="300"/>
      <c r="L737" s="301">
        <v>128.02000000000001</v>
      </c>
      <c r="M737" s="302">
        <v>15.71</v>
      </c>
      <c r="N737" s="303">
        <v>2011.19</v>
      </c>
      <c r="EZ737" s="287"/>
      <c r="FA737" s="296"/>
      <c r="FB737" s="296"/>
      <c r="FC737" s="296"/>
      <c r="FD737" s="304" t="s">
        <v>131</v>
      </c>
      <c r="FG737" s="296"/>
      <c r="FK737" s="334"/>
      <c r="FL737" s="296"/>
      <c r="FN737" s="296"/>
    </row>
    <row r="738" spans="1:170" customFormat="1" ht="15" x14ac:dyDescent="0.25">
      <c r="A738" s="297"/>
      <c r="B738" s="298" t="s">
        <v>21</v>
      </c>
      <c r="C738" s="472" t="s">
        <v>132</v>
      </c>
      <c r="D738" s="472"/>
      <c r="E738" s="472"/>
      <c r="F738" s="299"/>
      <c r="G738" s="300"/>
      <c r="H738" s="300"/>
      <c r="I738" s="300"/>
      <c r="J738" s="301">
        <v>19.84</v>
      </c>
      <c r="K738" s="300"/>
      <c r="L738" s="301">
        <v>19.84</v>
      </c>
      <c r="M738" s="302">
        <v>52.21</v>
      </c>
      <c r="N738" s="303">
        <v>1035.8499999999999</v>
      </c>
      <c r="EZ738" s="287"/>
      <c r="FA738" s="296"/>
      <c r="FB738" s="296"/>
      <c r="FC738" s="296"/>
      <c r="FD738" s="304" t="s">
        <v>132</v>
      </c>
      <c r="FG738" s="296"/>
      <c r="FK738" s="334"/>
      <c r="FL738" s="296"/>
      <c r="FN738" s="296"/>
    </row>
    <row r="739" spans="1:170" customFormat="1" ht="15" x14ac:dyDescent="0.25">
      <c r="A739" s="305"/>
      <c r="B739" s="298"/>
      <c r="C739" s="472" t="s">
        <v>117</v>
      </c>
      <c r="D739" s="472"/>
      <c r="E739" s="472"/>
      <c r="F739" s="299" t="s">
        <v>118</v>
      </c>
      <c r="G739" s="302">
        <v>35.01</v>
      </c>
      <c r="H739" s="300"/>
      <c r="I739" s="302">
        <v>35.01</v>
      </c>
      <c r="J739" s="308"/>
      <c r="K739" s="300"/>
      <c r="L739" s="308"/>
      <c r="M739" s="300"/>
      <c r="N739" s="309"/>
      <c r="EZ739" s="287"/>
      <c r="FA739" s="296"/>
      <c r="FB739" s="296"/>
      <c r="FC739" s="296"/>
      <c r="FE739" s="304" t="s">
        <v>117</v>
      </c>
      <c r="FG739" s="296"/>
      <c r="FK739" s="334"/>
      <c r="FL739" s="296"/>
      <c r="FN739" s="296"/>
    </row>
    <row r="740" spans="1:170" customFormat="1" ht="15" x14ac:dyDescent="0.25">
      <c r="A740" s="305"/>
      <c r="B740" s="298"/>
      <c r="C740" s="472" t="s">
        <v>133</v>
      </c>
      <c r="D740" s="472"/>
      <c r="E740" s="472"/>
      <c r="F740" s="299" t="s">
        <v>118</v>
      </c>
      <c r="G740" s="302">
        <v>1.71</v>
      </c>
      <c r="H740" s="300"/>
      <c r="I740" s="302">
        <v>1.71</v>
      </c>
      <c r="J740" s="308"/>
      <c r="K740" s="300"/>
      <c r="L740" s="308"/>
      <c r="M740" s="300"/>
      <c r="N740" s="309"/>
      <c r="EZ740" s="287"/>
      <c r="FA740" s="296"/>
      <c r="FB740" s="296"/>
      <c r="FC740" s="296"/>
      <c r="FE740" s="304" t="s">
        <v>133</v>
      </c>
      <c r="FG740" s="296"/>
      <c r="FK740" s="334"/>
      <c r="FL740" s="296"/>
      <c r="FN740" s="296"/>
    </row>
    <row r="741" spans="1:170" customFormat="1" ht="15" x14ac:dyDescent="0.25">
      <c r="A741" s="310"/>
      <c r="B741" s="298"/>
      <c r="C741" s="479" t="s">
        <v>119</v>
      </c>
      <c r="D741" s="479"/>
      <c r="E741" s="479"/>
      <c r="F741" s="311"/>
      <c r="G741" s="312"/>
      <c r="H741" s="312"/>
      <c r="I741" s="312"/>
      <c r="J741" s="313">
        <v>426.66</v>
      </c>
      <c r="K741" s="312"/>
      <c r="L741" s="313">
        <v>426.66</v>
      </c>
      <c r="M741" s="312"/>
      <c r="N741" s="314">
        <v>17603.18</v>
      </c>
      <c r="EZ741" s="287"/>
      <c r="FA741" s="296"/>
      <c r="FB741" s="296"/>
      <c r="FC741" s="296"/>
      <c r="FF741" s="304" t="s">
        <v>119</v>
      </c>
      <c r="FG741" s="296"/>
      <c r="FK741" s="334"/>
      <c r="FL741" s="296"/>
      <c r="FN741" s="296"/>
    </row>
    <row r="742" spans="1:170" customFormat="1" ht="15" x14ac:dyDescent="0.25">
      <c r="A742" s="305"/>
      <c r="B742" s="298"/>
      <c r="C742" s="472" t="s">
        <v>120</v>
      </c>
      <c r="D742" s="472"/>
      <c r="E742" s="472"/>
      <c r="F742" s="299"/>
      <c r="G742" s="300"/>
      <c r="H742" s="300"/>
      <c r="I742" s="300"/>
      <c r="J742" s="308"/>
      <c r="K742" s="300"/>
      <c r="L742" s="301">
        <v>318.48</v>
      </c>
      <c r="M742" s="300"/>
      <c r="N742" s="303">
        <v>16627.84</v>
      </c>
      <c r="EZ742" s="287"/>
      <c r="FA742" s="296"/>
      <c r="FB742" s="296"/>
      <c r="FC742" s="296"/>
      <c r="FE742" s="304" t="s">
        <v>120</v>
      </c>
      <c r="FG742" s="296"/>
      <c r="FK742" s="334"/>
      <c r="FL742" s="296"/>
      <c r="FN742" s="296"/>
    </row>
    <row r="743" spans="1:170" customFormat="1" ht="22.5" x14ac:dyDescent="0.25">
      <c r="A743" s="305"/>
      <c r="B743" s="298" t="s">
        <v>134</v>
      </c>
      <c r="C743" s="472" t="s">
        <v>135</v>
      </c>
      <c r="D743" s="472"/>
      <c r="E743" s="472"/>
      <c r="F743" s="299" t="s">
        <v>123</v>
      </c>
      <c r="G743" s="306">
        <v>109</v>
      </c>
      <c r="H743" s="300"/>
      <c r="I743" s="306">
        <v>109</v>
      </c>
      <c r="J743" s="308"/>
      <c r="K743" s="300"/>
      <c r="L743" s="301">
        <v>347.14</v>
      </c>
      <c r="M743" s="300"/>
      <c r="N743" s="303">
        <v>18124.349999999999</v>
      </c>
      <c r="EZ743" s="287"/>
      <c r="FA743" s="296"/>
      <c r="FB743" s="296"/>
      <c r="FC743" s="296"/>
      <c r="FE743" s="304" t="s">
        <v>135</v>
      </c>
      <c r="FG743" s="296"/>
      <c r="FK743" s="334"/>
      <c r="FL743" s="296"/>
      <c r="FN743" s="296"/>
    </row>
    <row r="744" spans="1:170" customFormat="1" ht="45" x14ac:dyDescent="0.25">
      <c r="A744" s="305"/>
      <c r="B744" s="298" t="s">
        <v>136</v>
      </c>
      <c r="C744" s="472" t="s">
        <v>137</v>
      </c>
      <c r="D744" s="472"/>
      <c r="E744" s="472"/>
      <c r="F744" s="299" t="s">
        <v>123</v>
      </c>
      <c r="G744" s="306">
        <v>65</v>
      </c>
      <c r="H744" s="302">
        <v>0.85</v>
      </c>
      <c r="I744" s="302">
        <v>55.25</v>
      </c>
      <c r="J744" s="308"/>
      <c r="K744" s="300"/>
      <c r="L744" s="301">
        <v>175.96</v>
      </c>
      <c r="M744" s="300"/>
      <c r="N744" s="303">
        <v>9186.8799999999992</v>
      </c>
      <c r="EZ744" s="287"/>
      <c r="FA744" s="296"/>
      <c r="FB744" s="296"/>
      <c r="FC744" s="296"/>
      <c r="FE744" s="304" t="s">
        <v>137</v>
      </c>
      <c r="FG744" s="296"/>
      <c r="FK744" s="334"/>
      <c r="FL744" s="296"/>
      <c r="FN744" s="296"/>
    </row>
    <row r="745" spans="1:170" customFormat="1" ht="15" x14ac:dyDescent="0.25">
      <c r="A745" s="315"/>
      <c r="B745" s="316"/>
      <c r="C745" s="475" t="s">
        <v>126</v>
      </c>
      <c r="D745" s="475"/>
      <c r="E745" s="475"/>
      <c r="F745" s="290"/>
      <c r="G745" s="291"/>
      <c r="H745" s="291"/>
      <c r="I745" s="291"/>
      <c r="J745" s="294"/>
      <c r="K745" s="291"/>
      <c r="L745" s="317">
        <v>949.76</v>
      </c>
      <c r="M745" s="312"/>
      <c r="N745" s="318">
        <v>44914.41</v>
      </c>
      <c r="EZ745" s="287"/>
      <c r="FA745" s="296"/>
      <c r="FB745" s="296"/>
      <c r="FC745" s="296"/>
      <c r="FG745" s="296" t="s">
        <v>126</v>
      </c>
      <c r="FK745" s="334"/>
      <c r="FL745" s="296"/>
      <c r="FN745" s="296"/>
    </row>
    <row r="746" spans="1:170" customFormat="1" ht="45" x14ac:dyDescent="0.25">
      <c r="A746" s="288" t="s">
        <v>350</v>
      </c>
      <c r="B746" s="289" t="s">
        <v>138</v>
      </c>
      <c r="C746" s="475" t="s">
        <v>139</v>
      </c>
      <c r="D746" s="475"/>
      <c r="E746" s="475"/>
      <c r="F746" s="290" t="s">
        <v>115</v>
      </c>
      <c r="G746" s="291">
        <v>0.23699999999999999</v>
      </c>
      <c r="H746" s="292">
        <v>1</v>
      </c>
      <c r="I746" s="326">
        <v>0.23699999999999999</v>
      </c>
      <c r="J746" s="294"/>
      <c r="K746" s="291"/>
      <c r="L746" s="294"/>
      <c r="M746" s="291"/>
      <c r="N746" s="295"/>
      <c r="EZ746" s="287"/>
      <c r="FA746" s="296" t="s">
        <v>139</v>
      </c>
      <c r="FB746" s="296" t="s">
        <v>0</v>
      </c>
      <c r="FC746" s="296" t="s">
        <v>0</v>
      </c>
      <c r="FG746" s="296"/>
      <c r="FK746" s="334"/>
      <c r="FL746" s="296"/>
      <c r="FN746" s="296"/>
    </row>
    <row r="747" spans="1:170" customFormat="1" ht="15" x14ac:dyDescent="0.25">
      <c r="A747" s="297"/>
      <c r="B747" s="298" t="s">
        <v>26</v>
      </c>
      <c r="C747" s="472" t="s">
        <v>116</v>
      </c>
      <c r="D747" s="472"/>
      <c r="E747" s="472"/>
      <c r="F747" s="299"/>
      <c r="G747" s="300"/>
      <c r="H747" s="300"/>
      <c r="I747" s="300"/>
      <c r="J747" s="301">
        <v>92.08</v>
      </c>
      <c r="K747" s="300"/>
      <c r="L747" s="301">
        <v>21.82</v>
      </c>
      <c r="M747" s="302">
        <v>52.21</v>
      </c>
      <c r="N747" s="303">
        <v>1139.22</v>
      </c>
      <c r="EZ747" s="287"/>
      <c r="FA747" s="296"/>
      <c r="FB747" s="296"/>
      <c r="FC747" s="296"/>
      <c r="FD747" s="304" t="s">
        <v>116</v>
      </c>
      <c r="FG747" s="296"/>
      <c r="FK747" s="334"/>
      <c r="FL747" s="296"/>
      <c r="FN747" s="296"/>
    </row>
    <row r="748" spans="1:170" customFormat="1" ht="15" x14ac:dyDescent="0.25">
      <c r="A748" s="297"/>
      <c r="B748" s="298" t="s">
        <v>127</v>
      </c>
      <c r="C748" s="472" t="s">
        <v>131</v>
      </c>
      <c r="D748" s="472"/>
      <c r="E748" s="472"/>
      <c r="F748" s="299"/>
      <c r="G748" s="300"/>
      <c r="H748" s="300"/>
      <c r="I748" s="300"/>
      <c r="J748" s="301">
        <v>287.60000000000002</v>
      </c>
      <c r="K748" s="300"/>
      <c r="L748" s="301">
        <v>68.16</v>
      </c>
      <c r="M748" s="302">
        <v>15.71</v>
      </c>
      <c r="N748" s="303">
        <v>1070.79</v>
      </c>
      <c r="EZ748" s="287"/>
      <c r="FA748" s="296"/>
      <c r="FB748" s="296"/>
      <c r="FC748" s="296"/>
      <c r="FD748" s="304" t="s">
        <v>131</v>
      </c>
      <c r="FG748" s="296"/>
      <c r="FK748" s="334"/>
      <c r="FL748" s="296"/>
      <c r="FN748" s="296"/>
    </row>
    <row r="749" spans="1:170" customFormat="1" ht="15" x14ac:dyDescent="0.25">
      <c r="A749" s="297"/>
      <c r="B749" s="298" t="s">
        <v>21</v>
      </c>
      <c r="C749" s="472" t="s">
        <v>132</v>
      </c>
      <c r="D749" s="472"/>
      <c r="E749" s="472"/>
      <c r="F749" s="299"/>
      <c r="G749" s="300"/>
      <c r="H749" s="300"/>
      <c r="I749" s="300"/>
      <c r="J749" s="301">
        <v>37.57</v>
      </c>
      <c r="K749" s="300"/>
      <c r="L749" s="301">
        <v>8.9</v>
      </c>
      <c r="M749" s="302">
        <v>52.21</v>
      </c>
      <c r="N749" s="325">
        <v>464.67</v>
      </c>
      <c r="EZ749" s="287"/>
      <c r="FA749" s="296"/>
      <c r="FB749" s="296"/>
      <c r="FC749" s="296"/>
      <c r="FD749" s="304" t="s">
        <v>132</v>
      </c>
      <c r="FG749" s="296"/>
      <c r="FK749" s="334"/>
      <c r="FL749" s="296"/>
      <c r="FN749" s="296"/>
    </row>
    <row r="750" spans="1:170" customFormat="1" ht="15" x14ac:dyDescent="0.25">
      <c r="A750" s="305"/>
      <c r="B750" s="298"/>
      <c r="C750" s="472" t="s">
        <v>117</v>
      </c>
      <c r="D750" s="472"/>
      <c r="E750" s="472"/>
      <c r="F750" s="299" t="s">
        <v>118</v>
      </c>
      <c r="G750" s="320">
        <v>11.7</v>
      </c>
      <c r="H750" s="300"/>
      <c r="I750" s="332">
        <v>2.7728999999999999</v>
      </c>
      <c r="J750" s="308"/>
      <c r="K750" s="300"/>
      <c r="L750" s="308"/>
      <c r="M750" s="300"/>
      <c r="N750" s="309"/>
      <c r="EZ750" s="287"/>
      <c r="FA750" s="296"/>
      <c r="FB750" s="296"/>
      <c r="FC750" s="296"/>
      <c r="FE750" s="304" t="s">
        <v>117</v>
      </c>
      <c r="FG750" s="296"/>
      <c r="FK750" s="334"/>
      <c r="FL750" s="296"/>
      <c r="FN750" s="296"/>
    </row>
    <row r="751" spans="1:170" customFormat="1" ht="15" x14ac:dyDescent="0.25">
      <c r="A751" s="305"/>
      <c r="B751" s="298"/>
      <c r="C751" s="472" t="s">
        <v>133</v>
      </c>
      <c r="D751" s="472"/>
      <c r="E751" s="472"/>
      <c r="F751" s="299" t="s">
        <v>118</v>
      </c>
      <c r="G751" s="302">
        <v>2.96</v>
      </c>
      <c r="H751" s="300"/>
      <c r="I751" s="321">
        <v>0.70152000000000003</v>
      </c>
      <c r="J751" s="308"/>
      <c r="K751" s="300"/>
      <c r="L751" s="308"/>
      <c r="M751" s="300"/>
      <c r="N751" s="309"/>
      <c r="EZ751" s="287"/>
      <c r="FA751" s="296"/>
      <c r="FB751" s="296"/>
      <c r="FC751" s="296"/>
      <c r="FE751" s="304" t="s">
        <v>133</v>
      </c>
      <c r="FG751" s="296"/>
      <c r="FK751" s="334"/>
      <c r="FL751" s="296"/>
      <c r="FN751" s="296"/>
    </row>
    <row r="752" spans="1:170" customFormat="1" ht="15" x14ac:dyDescent="0.25">
      <c r="A752" s="310"/>
      <c r="B752" s="298"/>
      <c r="C752" s="479" t="s">
        <v>119</v>
      </c>
      <c r="D752" s="479"/>
      <c r="E752" s="479"/>
      <c r="F752" s="311"/>
      <c r="G752" s="312"/>
      <c r="H752" s="312"/>
      <c r="I752" s="312"/>
      <c r="J752" s="313">
        <v>379.68</v>
      </c>
      <c r="K752" s="312"/>
      <c r="L752" s="313">
        <v>89.98</v>
      </c>
      <c r="M752" s="312"/>
      <c r="N752" s="314">
        <v>2210.0100000000002</v>
      </c>
      <c r="EZ752" s="287"/>
      <c r="FA752" s="296"/>
      <c r="FB752" s="296"/>
      <c r="FC752" s="296"/>
      <c r="FF752" s="304" t="s">
        <v>119</v>
      </c>
      <c r="FG752" s="296"/>
      <c r="FK752" s="334"/>
      <c r="FL752" s="296"/>
      <c r="FN752" s="296"/>
    </row>
    <row r="753" spans="1:170" customFormat="1" ht="15" x14ac:dyDescent="0.25">
      <c r="A753" s="305"/>
      <c r="B753" s="298"/>
      <c r="C753" s="472" t="s">
        <v>120</v>
      </c>
      <c r="D753" s="472"/>
      <c r="E753" s="472"/>
      <c r="F753" s="299"/>
      <c r="G753" s="300"/>
      <c r="H753" s="300"/>
      <c r="I753" s="300"/>
      <c r="J753" s="308"/>
      <c r="K753" s="300"/>
      <c r="L753" s="301">
        <v>30.72</v>
      </c>
      <c r="M753" s="300"/>
      <c r="N753" s="303">
        <v>1603.89</v>
      </c>
      <c r="EZ753" s="287"/>
      <c r="FA753" s="296"/>
      <c r="FB753" s="296"/>
      <c r="FC753" s="296"/>
      <c r="FE753" s="304" t="s">
        <v>120</v>
      </c>
      <c r="FG753" s="296"/>
      <c r="FK753" s="334"/>
      <c r="FL753" s="296"/>
      <c r="FN753" s="296"/>
    </row>
    <row r="754" spans="1:170" customFormat="1" ht="22.5" x14ac:dyDescent="0.25">
      <c r="A754" s="305"/>
      <c r="B754" s="298" t="s">
        <v>140</v>
      </c>
      <c r="C754" s="472" t="s">
        <v>141</v>
      </c>
      <c r="D754" s="472"/>
      <c r="E754" s="472"/>
      <c r="F754" s="299" t="s">
        <v>123</v>
      </c>
      <c r="G754" s="306">
        <v>102</v>
      </c>
      <c r="H754" s="300"/>
      <c r="I754" s="306">
        <v>102</v>
      </c>
      <c r="J754" s="308"/>
      <c r="K754" s="300"/>
      <c r="L754" s="301">
        <v>31.33</v>
      </c>
      <c r="M754" s="300"/>
      <c r="N754" s="303">
        <v>1635.97</v>
      </c>
      <c r="EZ754" s="287"/>
      <c r="FA754" s="296"/>
      <c r="FB754" s="296"/>
      <c r="FC754" s="296"/>
      <c r="FE754" s="304" t="s">
        <v>141</v>
      </c>
      <c r="FG754" s="296"/>
      <c r="FK754" s="334"/>
      <c r="FL754" s="296"/>
      <c r="FN754" s="296"/>
    </row>
    <row r="755" spans="1:170" customFormat="1" ht="22.5" x14ac:dyDescent="0.25">
      <c r="A755" s="305"/>
      <c r="B755" s="298" t="s">
        <v>142</v>
      </c>
      <c r="C755" s="472" t="s">
        <v>143</v>
      </c>
      <c r="D755" s="472"/>
      <c r="E755" s="472"/>
      <c r="F755" s="299" t="s">
        <v>123</v>
      </c>
      <c r="G755" s="306">
        <v>54</v>
      </c>
      <c r="H755" s="300"/>
      <c r="I755" s="306">
        <v>54</v>
      </c>
      <c r="J755" s="308"/>
      <c r="K755" s="300"/>
      <c r="L755" s="301">
        <v>16.59</v>
      </c>
      <c r="M755" s="300"/>
      <c r="N755" s="325">
        <v>866.1</v>
      </c>
      <c r="EZ755" s="287"/>
      <c r="FA755" s="296"/>
      <c r="FB755" s="296"/>
      <c r="FC755" s="296"/>
      <c r="FE755" s="304" t="s">
        <v>143</v>
      </c>
      <c r="FG755" s="296"/>
      <c r="FK755" s="334"/>
      <c r="FL755" s="296"/>
      <c r="FN755" s="296"/>
    </row>
    <row r="756" spans="1:170" customFormat="1" ht="15" x14ac:dyDescent="0.25">
      <c r="A756" s="315"/>
      <c r="B756" s="316"/>
      <c r="C756" s="475" t="s">
        <v>126</v>
      </c>
      <c r="D756" s="475"/>
      <c r="E756" s="475"/>
      <c r="F756" s="290"/>
      <c r="G756" s="291"/>
      <c r="H756" s="291"/>
      <c r="I756" s="291"/>
      <c r="J756" s="294"/>
      <c r="K756" s="291"/>
      <c r="L756" s="317">
        <v>137.9</v>
      </c>
      <c r="M756" s="312"/>
      <c r="N756" s="318">
        <v>4712.08</v>
      </c>
      <c r="EZ756" s="287"/>
      <c r="FA756" s="296"/>
      <c r="FB756" s="296"/>
      <c r="FC756" s="296"/>
      <c r="FG756" s="296" t="s">
        <v>126</v>
      </c>
      <c r="FK756" s="334"/>
      <c r="FL756" s="296"/>
      <c r="FN756" s="296"/>
    </row>
    <row r="757" spans="1:170" customFormat="1" ht="22.5" x14ac:dyDescent="0.25">
      <c r="A757" s="288" t="s">
        <v>351</v>
      </c>
      <c r="B757" s="289" t="s">
        <v>144</v>
      </c>
      <c r="C757" s="475" t="s">
        <v>145</v>
      </c>
      <c r="D757" s="475"/>
      <c r="E757" s="475"/>
      <c r="F757" s="290" t="s">
        <v>115</v>
      </c>
      <c r="G757" s="291">
        <v>0.11559999999999999</v>
      </c>
      <c r="H757" s="292">
        <v>1</v>
      </c>
      <c r="I757" s="293">
        <v>0.11559999999999999</v>
      </c>
      <c r="J757" s="294"/>
      <c r="K757" s="291"/>
      <c r="L757" s="294"/>
      <c r="M757" s="291"/>
      <c r="N757" s="295"/>
      <c r="EZ757" s="287"/>
      <c r="FA757" s="296" t="s">
        <v>145</v>
      </c>
      <c r="FB757" s="296" t="s">
        <v>0</v>
      </c>
      <c r="FC757" s="296" t="s">
        <v>0</v>
      </c>
      <c r="FG757" s="296"/>
      <c r="FK757" s="334"/>
      <c r="FL757" s="296"/>
      <c r="FN757" s="296"/>
    </row>
    <row r="758" spans="1:170" customFormat="1" ht="15" x14ac:dyDescent="0.25">
      <c r="A758" s="297"/>
      <c r="B758" s="298" t="s">
        <v>26</v>
      </c>
      <c r="C758" s="472" t="s">
        <v>116</v>
      </c>
      <c r="D758" s="472"/>
      <c r="E758" s="472"/>
      <c r="F758" s="299"/>
      <c r="G758" s="300"/>
      <c r="H758" s="300"/>
      <c r="I758" s="300"/>
      <c r="J758" s="301">
        <v>106.88</v>
      </c>
      <c r="K758" s="300"/>
      <c r="L758" s="301">
        <v>12.36</v>
      </c>
      <c r="M758" s="302">
        <v>52.21</v>
      </c>
      <c r="N758" s="325">
        <v>645.32000000000005</v>
      </c>
      <c r="EZ758" s="287"/>
      <c r="FA758" s="296"/>
      <c r="FB758" s="296"/>
      <c r="FC758" s="296"/>
      <c r="FD758" s="304" t="s">
        <v>116</v>
      </c>
      <c r="FG758" s="296"/>
      <c r="FK758" s="334"/>
      <c r="FL758" s="296"/>
      <c r="FN758" s="296"/>
    </row>
    <row r="759" spans="1:170" customFormat="1" ht="15" x14ac:dyDescent="0.25">
      <c r="A759" s="297"/>
      <c r="B759" s="298" t="s">
        <v>127</v>
      </c>
      <c r="C759" s="472" t="s">
        <v>131</v>
      </c>
      <c r="D759" s="472"/>
      <c r="E759" s="472"/>
      <c r="F759" s="299"/>
      <c r="G759" s="300"/>
      <c r="H759" s="300"/>
      <c r="I759" s="300"/>
      <c r="J759" s="301">
        <v>241.58</v>
      </c>
      <c r="K759" s="300"/>
      <c r="L759" s="301">
        <v>27.93</v>
      </c>
      <c r="M759" s="302">
        <v>15.71</v>
      </c>
      <c r="N759" s="325">
        <v>438.78</v>
      </c>
      <c r="EZ759" s="287"/>
      <c r="FA759" s="296"/>
      <c r="FB759" s="296"/>
      <c r="FC759" s="296"/>
      <c r="FD759" s="304" t="s">
        <v>131</v>
      </c>
      <c r="FG759" s="296"/>
      <c r="FK759" s="334"/>
      <c r="FL759" s="296"/>
      <c r="FN759" s="296"/>
    </row>
    <row r="760" spans="1:170" customFormat="1" ht="15" x14ac:dyDescent="0.25">
      <c r="A760" s="297"/>
      <c r="B760" s="298" t="s">
        <v>21</v>
      </c>
      <c r="C760" s="472" t="s">
        <v>132</v>
      </c>
      <c r="D760" s="472"/>
      <c r="E760" s="472"/>
      <c r="F760" s="299"/>
      <c r="G760" s="300"/>
      <c r="H760" s="300"/>
      <c r="I760" s="300"/>
      <c r="J760" s="301">
        <v>26.36</v>
      </c>
      <c r="K760" s="300"/>
      <c r="L760" s="301">
        <v>3.05</v>
      </c>
      <c r="M760" s="302">
        <v>52.21</v>
      </c>
      <c r="N760" s="325">
        <v>159.24</v>
      </c>
      <c r="EZ760" s="287"/>
      <c r="FA760" s="296"/>
      <c r="FB760" s="296"/>
      <c r="FC760" s="296"/>
      <c r="FD760" s="304" t="s">
        <v>132</v>
      </c>
      <c r="FG760" s="296"/>
      <c r="FK760" s="334"/>
      <c r="FL760" s="296"/>
      <c r="FN760" s="296"/>
    </row>
    <row r="761" spans="1:170" customFormat="1" ht="15" x14ac:dyDescent="0.25">
      <c r="A761" s="305"/>
      <c r="B761" s="298"/>
      <c r="C761" s="472" t="s">
        <v>117</v>
      </c>
      <c r="D761" s="472"/>
      <c r="E761" s="472"/>
      <c r="F761" s="299" t="s">
        <v>118</v>
      </c>
      <c r="G761" s="302">
        <v>12.53</v>
      </c>
      <c r="H761" s="300"/>
      <c r="I761" s="322">
        <v>1.4484680000000001</v>
      </c>
      <c r="J761" s="308"/>
      <c r="K761" s="300"/>
      <c r="L761" s="308"/>
      <c r="M761" s="300"/>
      <c r="N761" s="309"/>
      <c r="EZ761" s="287"/>
      <c r="FA761" s="296"/>
      <c r="FB761" s="296"/>
      <c r="FC761" s="296"/>
      <c r="FE761" s="304" t="s">
        <v>117</v>
      </c>
      <c r="FG761" s="296"/>
      <c r="FK761" s="334"/>
      <c r="FL761" s="296"/>
      <c r="FN761" s="296"/>
    </row>
    <row r="762" spans="1:170" customFormat="1" ht="15" x14ac:dyDescent="0.25">
      <c r="A762" s="305"/>
      <c r="B762" s="298"/>
      <c r="C762" s="472" t="s">
        <v>133</v>
      </c>
      <c r="D762" s="472"/>
      <c r="E762" s="472"/>
      <c r="F762" s="299" t="s">
        <v>118</v>
      </c>
      <c r="G762" s="302">
        <v>2.62</v>
      </c>
      <c r="H762" s="300"/>
      <c r="I762" s="322">
        <v>0.30287199999999997</v>
      </c>
      <c r="J762" s="308"/>
      <c r="K762" s="300"/>
      <c r="L762" s="308"/>
      <c r="M762" s="300"/>
      <c r="N762" s="309"/>
      <c r="EZ762" s="287"/>
      <c r="FA762" s="296"/>
      <c r="FB762" s="296"/>
      <c r="FC762" s="296"/>
      <c r="FE762" s="304" t="s">
        <v>133</v>
      </c>
      <c r="FG762" s="296"/>
      <c r="FK762" s="334"/>
      <c r="FL762" s="296"/>
      <c r="FN762" s="296"/>
    </row>
    <row r="763" spans="1:170" customFormat="1" ht="15" x14ac:dyDescent="0.25">
      <c r="A763" s="310"/>
      <c r="B763" s="298"/>
      <c r="C763" s="479" t="s">
        <v>119</v>
      </c>
      <c r="D763" s="479"/>
      <c r="E763" s="479"/>
      <c r="F763" s="311"/>
      <c r="G763" s="312"/>
      <c r="H763" s="312"/>
      <c r="I763" s="312"/>
      <c r="J763" s="313">
        <v>348.46</v>
      </c>
      <c r="K763" s="312"/>
      <c r="L763" s="313">
        <v>40.29</v>
      </c>
      <c r="M763" s="312"/>
      <c r="N763" s="314">
        <v>1084.0999999999999</v>
      </c>
      <c r="EZ763" s="287"/>
      <c r="FA763" s="296"/>
      <c r="FB763" s="296"/>
      <c r="FC763" s="296"/>
      <c r="FF763" s="304" t="s">
        <v>119</v>
      </c>
      <c r="FG763" s="296"/>
      <c r="FK763" s="334"/>
      <c r="FL763" s="296"/>
      <c r="FN763" s="296"/>
    </row>
    <row r="764" spans="1:170" customFormat="1" ht="15" x14ac:dyDescent="0.25">
      <c r="A764" s="305"/>
      <c r="B764" s="298"/>
      <c r="C764" s="472" t="s">
        <v>120</v>
      </c>
      <c r="D764" s="472"/>
      <c r="E764" s="472"/>
      <c r="F764" s="299"/>
      <c r="G764" s="300"/>
      <c r="H764" s="300"/>
      <c r="I764" s="300"/>
      <c r="J764" s="308"/>
      <c r="K764" s="300"/>
      <c r="L764" s="301">
        <v>15.41</v>
      </c>
      <c r="M764" s="300"/>
      <c r="N764" s="325">
        <v>804.56</v>
      </c>
      <c r="EZ764" s="287"/>
      <c r="FA764" s="296"/>
      <c r="FB764" s="296"/>
      <c r="FC764" s="296"/>
      <c r="FE764" s="304" t="s">
        <v>120</v>
      </c>
      <c r="FG764" s="296"/>
      <c r="FK764" s="334"/>
      <c r="FL764" s="296"/>
      <c r="FN764" s="296"/>
    </row>
    <row r="765" spans="1:170" customFormat="1" ht="22.5" x14ac:dyDescent="0.25">
      <c r="A765" s="305"/>
      <c r="B765" s="298" t="s">
        <v>146</v>
      </c>
      <c r="C765" s="472" t="s">
        <v>147</v>
      </c>
      <c r="D765" s="472"/>
      <c r="E765" s="472"/>
      <c r="F765" s="299" t="s">
        <v>123</v>
      </c>
      <c r="G765" s="306">
        <v>92</v>
      </c>
      <c r="H765" s="300"/>
      <c r="I765" s="306">
        <v>92</v>
      </c>
      <c r="J765" s="308"/>
      <c r="K765" s="300"/>
      <c r="L765" s="301">
        <v>14.18</v>
      </c>
      <c r="M765" s="300"/>
      <c r="N765" s="325">
        <v>740.2</v>
      </c>
      <c r="EZ765" s="287"/>
      <c r="FA765" s="296"/>
      <c r="FB765" s="296"/>
      <c r="FC765" s="296"/>
      <c r="FE765" s="304" t="s">
        <v>147</v>
      </c>
      <c r="FG765" s="296"/>
      <c r="FK765" s="334"/>
      <c r="FL765" s="296"/>
      <c r="FN765" s="296"/>
    </row>
    <row r="766" spans="1:170" customFormat="1" ht="45" x14ac:dyDescent="0.25">
      <c r="A766" s="305"/>
      <c r="B766" s="298" t="s">
        <v>148</v>
      </c>
      <c r="C766" s="472" t="s">
        <v>149</v>
      </c>
      <c r="D766" s="472"/>
      <c r="E766" s="472"/>
      <c r="F766" s="299" t="s">
        <v>123</v>
      </c>
      <c r="G766" s="306">
        <v>46</v>
      </c>
      <c r="H766" s="302">
        <v>0.85</v>
      </c>
      <c r="I766" s="320">
        <v>39.1</v>
      </c>
      <c r="J766" s="308"/>
      <c r="K766" s="300"/>
      <c r="L766" s="301">
        <v>6.03</v>
      </c>
      <c r="M766" s="300"/>
      <c r="N766" s="325">
        <v>314.58</v>
      </c>
      <c r="EZ766" s="287"/>
      <c r="FA766" s="296"/>
      <c r="FB766" s="296"/>
      <c r="FC766" s="296"/>
      <c r="FE766" s="304" t="s">
        <v>149</v>
      </c>
      <c r="FG766" s="296"/>
      <c r="FK766" s="334"/>
      <c r="FL766" s="296"/>
      <c r="FN766" s="296"/>
    </row>
    <row r="767" spans="1:170" customFormat="1" ht="15" x14ac:dyDescent="0.25">
      <c r="A767" s="315"/>
      <c r="B767" s="316"/>
      <c r="C767" s="475" t="s">
        <v>126</v>
      </c>
      <c r="D767" s="475"/>
      <c r="E767" s="475"/>
      <c r="F767" s="290"/>
      <c r="G767" s="291"/>
      <c r="H767" s="291"/>
      <c r="I767" s="291"/>
      <c r="J767" s="294"/>
      <c r="K767" s="291"/>
      <c r="L767" s="317">
        <v>60.5</v>
      </c>
      <c r="M767" s="312"/>
      <c r="N767" s="318">
        <v>2138.88</v>
      </c>
      <c r="EZ767" s="287"/>
      <c r="FA767" s="296"/>
      <c r="FB767" s="296"/>
      <c r="FC767" s="296"/>
      <c r="FG767" s="296" t="s">
        <v>126</v>
      </c>
      <c r="FK767" s="334"/>
      <c r="FL767" s="296"/>
      <c r="FN767" s="296"/>
    </row>
    <row r="768" spans="1:170" customFormat="1" ht="33.75" x14ac:dyDescent="0.25">
      <c r="A768" s="288" t="s">
        <v>352</v>
      </c>
      <c r="B768" s="289" t="s">
        <v>150</v>
      </c>
      <c r="C768" s="475" t="s">
        <v>151</v>
      </c>
      <c r="D768" s="475"/>
      <c r="E768" s="475"/>
      <c r="F768" s="290" t="s">
        <v>115</v>
      </c>
      <c r="G768" s="291">
        <v>0.11600000000000001</v>
      </c>
      <c r="H768" s="292">
        <v>1</v>
      </c>
      <c r="I768" s="326">
        <v>0.11600000000000001</v>
      </c>
      <c r="J768" s="294"/>
      <c r="K768" s="291"/>
      <c r="L768" s="294"/>
      <c r="M768" s="291"/>
      <c r="N768" s="295"/>
      <c r="EZ768" s="287"/>
      <c r="FA768" s="296" t="s">
        <v>151</v>
      </c>
      <c r="FB768" s="296" t="s">
        <v>0</v>
      </c>
      <c r="FC768" s="296" t="s">
        <v>0</v>
      </c>
      <c r="FG768" s="296"/>
      <c r="FK768" s="334"/>
      <c r="FL768" s="296"/>
      <c r="FN768" s="296"/>
    </row>
    <row r="769" spans="1:170" customFormat="1" ht="15" x14ac:dyDescent="0.25">
      <c r="A769" s="297"/>
      <c r="B769" s="298" t="s">
        <v>26</v>
      </c>
      <c r="C769" s="472" t="s">
        <v>116</v>
      </c>
      <c r="D769" s="472"/>
      <c r="E769" s="472"/>
      <c r="F769" s="299"/>
      <c r="G769" s="300"/>
      <c r="H769" s="300"/>
      <c r="I769" s="300"/>
      <c r="J769" s="301">
        <v>173.23</v>
      </c>
      <c r="K769" s="300"/>
      <c r="L769" s="301">
        <v>20.09</v>
      </c>
      <c r="M769" s="302">
        <v>52.21</v>
      </c>
      <c r="N769" s="303">
        <v>1048.9000000000001</v>
      </c>
      <c r="EZ769" s="287"/>
      <c r="FA769" s="296"/>
      <c r="FB769" s="296"/>
      <c r="FC769" s="296"/>
      <c r="FD769" s="304" t="s">
        <v>116</v>
      </c>
      <c r="FG769" s="296"/>
      <c r="FK769" s="334"/>
      <c r="FL769" s="296"/>
      <c r="FN769" s="296"/>
    </row>
    <row r="770" spans="1:170" customFormat="1" ht="15" x14ac:dyDescent="0.25">
      <c r="A770" s="297"/>
      <c r="B770" s="298" t="s">
        <v>127</v>
      </c>
      <c r="C770" s="472" t="s">
        <v>131</v>
      </c>
      <c r="D770" s="472"/>
      <c r="E770" s="472"/>
      <c r="F770" s="299"/>
      <c r="G770" s="300"/>
      <c r="H770" s="300"/>
      <c r="I770" s="300"/>
      <c r="J770" s="319">
        <v>5268.76</v>
      </c>
      <c r="K770" s="300"/>
      <c r="L770" s="301">
        <v>611.17999999999995</v>
      </c>
      <c r="M770" s="302">
        <v>15.71</v>
      </c>
      <c r="N770" s="303">
        <v>9601.64</v>
      </c>
      <c r="EZ770" s="287"/>
      <c r="FA770" s="296"/>
      <c r="FB770" s="296"/>
      <c r="FC770" s="296"/>
      <c r="FD770" s="304" t="s">
        <v>131</v>
      </c>
      <c r="FG770" s="296"/>
      <c r="FK770" s="334"/>
      <c r="FL770" s="296"/>
      <c r="FN770" s="296"/>
    </row>
    <row r="771" spans="1:170" customFormat="1" ht="15" x14ac:dyDescent="0.25">
      <c r="A771" s="297"/>
      <c r="B771" s="298" t="s">
        <v>21</v>
      </c>
      <c r="C771" s="472" t="s">
        <v>132</v>
      </c>
      <c r="D771" s="472"/>
      <c r="E771" s="472"/>
      <c r="F771" s="299"/>
      <c r="G771" s="300"/>
      <c r="H771" s="300"/>
      <c r="I771" s="300"/>
      <c r="J771" s="301">
        <v>267.67</v>
      </c>
      <c r="K771" s="300"/>
      <c r="L771" s="301">
        <v>31.05</v>
      </c>
      <c r="M771" s="302">
        <v>52.21</v>
      </c>
      <c r="N771" s="303">
        <v>1621.12</v>
      </c>
      <c r="EZ771" s="287"/>
      <c r="FA771" s="296"/>
      <c r="FB771" s="296"/>
      <c r="FC771" s="296"/>
      <c r="FD771" s="304" t="s">
        <v>132</v>
      </c>
      <c r="FG771" s="296"/>
      <c r="FK771" s="334"/>
      <c r="FL771" s="296"/>
      <c r="FN771" s="296"/>
    </row>
    <row r="772" spans="1:170" customFormat="1" ht="15" x14ac:dyDescent="0.25">
      <c r="A772" s="297"/>
      <c r="B772" s="298" t="s">
        <v>24</v>
      </c>
      <c r="C772" s="472" t="s">
        <v>152</v>
      </c>
      <c r="D772" s="472"/>
      <c r="E772" s="472"/>
      <c r="F772" s="299"/>
      <c r="G772" s="300"/>
      <c r="H772" s="300"/>
      <c r="I772" s="300"/>
      <c r="J772" s="301">
        <v>17.079999999999998</v>
      </c>
      <c r="K772" s="300"/>
      <c r="L772" s="301">
        <v>1.98</v>
      </c>
      <c r="M772" s="320">
        <v>9.5</v>
      </c>
      <c r="N772" s="325">
        <v>18.809999999999999</v>
      </c>
      <c r="EZ772" s="287"/>
      <c r="FA772" s="296"/>
      <c r="FB772" s="296"/>
      <c r="FC772" s="296"/>
      <c r="FD772" s="304" t="s">
        <v>152</v>
      </c>
      <c r="FG772" s="296"/>
      <c r="FK772" s="334"/>
      <c r="FL772" s="296"/>
      <c r="FN772" s="296"/>
    </row>
    <row r="773" spans="1:170" customFormat="1" ht="15" x14ac:dyDescent="0.25">
      <c r="A773" s="305"/>
      <c r="B773" s="298"/>
      <c r="C773" s="472" t="s">
        <v>117</v>
      </c>
      <c r="D773" s="472"/>
      <c r="E773" s="472"/>
      <c r="F773" s="299" t="s">
        <v>118</v>
      </c>
      <c r="G773" s="320">
        <v>21.6</v>
      </c>
      <c r="H773" s="300"/>
      <c r="I773" s="332">
        <v>2.5055999999999998</v>
      </c>
      <c r="J773" s="308"/>
      <c r="K773" s="300"/>
      <c r="L773" s="308"/>
      <c r="M773" s="300"/>
      <c r="N773" s="309"/>
      <c r="EZ773" s="287"/>
      <c r="FA773" s="296"/>
      <c r="FB773" s="296"/>
      <c r="FC773" s="296"/>
      <c r="FE773" s="304" t="s">
        <v>117</v>
      </c>
      <c r="FG773" s="296"/>
      <c r="FK773" s="334"/>
      <c r="FL773" s="296"/>
      <c r="FN773" s="296"/>
    </row>
    <row r="774" spans="1:170" customFormat="1" ht="15" x14ac:dyDescent="0.25">
      <c r="A774" s="305"/>
      <c r="B774" s="298"/>
      <c r="C774" s="472" t="s">
        <v>133</v>
      </c>
      <c r="D774" s="472"/>
      <c r="E774" s="472"/>
      <c r="F774" s="299" t="s">
        <v>118</v>
      </c>
      <c r="G774" s="320">
        <v>20.6</v>
      </c>
      <c r="H774" s="300"/>
      <c r="I774" s="332">
        <v>2.3896000000000002</v>
      </c>
      <c r="J774" s="308"/>
      <c r="K774" s="300"/>
      <c r="L774" s="308"/>
      <c r="M774" s="300"/>
      <c r="N774" s="309"/>
      <c r="EZ774" s="287"/>
      <c r="FA774" s="296"/>
      <c r="FB774" s="296"/>
      <c r="FC774" s="296"/>
      <c r="FE774" s="304" t="s">
        <v>133</v>
      </c>
      <c r="FG774" s="296"/>
      <c r="FK774" s="334"/>
      <c r="FL774" s="296"/>
      <c r="FN774" s="296"/>
    </row>
    <row r="775" spans="1:170" customFormat="1" ht="15" x14ac:dyDescent="0.25">
      <c r="A775" s="310"/>
      <c r="B775" s="298"/>
      <c r="C775" s="479" t="s">
        <v>119</v>
      </c>
      <c r="D775" s="479"/>
      <c r="E775" s="479"/>
      <c r="F775" s="311"/>
      <c r="G775" s="312"/>
      <c r="H775" s="312"/>
      <c r="I775" s="312"/>
      <c r="J775" s="323">
        <v>5459.07</v>
      </c>
      <c r="K775" s="312"/>
      <c r="L775" s="313">
        <v>633.25</v>
      </c>
      <c r="M775" s="312"/>
      <c r="N775" s="314">
        <v>10669.35</v>
      </c>
      <c r="EZ775" s="287"/>
      <c r="FA775" s="296"/>
      <c r="FB775" s="296"/>
      <c r="FC775" s="296"/>
      <c r="FF775" s="304" t="s">
        <v>119</v>
      </c>
      <c r="FG775" s="296"/>
      <c r="FK775" s="334"/>
      <c r="FL775" s="296"/>
      <c r="FN775" s="296"/>
    </row>
    <row r="776" spans="1:170" customFormat="1" ht="15" x14ac:dyDescent="0.25">
      <c r="A776" s="305"/>
      <c r="B776" s="298"/>
      <c r="C776" s="472" t="s">
        <v>120</v>
      </c>
      <c r="D776" s="472"/>
      <c r="E776" s="472"/>
      <c r="F776" s="299"/>
      <c r="G776" s="300"/>
      <c r="H776" s="300"/>
      <c r="I776" s="300"/>
      <c r="J776" s="308"/>
      <c r="K776" s="300"/>
      <c r="L776" s="301">
        <v>51.14</v>
      </c>
      <c r="M776" s="300"/>
      <c r="N776" s="303">
        <v>2670.02</v>
      </c>
      <c r="EZ776" s="287"/>
      <c r="FA776" s="296"/>
      <c r="FB776" s="296"/>
      <c r="FC776" s="296"/>
      <c r="FE776" s="304" t="s">
        <v>120</v>
      </c>
      <c r="FG776" s="296"/>
      <c r="FK776" s="334"/>
      <c r="FL776" s="296"/>
      <c r="FN776" s="296"/>
    </row>
    <row r="777" spans="1:170" customFormat="1" ht="45" x14ac:dyDescent="0.25">
      <c r="A777" s="305"/>
      <c r="B777" s="298" t="s">
        <v>153</v>
      </c>
      <c r="C777" s="472" t="s">
        <v>154</v>
      </c>
      <c r="D777" s="472"/>
      <c r="E777" s="472"/>
      <c r="F777" s="299" t="s">
        <v>123</v>
      </c>
      <c r="G777" s="306">
        <v>147</v>
      </c>
      <c r="H777" s="300"/>
      <c r="I777" s="306">
        <v>147</v>
      </c>
      <c r="J777" s="308"/>
      <c r="K777" s="300"/>
      <c r="L777" s="301">
        <v>75.180000000000007</v>
      </c>
      <c r="M777" s="300"/>
      <c r="N777" s="303">
        <v>3924.93</v>
      </c>
      <c r="EZ777" s="287"/>
      <c r="FA777" s="296"/>
      <c r="FB777" s="296"/>
      <c r="FC777" s="296"/>
      <c r="FE777" s="304" t="s">
        <v>154</v>
      </c>
      <c r="FG777" s="296"/>
      <c r="FK777" s="334"/>
      <c r="FL777" s="296"/>
      <c r="FN777" s="296"/>
    </row>
    <row r="778" spans="1:170" customFormat="1" ht="56.25" x14ac:dyDescent="0.25">
      <c r="A778" s="305"/>
      <c r="B778" s="298" t="s">
        <v>155</v>
      </c>
      <c r="C778" s="472" t="s">
        <v>156</v>
      </c>
      <c r="D778" s="472"/>
      <c r="E778" s="472"/>
      <c r="F778" s="299" t="s">
        <v>123</v>
      </c>
      <c r="G778" s="306">
        <v>134</v>
      </c>
      <c r="H778" s="302">
        <v>0.85</v>
      </c>
      <c r="I778" s="320">
        <v>113.9</v>
      </c>
      <c r="J778" s="308"/>
      <c r="K778" s="300"/>
      <c r="L778" s="301">
        <v>58.25</v>
      </c>
      <c r="M778" s="300"/>
      <c r="N778" s="303">
        <v>3041.15</v>
      </c>
      <c r="EZ778" s="287"/>
      <c r="FA778" s="296"/>
      <c r="FB778" s="296"/>
      <c r="FC778" s="296"/>
      <c r="FE778" s="304" t="s">
        <v>156</v>
      </c>
      <c r="FG778" s="296"/>
      <c r="FK778" s="334"/>
      <c r="FL778" s="296"/>
      <c r="FN778" s="296"/>
    </row>
    <row r="779" spans="1:170" customFormat="1" ht="15" x14ac:dyDescent="0.25">
      <c r="A779" s="315"/>
      <c r="B779" s="316"/>
      <c r="C779" s="475" t="s">
        <v>126</v>
      </c>
      <c r="D779" s="475"/>
      <c r="E779" s="475"/>
      <c r="F779" s="290"/>
      <c r="G779" s="291"/>
      <c r="H779" s="291"/>
      <c r="I779" s="291"/>
      <c r="J779" s="294"/>
      <c r="K779" s="291"/>
      <c r="L779" s="317">
        <v>766.68</v>
      </c>
      <c r="M779" s="312"/>
      <c r="N779" s="318">
        <v>17635.43</v>
      </c>
      <c r="EZ779" s="287"/>
      <c r="FA779" s="296"/>
      <c r="FB779" s="296"/>
      <c r="FC779" s="296"/>
      <c r="FG779" s="296" t="s">
        <v>126</v>
      </c>
      <c r="FK779" s="334"/>
      <c r="FL779" s="296"/>
      <c r="FN779" s="296"/>
    </row>
    <row r="780" spans="1:170" customFormat="1" ht="22.5" x14ac:dyDescent="0.25">
      <c r="A780" s="288" t="s">
        <v>353</v>
      </c>
      <c r="B780" s="289" t="s">
        <v>157</v>
      </c>
      <c r="C780" s="475" t="s">
        <v>158</v>
      </c>
      <c r="D780" s="475"/>
      <c r="E780" s="475"/>
      <c r="F780" s="290" t="s">
        <v>159</v>
      </c>
      <c r="G780" s="291">
        <v>14.62</v>
      </c>
      <c r="H780" s="292">
        <v>1</v>
      </c>
      <c r="I780" s="331">
        <v>14.62</v>
      </c>
      <c r="J780" s="317">
        <v>646.32000000000005</v>
      </c>
      <c r="K780" s="326">
        <v>1.012</v>
      </c>
      <c r="L780" s="324">
        <v>9562.59</v>
      </c>
      <c r="M780" s="327">
        <v>9.5</v>
      </c>
      <c r="N780" s="318">
        <v>90844.61</v>
      </c>
      <c r="EZ780" s="287"/>
      <c r="FA780" s="296" t="s">
        <v>158</v>
      </c>
      <c r="FB780" s="296" t="s">
        <v>0</v>
      </c>
      <c r="FC780" s="296" t="s">
        <v>0</v>
      </c>
      <c r="FG780" s="296"/>
      <c r="FK780" s="334"/>
      <c r="FL780" s="296"/>
      <c r="FN780" s="296"/>
    </row>
    <row r="781" spans="1:170" customFormat="1" ht="15" x14ac:dyDescent="0.25">
      <c r="A781" s="310"/>
      <c r="B781" s="328"/>
      <c r="C781" s="472" t="s">
        <v>160</v>
      </c>
      <c r="D781" s="472"/>
      <c r="E781" s="472"/>
      <c r="F781" s="472"/>
      <c r="G781" s="472"/>
      <c r="H781" s="472"/>
      <c r="I781" s="472"/>
      <c r="J781" s="472"/>
      <c r="K781" s="472"/>
      <c r="L781" s="472"/>
      <c r="M781" s="472"/>
      <c r="N781" s="481"/>
      <c r="EZ781" s="287"/>
      <c r="FA781" s="296"/>
      <c r="FB781" s="296"/>
      <c r="FC781" s="296"/>
      <c r="FG781" s="296"/>
      <c r="FH781" s="304" t="s">
        <v>160</v>
      </c>
      <c r="FK781" s="334"/>
      <c r="FL781" s="296"/>
      <c r="FN781" s="296"/>
    </row>
    <row r="782" spans="1:170" customFormat="1" ht="15" x14ac:dyDescent="0.25">
      <c r="A782" s="329"/>
      <c r="B782" s="298"/>
      <c r="C782" s="466" t="s">
        <v>161</v>
      </c>
      <c r="D782" s="466"/>
      <c r="E782" s="466"/>
      <c r="F782" s="466"/>
      <c r="G782" s="466"/>
      <c r="H782" s="466"/>
      <c r="I782" s="466"/>
      <c r="J782" s="466"/>
      <c r="K782" s="466"/>
      <c r="L782" s="466"/>
      <c r="M782" s="466"/>
      <c r="N782" s="480"/>
      <c r="EZ782" s="287"/>
      <c r="FA782" s="296"/>
      <c r="FB782" s="296"/>
      <c r="FC782" s="296"/>
      <c r="FG782" s="296"/>
      <c r="FI782" s="304" t="s">
        <v>161</v>
      </c>
      <c r="FK782" s="334"/>
      <c r="FL782" s="296"/>
      <c r="FN782" s="296"/>
    </row>
    <row r="783" spans="1:170" customFormat="1" ht="15" x14ac:dyDescent="0.25">
      <c r="A783" s="315"/>
      <c r="B783" s="316"/>
      <c r="C783" s="475" t="s">
        <v>126</v>
      </c>
      <c r="D783" s="475"/>
      <c r="E783" s="475"/>
      <c r="F783" s="290"/>
      <c r="G783" s="291"/>
      <c r="H783" s="291"/>
      <c r="I783" s="291"/>
      <c r="J783" s="294"/>
      <c r="K783" s="291"/>
      <c r="L783" s="324">
        <v>9562.59</v>
      </c>
      <c r="M783" s="312"/>
      <c r="N783" s="318">
        <v>90844.61</v>
      </c>
      <c r="EZ783" s="287"/>
      <c r="FA783" s="296"/>
      <c r="FB783" s="296"/>
      <c r="FC783" s="296"/>
      <c r="FG783" s="296" t="s">
        <v>126</v>
      </c>
      <c r="FK783" s="334"/>
      <c r="FL783" s="296"/>
      <c r="FN783" s="296"/>
    </row>
    <row r="784" spans="1:170" customFormat="1" ht="56.25" x14ac:dyDescent="0.25">
      <c r="A784" s="288" t="s">
        <v>354</v>
      </c>
      <c r="B784" s="289" t="s">
        <v>287</v>
      </c>
      <c r="C784" s="475" t="s">
        <v>288</v>
      </c>
      <c r="D784" s="475"/>
      <c r="E784" s="475"/>
      <c r="F784" s="290" t="s">
        <v>222</v>
      </c>
      <c r="G784" s="291">
        <v>1</v>
      </c>
      <c r="H784" s="292">
        <v>1</v>
      </c>
      <c r="I784" s="292">
        <v>1</v>
      </c>
      <c r="J784" s="294"/>
      <c r="K784" s="291"/>
      <c r="L784" s="294"/>
      <c r="M784" s="291"/>
      <c r="N784" s="295"/>
      <c r="EZ784" s="287"/>
      <c r="FA784" s="296" t="s">
        <v>288</v>
      </c>
      <c r="FB784" s="296" t="s">
        <v>0</v>
      </c>
      <c r="FC784" s="296" t="s">
        <v>0</v>
      </c>
      <c r="FG784" s="296"/>
      <c r="FK784" s="334"/>
      <c r="FL784" s="296"/>
      <c r="FN784" s="296"/>
    </row>
    <row r="785" spans="1:170" customFormat="1" ht="15" x14ac:dyDescent="0.25">
      <c r="A785" s="297"/>
      <c r="B785" s="298" t="s">
        <v>26</v>
      </c>
      <c r="C785" s="472" t="s">
        <v>116</v>
      </c>
      <c r="D785" s="472"/>
      <c r="E785" s="472"/>
      <c r="F785" s="299"/>
      <c r="G785" s="300"/>
      <c r="H785" s="300"/>
      <c r="I785" s="300"/>
      <c r="J785" s="301">
        <v>316.8</v>
      </c>
      <c r="K785" s="300"/>
      <c r="L785" s="301">
        <v>316.8</v>
      </c>
      <c r="M785" s="302">
        <v>52.21</v>
      </c>
      <c r="N785" s="303">
        <v>16540.13</v>
      </c>
      <c r="EZ785" s="287"/>
      <c r="FA785" s="296"/>
      <c r="FB785" s="296"/>
      <c r="FC785" s="296"/>
      <c r="FD785" s="304" t="s">
        <v>116</v>
      </c>
      <c r="FG785" s="296"/>
      <c r="FK785" s="334"/>
      <c r="FL785" s="296"/>
      <c r="FN785" s="296"/>
    </row>
    <row r="786" spans="1:170" customFormat="1" ht="15" x14ac:dyDescent="0.25">
      <c r="A786" s="297"/>
      <c r="B786" s="298" t="s">
        <v>127</v>
      </c>
      <c r="C786" s="472" t="s">
        <v>131</v>
      </c>
      <c r="D786" s="472"/>
      <c r="E786" s="472"/>
      <c r="F786" s="299"/>
      <c r="G786" s="300"/>
      <c r="H786" s="300"/>
      <c r="I786" s="300"/>
      <c r="J786" s="319">
        <v>8602.08</v>
      </c>
      <c r="K786" s="300"/>
      <c r="L786" s="319">
        <v>8602.08</v>
      </c>
      <c r="M786" s="302">
        <v>15.71</v>
      </c>
      <c r="N786" s="303">
        <v>135138.68</v>
      </c>
      <c r="EZ786" s="287"/>
      <c r="FA786" s="296"/>
      <c r="FB786" s="296"/>
      <c r="FC786" s="296"/>
      <c r="FD786" s="304" t="s">
        <v>131</v>
      </c>
      <c r="FG786" s="296"/>
      <c r="FK786" s="334"/>
      <c r="FL786" s="296"/>
      <c r="FN786" s="296"/>
    </row>
    <row r="787" spans="1:170" customFormat="1" ht="15" x14ac:dyDescent="0.25">
      <c r="A787" s="297"/>
      <c r="B787" s="298" t="s">
        <v>21</v>
      </c>
      <c r="C787" s="472" t="s">
        <v>132</v>
      </c>
      <c r="D787" s="472"/>
      <c r="E787" s="472"/>
      <c r="F787" s="299"/>
      <c r="G787" s="300"/>
      <c r="H787" s="300"/>
      <c r="I787" s="300"/>
      <c r="J787" s="301">
        <v>328.35</v>
      </c>
      <c r="K787" s="300"/>
      <c r="L787" s="301">
        <v>328.35</v>
      </c>
      <c r="M787" s="302">
        <v>52.21</v>
      </c>
      <c r="N787" s="303">
        <v>17143.150000000001</v>
      </c>
      <c r="EZ787" s="287"/>
      <c r="FA787" s="296"/>
      <c r="FB787" s="296"/>
      <c r="FC787" s="296"/>
      <c r="FD787" s="304" t="s">
        <v>132</v>
      </c>
      <c r="FG787" s="296"/>
      <c r="FK787" s="334"/>
      <c r="FL787" s="296"/>
      <c r="FN787" s="296"/>
    </row>
    <row r="788" spans="1:170" customFormat="1" ht="15" x14ac:dyDescent="0.25">
      <c r="A788" s="305"/>
      <c r="B788" s="298"/>
      <c r="C788" s="472" t="s">
        <v>117</v>
      </c>
      <c r="D788" s="472"/>
      <c r="E788" s="472"/>
      <c r="F788" s="299" t="s">
        <v>118</v>
      </c>
      <c r="G788" s="302">
        <v>34.51</v>
      </c>
      <c r="H788" s="300"/>
      <c r="I788" s="302">
        <v>34.51</v>
      </c>
      <c r="J788" s="308"/>
      <c r="K788" s="300"/>
      <c r="L788" s="308"/>
      <c r="M788" s="300"/>
      <c r="N788" s="309"/>
      <c r="EZ788" s="287"/>
      <c r="FA788" s="296"/>
      <c r="FB788" s="296"/>
      <c r="FC788" s="296"/>
      <c r="FE788" s="304" t="s">
        <v>117</v>
      </c>
      <c r="FG788" s="296"/>
      <c r="FK788" s="334"/>
      <c r="FL788" s="296"/>
      <c r="FN788" s="296"/>
    </row>
    <row r="789" spans="1:170" customFormat="1" ht="15" x14ac:dyDescent="0.25">
      <c r="A789" s="305"/>
      <c r="B789" s="298"/>
      <c r="C789" s="472" t="s">
        <v>133</v>
      </c>
      <c r="D789" s="472"/>
      <c r="E789" s="472"/>
      <c r="F789" s="299" t="s">
        <v>118</v>
      </c>
      <c r="G789" s="302">
        <v>25.66</v>
      </c>
      <c r="H789" s="300"/>
      <c r="I789" s="302">
        <v>25.66</v>
      </c>
      <c r="J789" s="308"/>
      <c r="K789" s="300"/>
      <c r="L789" s="308"/>
      <c r="M789" s="300"/>
      <c r="N789" s="309"/>
      <c r="EZ789" s="287"/>
      <c r="FA789" s="296"/>
      <c r="FB789" s="296"/>
      <c r="FC789" s="296"/>
      <c r="FE789" s="304" t="s">
        <v>133</v>
      </c>
      <c r="FG789" s="296"/>
      <c r="FK789" s="334"/>
      <c r="FL789" s="296"/>
      <c r="FN789" s="296"/>
    </row>
    <row r="790" spans="1:170" customFormat="1" ht="15" x14ac:dyDescent="0.25">
      <c r="A790" s="310"/>
      <c r="B790" s="298"/>
      <c r="C790" s="479" t="s">
        <v>119</v>
      </c>
      <c r="D790" s="479"/>
      <c r="E790" s="479"/>
      <c r="F790" s="311"/>
      <c r="G790" s="312"/>
      <c r="H790" s="312"/>
      <c r="I790" s="312"/>
      <c r="J790" s="323">
        <v>8918.8799999999992</v>
      </c>
      <c r="K790" s="312"/>
      <c r="L790" s="323">
        <v>8918.8799999999992</v>
      </c>
      <c r="M790" s="312"/>
      <c r="N790" s="314">
        <v>151678.81</v>
      </c>
      <c r="EZ790" s="287"/>
      <c r="FA790" s="296"/>
      <c r="FB790" s="296"/>
      <c r="FC790" s="296"/>
      <c r="FF790" s="304" t="s">
        <v>119</v>
      </c>
      <c r="FG790" s="296"/>
      <c r="FK790" s="334"/>
      <c r="FL790" s="296"/>
      <c r="FN790" s="296"/>
    </row>
    <row r="791" spans="1:170" customFormat="1" ht="15" x14ac:dyDescent="0.25">
      <c r="A791" s="305"/>
      <c r="B791" s="298"/>
      <c r="C791" s="472" t="s">
        <v>120</v>
      </c>
      <c r="D791" s="472"/>
      <c r="E791" s="472"/>
      <c r="F791" s="299"/>
      <c r="G791" s="300"/>
      <c r="H791" s="300"/>
      <c r="I791" s="300"/>
      <c r="J791" s="308"/>
      <c r="K791" s="300"/>
      <c r="L791" s="301">
        <v>645.15</v>
      </c>
      <c r="M791" s="300"/>
      <c r="N791" s="303">
        <v>33683.279999999999</v>
      </c>
      <c r="EZ791" s="287"/>
      <c r="FA791" s="296"/>
      <c r="FB791" s="296"/>
      <c r="FC791" s="296"/>
      <c r="FE791" s="304" t="s">
        <v>120</v>
      </c>
      <c r="FG791" s="296"/>
      <c r="FK791" s="334"/>
      <c r="FL791" s="296"/>
      <c r="FN791" s="296"/>
    </row>
    <row r="792" spans="1:170" customFormat="1" ht="22.5" x14ac:dyDescent="0.25">
      <c r="A792" s="305"/>
      <c r="B792" s="298" t="s">
        <v>134</v>
      </c>
      <c r="C792" s="472" t="s">
        <v>135</v>
      </c>
      <c r="D792" s="472"/>
      <c r="E792" s="472"/>
      <c r="F792" s="299" t="s">
        <v>123</v>
      </c>
      <c r="G792" s="306">
        <v>109</v>
      </c>
      <c r="H792" s="300"/>
      <c r="I792" s="306">
        <v>109</v>
      </c>
      <c r="J792" s="308"/>
      <c r="K792" s="300"/>
      <c r="L792" s="301">
        <v>703.21</v>
      </c>
      <c r="M792" s="300"/>
      <c r="N792" s="303">
        <v>36714.78</v>
      </c>
      <c r="EZ792" s="287"/>
      <c r="FA792" s="296"/>
      <c r="FB792" s="296"/>
      <c r="FC792" s="296"/>
      <c r="FE792" s="304" t="s">
        <v>135</v>
      </c>
      <c r="FG792" s="296"/>
      <c r="FK792" s="334"/>
      <c r="FL792" s="296"/>
      <c r="FN792" s="296"/>
    </row>
    <row r="793" spans="1:170" customFormat="1" ht="45" x14ac:dyDescent="0.25">
      <c r="A793" s="305"/>
      <c r="B793" s="298" t="s">
        <v>136</v>
      </c>
      <c r="C793" s="472" t="s">
        <v>137</v>
      </c>
      <c r="D793" s="472"/>
      <c r="E793" s="472"/>
      <c r="F793" s="299" t="s">
        <v>123</v>
      </c>
      <c r="G793" s="306">
        <v>65</v>
      </c>
      <c r="H793" s="302">
        <v>0.85</v>
      </c>
      <c r="I793" s="302">
        <v>55.25</v>
      </c>
      <c r="J793" s="308"/>
      <c r="K793" s="300"/>
      <c r="L793" s="301">
        <v>356.45</v>
      </c>
      <c r="M793" s="300"/>
      <c r="N793" s="303">
        <v>18610.009999999998</v>
      </c>
      <c r="EZ793" s="287"/>
      <c r="FA793" s="296"/>
      <c r="FB793" s="296"/>
      <c r="FC793" s="296"/>
      <c r="FE793" s="304" t="s">
        <v>137</v>
      </c>
      <c r="FG793" s="296"/>
      <c r="FK793" s="334"/>
      <c r="FL793" s="296"/>
      <c r="FN793" s="296"/>
    </row>
    <row r="794" spans="1:170" customFormat="1" ht="15" x14ac:dyDescent="0.25">
      <c r="A794" s="315"/>
      <c r="B794" s="316"/>
      <c r="C794" s="475" t="s">
        <v>126</v>
      </c>
      <c r="D794" s="475"/>
      <c r="E794" s="475"/>
      <c r="F794" s="290"/>
      <c r="G794" s="291"/>
      <c r="H794" s="291"/>
      <c r="I794" s="291"/>
      <c r="J794" s="294"/>
      <c r="K794" s="291"/>
      <c r="L794" s="324">
        <v>9978.5400000000009</v>
      </c>
      <c r="M794" s="312"/>
      <c r="N794" s="318">
        <v>207003.6</v>
      </c>
      <c r="EZ794" s="287"/>
      <c r="FA794" s="296"/>
      <c r="FB794" s="296"/>
      <c r="FC794" s="296"/>
      <c r="FG794" s="296" t="s">
        <v>126</v>
      </c>
      <c r="FK794" s="334"/>
      <c r="FL794" s="296"/>
      <c r="FN794" s="296"/>
    </row>
    <row r="795" spans="1:170" customFormat="1" ht="22.5" x14ac:dyDescent="0.25">
      <c r="A795" s="288" t="s">
        <v>355</v>
      </c>
      <c r="B795" s="289" t="s">
        <v>169</v>
      </c>
      <c r="C795" s="475" t="s">
        <v>10</v>
      </c>
      <c r="D795" s="475"/>
      <c r="E795" s="475"/>
      <c r="F795" s="290" t="s">
        <v>11</v>
      </c>
      <c r="G795" s="291">
        <v>1</v>
      </c>
      <c r="H795" s="292">
        <v>1</v>
      </c>
      <c r="I795" s="292">
        <v>1</v>
      </c>
      <c r="J795" s="324">
        <v>168421.05</v>
      </c>
      <c r="K795" s="330">
        <v>1.04236</v>
      </c>
      <c r="L795" s="324">
        <v>175555.37</v>
      </c>
      <c r="M795" s="327">
        <v>9.5</v>
      </c>
      <c r="N795" s="318">
        <v>1667776.02</v>
      </c>
      <c r="EZ795" s="287"/>
      <c r="FA795" s="296" t="s">
        <v>10</v>
      </c>
      <c r="FB795" s="296" t="s">
        <v>0</v>
      </c>
      <c r="FC795" s="296" t="s">
        <v>0</v>
      </c>
      <c r="FG795" s="296"/>
      <c r="FK795" s="334"/>
      <c r="FL795" s="296"/>
      <c r="FN795" s="296"/>
    </row>
    <row r="796" spans="1:170" customFormat="1" ht="15" x14ac:dyDescent="0.25">
      <c r="A796" s="310"/>
      <c r="B796" s="328"/>
      <c r="C796" s="472" t="s">
        <v>290</v>
      </c>
      <c r="D796" s="472"/>
      <c r="E796" s="472"/>
      <c r="F796" s="472"/>
      <c r="G796" s="472"/>
      <c r="H796" s="472"/>
      <c r="I796" s="472"/>
      <c r="J796" s="472"/>
      <c r="K796" s="472"/>
      <c r="L796" s="472"/>
      <c r="M796" s="472"/>
      <c r="N796" s="481"/>
      <c r="EZ796" s="287"/>
      <c r="FA796" s="296"/>
      <c r="FB796" s="296"/>
      <c r="FC796" s="296"/>
      <c r="FG796" s="296"/>
      <c r="FH796" s="304" t="s">
        <v>290</v>
      </c>
      <c r="FK796" s="334"/>
      <c r="FL796" s="296"/>
      <c r="FN796" s="296"/>
    </row>
    <row r="797" spans="1:170" customFormat="1" ht="15" x14ac:dyDescent="0.25">
      <c r="A797" s="329"/>
      <c r="B797" s="298"/>
      <c r="C797" s="466" t="s">
        <v>171</v>
      </c>
      <c r="D797" s="466"/>
      <c r="E797" s="466"/>
      <c r="F797" s="466"/>
      <c r="G797" s="466"/>
      <c r="H797" s="466"/>
      <c r="I797" s="466"/>
      <c r="J797" s="466"/>
      <c r="K797" s="466"/>
      <c r="L797" s="466"/>
      <c r="M797" s="466"/>
      <c r="N797" s="480"/>
      <c r="EZ797" s="287"/>
      <c r="FA797" s="296"/>
      <c r="FB797" s="296"/>
      <c r="FC797" s="296"/>
      <c r="FG797" s="296"/>
      <c r="FI797" s="304" t="s">
        <v>171</v>
      </c>
      <c r="FK797" s="334"/>
      <c r="FL797" s="296"/>
      <c r="FN797" s="296"/>
    </row>
    <row r="798" spans="1:170" customFormat="1" ht="15" x14ac:dyDescent="0.25">
      <c r="A798" s="329"/>
      <c r="B798" s="298"/>
      <c r="C798" s="466" t="s">
        <v>161</v>
      </c>
      <c r="D798" s="466"/>
      <c r="E798" s="466"/>
      <c r="F798" s="466"/>
      <c r="G798" s="466"/>
      <c r="H798" s="466"/>
      <c r="I798" s="466"/>
      <c r="J798" s="466"/>
      <c r="K798" s="466"/>
      <c r="L798" s="466"/>
      <c r="M798" s="466"/>
      <c r="N798" s="480"/>
      <c r="EZ798" s="287"/>
      <c r="FA798" s="296"/>
      <c r="FB798" s="296"/>
      <c r="FC798" s="296"/>
      <c r="FG798" s="296"/>
      <c r="FI798" s="304" t="s">
        <v>161</v>
      </c>
      <c r="FK798" s="334"/>
      <c r="FL798" s="296"/>
      <c r="FN798" s="296"/>
    </row>
    <row r="799" spans="1:170" customFormat="1" ht="15" x14ac:dyDescent="0.25">
      <c r="A799" s="315"/>
      <c r="B799" s="316"/>
      <c r="C799" s="475" t="s">
        <v>126</v>
      </c>
      <c r="D799" s="475"/>
      <c r="E799" s="475"/>
      <c r="F799" s="290"/>
      <c r="G799" s="291"/>
      <c r="H799" s="291"/>
      <c r="I799" s="291"/>
      <c r="J799" s="294"/>
      <c r="K799" s="291"/>
      <c r="L799" s="324">
        <v>175555.37</v>
      </c>
      <c r="M799" s="312"/>
      <c r="N799" s="318">
        <v>1667776.02</v>
      </c>
      <c r="EZ799" s="287"/>
      <c r="FA799" s="296"/>
      <c r="FB799" s="296"/>
      <c r="FC799" s="296"/>
      <c r="FG799" s="296" t="s">
        <v>126</v>
      </c>
      <c r="FK799" s="334"/>
      <c r="FL799" s="296"/>
      <c r="FN799" s="296"/>
    </row>
    <row r="800" spans="1:170" customFormat="1" ht="22.5" x14ac:dyDescent="0.25">
      <c r="A800" s="288" t="s">
        <v>356</v>
      </c>
      <c r="B800" s="289" t="s">
        <v>169</v>
      </c>
      <c r="C800" s="475" t="s">
        <v>31</v>
      </c>
      <c r="D800" s="475"/>
      <c r="E800" s="475"/>
      <c r="F800" s="290" t="s">
        <v>11</v>
      </c>
      <c r="G800" s="291">
        <v>1</v>
      </c>
      <c r="H800" s="292">
        <v>1</v>
      </c>
      <c r="I800" s="292">
        <v>1</v>
      </c>
      <c r="J800" s="324">
        <v>363157.89</v>
      </c>
      <c r="K800" s="330">
        <v>1.04236</v>
      </c>
      <c r="L800" s="324">
        <v>378541.26</v>
      </c>
      <c r="M800" s="327">
        <v>9.5</v>
      </c>
      <c r="N800" s="318">
        <v>3596141.97</v>
      </c>
      <c r="EZ800" s="287"/>
      <c r="FA800" s="296" t="s">
        <v>31</v>
      </c>
      <c r="FB800" s="296" t="s">
        <v>0</v>
      </c>
      <c r="FC800" s="296" t="s">
        <v>0</v>
      </c>
      <c r="FG800" s="296"/>
      <c r="FK800" s="334"/>
      <c r="FL800" s="296"/>
      <c r="FN800" s="296"/>
    </row>
    <row r="801" spans="1:170" customFormat="1" ht="15" x14ac:dyDescent="0.25">
      <c r="A801" s="310"/>
      <c r="B801" s="328"/>
      <c r="C801" s="472" t="s">
        <v>292</v>
      </c>
      <c r="D801" s="472"/>
      <c r="E801" s="472"/>
      <c r="F801" s="472"/>
      <c r="G801" s="472"/>
      <c r="H801" s="472"/>
      <c r="I801" s="472"/>
      <c r="J801" s="472"/>
      <c r="K801" s="472"/>
      <c r="L801" s="472"/>
      <c r="M801" s="472"/>
      <c r="N801" s="481"/>
      <c r="EZ801" s="287"/>
      <c r="FA801" s="296"/>
      <c r="FB801" s="296"/>
      <c r="FC801" s="296"/>
      <c r="FG801" s="296"/>
      <c r="FH801" s="304" t="s">
        <v>292</v>
      </c>
      <c r="FK801" s="334"/>
      <c r="FL801" s="296"/>
      <c r="FN801" s="296"/>
    </row>
    <row r="802" spans="1:170" customFormat="1" ht="15" x14ac:dyDescent="0.25">
      <c r="A802" s="329"/>
      <c r="B802" s="298"/>
      <c r="C802" s="466" t="s">
        <v>171</v>
      </c>
      <c r="D802" s="466"/>
      <c r="E802" s="466"/>
      <c r="F802" s="466"/>
      <c r="G802" s="466"/>
      <c r="H802" s="466"/>
      <c r="I802" s="466"/>
      <c r="J802" s="466"/>
      <c r="K802" s="466"/>
      <c r="L802" s="466"/>
      <c r="M802" s="466"/>
      <c r="N802" s="480"/>
      <c r="EZ802" s="287"/>
      <c r="FA802" s="296"/>
      <c r="FB802" s="296"/>
      <c r="FC802" s="296"/>
      <c r="FG802" s="296"/>
      <c r="FI802" s="304" t="s">
        <v>171</v>
      </c>
      <c r="FK802" s="334"/>
      <c r="FL802" s="296"/>
      <c r="FN802" s="296"/>
    </row>
    <row r="803" spans="1:170" customFormat="1" ht="15" x14ac:dyDescent="0.25">
      <c r="A803" s="329"/>
      <c r="B803" s="298"/>
      <c r="C803" s="466" t="s">
        <v>161</v>
      </c>
      <c r="D803" s="466"/>
      <c r="E803" s="466"/>
      <c r="F803" s="466"/>
      <c r="G803" s="466"/>
      <c r="H803" s="466"/>
      <c r="I803" s="466"/>
      <c r="J803" s="466"/>
      <c r="K803" s="466"/>
      <c r="L803" s="466"/>
      <c r="M803" s="466"/>
      <c r="N803" s="480"/>
      <c r="EZ803" s="287"/>
      <c r="FA803" s="296"/>
      <c r="FB803" s="296"/>
      <c r="FC803" s="296"/>
      <c r="FG803" s="296"/>
      <c r="FI803" s="304" t="s">
        <v>161</v>
      </c>
      <c r="FK803" s="334"/>
      <c r="FL803" s="296"/>
      <c r="FN803" s="296"/>
    </row>
    <row r="804" spans="1:170" customFormat="1" ht="15" x14ac:dyDescent="0.25">
      <c r="A804" s="315"/>
      <c r="B804" s="316"/>
      <c r="C804" s="475" t="s">
        <v>126</v>
      </c>
      <c r="D804" s="475"/>
      <c r="E804" s="475"/>
      <c r="F804" s="290"/>
      <c r="G804" s="291"/>
      <c r="H804" s="291"/>
      <c r="I804" s="291"/>
      <c r="J804" s="294"/>
      <c r="K804" s="291"/>
      <c r="L804" s="324">
        <v>378541.26</v>
      </c>
      <c r="M804" s="312"/>
      <c r="N804" s="318">
        <v>3596141.97</v>
      </c>
      <c r="EZ804" s="287"/>
      <c r="FA804" s="296"/>
      <c r="FB804" s="296"/>
      <c r="FC804" s="296"/>
      <c r="FG804" s="296" t="s">
        <v>126</v>
      </c>
      <c r="FK804" s="334"/>
      <c r="FL804" s="296"/>
      <c r="FN804" s="296"/>
    </row>
    <row r="805" spans="1:170" customFormat="1" ht="45" x14ac:dyDescent="0.25">
      <c r="A805" s="288" t="s">
        <v>357</v>
      </c>
      <c r="B805" s="289" t="s">
        <v>294</v>
      </c>
      <c r="C805" s="475" t="s">
        <v>295</v>
      </c>
      <c r="D805" s="475"/>
      <c r="E805" s="475"/>
      <c r="F805" s="290" t="s">
        <v>13</v>
      </c>
      <c r="G805" s="291">
        <v>1</v>
      </c>
      <c r="H805" s="292">
        <v>1</v>
      </c>
      <c r="I805" s="292">
        <v>1</v>
      </c>
      <c r="J805" s="294"/>
      <c r="K805" s="291"/>
      <c r="L805" s="294"/>
      <c r="M805" s="291"/>
      <c r="N805" s="295"/>
      <c r="EZ805" s="287"/>
      <c r="FA805" s="296" t="s">
        <v>295</v>
      </c>
      <c r="FB805" s="296" t="s">
        <v>0</v>
      </c>
      <c r="FC805" s="296" t="s">
        <v>0</v>
      </c>
      <c r="FG805" s="296"/>
      <c r="FK805" s="334"/>
      <c r="FL805" s="296"/>
      <c r="FN805" s="296"/>
    </row>
    <row r="806" spans="1:170" customFormat="1" ht="15" x14ac:dyDescent="0.25">
      <c r="A806" s="297"/>
      <c r="B806" s="298" t="s">
        <v>26</v>
      </c>
      <c r="C806" s="472" t="s">
        <v>116</v>
      </c>
      <c r="D806" s="472"/>
      <c r="E806" s="472"/>
      <c r="F806" s="299"/>
      <c r="G806" s="300"/>
      <c r="H806" s="300"/>
      <c r="I806" s="300"/>
      <c r="J806" s="301">
        <v>251.92</v>
      </c>
      <c r="K806" s="300"/>
      <c r="L806" s="301">
        <v>251.92</v>
      </c>
      <c r="M806" s="302">
        <v>52.21</v>
      </c>
      <c r="N806" s="303">
        <v>13152.74</v>
      </c>
      <c r="EZ806" s="287"/>
      <c r="FA806" s="296"/>
      <c r="FB806" s="296"/>
      <c r="FC806" s="296"/>
      <c r="FD806" s="304" t="s">
        <v>116</v>
      </c>
      <c r="FG806" s="296"/>
      <c r="FK806" s="334"/>
      <c r="FL806" s="296"/>
      <c r="FN806" s="296"/>
    </row>
    <row r="807" spans="1:170" customFormat="1" ht="15" x14ac:dyDescent="0.25">
      <c r="A807" s="297"/>
      <c r="B807" s="298" t="s">
        <v>127</v>
      </c>
      <c r="C807" s="472" t="s">
        <v>131</v>
      </c>
      <c r="D807" s="472"/>
      <c r="E807" s="472"/>
      <c r="F807" s="299"/>
      <c r="G807" s="300"/>
      <c r="H807" s="300"/>
      <c r="I807" s="300"/>
      <c r="J807" s="301">
        <v>120.78</v>
      </c>
      <c r="K807" s="300"/>
      <c r="L807" s="301">
        <v>120.78</v>
      </c>
      <c r="M807" s="302">
        <v>15.71</v>
      </c>
      <c r="N807" s="303">
        <v>1897.45</v>
      </c>
      <c r="EZ807" s="287"/>
      <c r="FA807" s="296"/>
      <c r="FB807" s="296"/>
      <c r="FC807" s="296"/>
      <c r="FD807" s="304" t="s">
        <v>131</v>
      </c>
      <c r="FG807" s="296"/>
      <c r="FK807" s="334"/>
      <c r="FL807" s="296"/>
      <c r="FN807" s="296"/>
    </row>
    <row r="808" spans="1:170" customFormat="1" ht="15" x14ac:dyDescent="0.25">
      <c r="A808" s="297"/>
      <c r="B808" s="298" t="s">
        <v>21</v>
      </c>
      <c r="C808" s="472" t="s">
        <v>132</v>
      </c>
      <c r="D808" s="472"/>
      <c r="E808" s="472"/>
      <c r="F808" s="299"/>
      <c r="G808" s="300"/>
      <c r="H808" s="300"/>
      <c r="I808" s="300"/>
      <c r="J808" s="301">
        <v>11.98</v>
      </c>
      <c r="K808" s="300"/>
      <c r="L808" s="301">
        <v>11.98</v>
      </c>
      <c r="M808" s="302">
        <v>52.21</v>
      </c>
      <c r="N808" s="325">
        <v>625.48</v>
      </c>
      <c r="EZ808" s="287"/>
      <c r="FA808" s="296"/>
      <c r="FB808" s="296"/>
      <c r="FC808" s="296"/>
      <c r="FD808" s="304" t="s">
        <v>132</v>
      </c>
      <c r="FG808" s="296"/>
      <c r="FK808" s="334"/>
      <c r="FL808" s="296"/>
      <c r="FN808" s="296"/>
    </row>
    <row r="809" spans="1:170" customFormat="1" ht="15" x14ac:dyDescent="0.25">
      <c r="A809" s="297"/>
      <c r="B809" s="298" t="s">
        <v>24</v>
      </c>
      <c r="C809" s="472" t="s">
        <v>152</v>
      </c>
      <c r="D809" s="472"/>
      <c r="E809" s="472"/>
      <c r="F809" s="299"/>
      <c r="G809" s="300"/>
      <c r="H809" s="300"/>
      <c r="I809" s="300"/>
      <c r="J809" s="301">
        <v>812.09</v>
      </c>
      <c r="K809" s="300"/>
      <c r="L809" s="301">
        <v>812.09</v>
      </c>
      <c r="M809" s="320">
        <v>9.5</v>
      </c>
      <c r="N809" s="303">
        <v>7714.86</v>
      </c>
      <c r="EZ809" s="287"/>
      <c r="FA809" s="296"/>
      <c r="FB809" s="296"/>
      <c r="FC809" s="296"/>
      <c r="FD809" s="304" t="s">
        <v>152</v>
      </c>
      <c r="FG809" s="296"/>
      <c r="FK809" s="334"/>
      <c r="FL809" s="296"/>
      <c r="FN809" s="296"/>
    </row>
    <row r="810" spans="1:170" customFormat="1" ht="15" x14ac:dyDescent="0.25">
      <c r="A810" s="305"/>
      <c r="B810" s="298"/>
      <c r="C810" s="472" t="s">
        <v>117</v>
      </c>
      <c r="D810" s="472"/>
      <c r="E810" s="472"/>
      <c r="F810" s="299" t="s">
        <v>118</v>
      </c>
      <c r="G810" s="320">
        <v>26.8</v>
      </c>
      <c r="H810" s="300"/>
      <c r="I810" s="320">
        <v>26.8</v>
      </c>
      <c r="J810" s="308"/>
      <c r="K810" s="300"/>
      <c r="L810" s="308"/>
      <c r="M810" s="300"/>
      <c r="N810" s="309"/>
      <c r="EZ810" s="287"/>
      <c r="FA810" s="296"/>
      <c r="FB810" s="296"/>
      <c r="FC810" s="296"/>
      <c r="FE810" s="304" t="s">
        <v>117</v>
      </c>
      <c r="FG810" s="296"/>
      <c r="FK810" s="334"/>
      <c r="FL810" s="296"/>
      <c r="FN810" s="296"/>
    </row>
    <row r="811" spans="1:170" customFormat="1" ht="15" x14ac:dyDescent="0.25">
      <c r="A811" s="305"/>
      <c r="B811" s="298"/>
      <c r="C811" s="472" t="s">
        <v>133</v>
      </c>
      <c r="D811" s="472"/>
      <c r="E811" s="472"/>
      <c r="F811" s="299" t="s">
        <v>118</v>
      </c>
      <c r="G811" s="302">
        <v>0.92</v>
      </c>
      <c r="H811" s="300"/>
      <c r="I811" s="302">
        <v>0.92</v>
      </c>
      <c r="J811" s="308"/>
      <c r="K811" s="300"/>
      <c r="L811" s="308"/>
      <c r="M811" s="300"/>
      <c r="N811" s="309"/>
      <c r="EZ811" s="287"/>
      <c r="FA811" s="296"/>
      <c r="FB811" s="296"/>
      <c r="FC811" s="296"/>
      <c r="FE811" s="304" t="s">
        <v>133</v>
      </c>
      <c r="FG811" s="296"/>
      <c r="FK811" s="334"/>
      <c r="FL811" s="296"/>
      <c r="FN811" s="296"/>
    </row>
    <row r="812" spans="1:170" customFormat="1" ht="15" x14ac:dyDescent="0.25">
      <c r="A812" s="310"/>
      <c r="B812" s="298"/>
      <c r="C812" s="479" t="s">
        <v>119</v>
      </c>
      <c r="D812" s="479"/>
      <c r="E812" s="479"/>
      <c r="F812" s="311"/>
      <c r="G812" s="312"/>
      <c r="H812" s="312"/>
      <c r="I812" s="312"/>
      <c r="J812" s="323">
        <v>1184.79</v>
      </c>
      <c r="K812" s="312"/>
      <c r="L812" s="323">
        <v>1184.79</v>
      </c>
      <c r="M812" s="312"/>
      <c r="N812" s="314">
        <v>22765.05</v>
      </c>
      <c r="EZ812" s="287"/>
      <c r="FA812" s="296"/>
      <c r="FB812" s="296"/>
      <c r="FC812" s="296"/>
      <c r="FF812" s="304" t="s">
        <v>119</v>
      </c>
      <c r="FG812" s="296"/>
      <c r="FK812" s="334"/>
      <c r="FL812" s="296"/>
      <c r="FN812" s="296"/>
    </row>
    <row r="813" spans="1:170" customFormat="1" ht="15" x14ac:dyDescent="0.25">
      <c r="A813" s="305"/>
      <c r="B813" s="298"/>
      <c r="C813" s="472" t="s">
        <v>120</v>
      </c>
      <c r="D813" s="472"/>
      <c r="E813" s="472"/>
      <c r="F813" s="299"/>
      <c r="G813" s="300"/>
      <c r="H813" s="300"/>
      <c r="I813" s="300"/>
      <c r="J813" s="308"/>
      <c r="K813" s="300"/>
      <c r="L813" s="301">
        <v>263.89999999999998</v>
      </c>
      <c r="M813" s="300"/>
      <c r="N813" s="303">
        <v>13778.22</v>
      </c>
      <c r="EZ813" s="287"/>
      <c r="FA813" s="296"/>
      <c r="FB813" s="296"/>
      <c r="FC813" s="296"/>
      <c r="FE813" s="304" t="s">
        <v>120</v>
      </c>
      <c r="FG813" s="296"/>
      <c r="FK813" s="334"/>
      <c r="FL813" s="296"/>
      <c r="FN813" s="296"/>
    </row>
    <row r="814" spans="1:170" customFormat="1" ht="15" x14ac:dyDescent="0.25">
      <c r="A814" s="305"/>
      <c r="B814" s="298" t="s">
        <v>296</v>
      </c>
      <c r="C814" s="472" t="s">
        <v>297</v>
      </c>
      <c r="D814" s="472"/>
      <c r="E814" s="472"/>
      <c r="F814" s="299" t="s">
        <v>123</v>
      </c>
      <c r="G814" s="306">
        <v>92</v>
      </c>
      <c r="H814" s="300"/>
      <c r="I814" s="306">
        <v>92</v>
      </c>
      <c r="J814" s="308"/>
      <c r="K814" s="300"/>
      <c r="L814" s="301">
        <v>242.79</v>
      </c>
      <c r="M814" s="300"/>
      <c r="N814" s="303">
        <v>12675.96</v>
      </c>
      <c r="EZ814" s="287"/>
      <c r="FA814" s="296"/>
      <c r="FB814" s="296"/>
      <c r="FC814" s="296"/>
      <c r="FE814" s="304" t="s">
        <v>297</v>
      </c>
      <c r="FG814" s="296"/>
      <c r="FK814" s="334"/>
      <c r="FL814" s="296"/>
      <c r="FN814" s="296"/>
    </row>
    <row r="815" spans="1:170" customFormat="1" ht="15" x14ac:dyDescent="0.25">
      <c r="A815" s="305"/>
      <c r="B815" s="298" t="s">
        <v>298</v>
      </c>
      <c r="C815" s="472" t="s">
        <v>299</v>
      </c>
      <c r="D815" s="472"/>
      <c r="E815" s="472"/>
      <c r="F815" s="299" t="s">
        <v>123</v>
      </c>
      <c r="G815" s="306">
        <v>49</v>
      </c>
      <c r="H815" s="300"/>
      <c r="I815" s="306">
        <v>49</v>
      </c>
      <c r="J815" s="308"/>
      <c r="K815" s="300"/>
      <c r="L815" s="301">
        <v>129.31</v>
      </c>
      <c r="M815" s="300"/>
      <c r="N815" s="303">
        <v>6751.33</v>
      </c>
      <c r="EZ815" s="287"/>
      <c r="FA815" s="296"/>
      <c r="FB815" s="296"/>
      <c r="FC815" s="296"/>
      <c r="FE815" s="304" t="s">
        <v>299</v>
      </c>
      <c r="FG815" s="296"/>
      <c r="FK815" s="334"/>
      <c r="FL815" s="296"/>
      <c r="FN815" s="296"/>
    </row>
    <row r="816" spans="1:170" customFormat="1" ht="15" x14ac:dyDescent="0.25">
      <c r="A816" s="315"/>
      <c r="B816" s="316"/>
      <c r="C816" s="475" t="s">
        <v>126</v>
      </c>
      <c r="D816" s="475"/>
      <c r="E816" s="475"/>
      <c r="F816" s="290"/>
      <c r="G816" s="291"/>
      <c r="H816" s="291"/>
      <c r="I816" s="291"/>
      <c r="J816" s="294"/>
      <c r="K816" s="291"/>
      <c r="L816" s="324">
        <v>1556.89</v>
      </c>
      <c r="M816" s="312"/>
      <c r="N816" s="318">
        <v>42192.34</v>
      </c>
      <c r="EZ816" s="287"/>
      <c r="FA816" s="296"/>
      <c r="FB816" s="296"/>
      <c r="FC816" s="296"/>
      <c r="FG816" s="296" t="s">
        <v>126</v>
      </c>
      <c r="FK816" s="334"/>
      <c r="FL816" s="296"/>
      <c r="FN816" s="296"/>
    </row>
    <row r="817" spans="1:170" customFormat="1" ht="22.5" x14ac:dyDescent="0.25">
      <c r="A817" s="288" t="s">
        <v>358</v>
      </c>
      <c r="B817" s="289" t="s">
        <v>301</v>
      </c>
      <c r="C817" s="475" t="s">
        <v>302</v>
      </c>
      <c r="D817" s="475"/>
      <c r="E817" s="475"/>
      <c r="F817" s="290" t="s">
        <v>13</v>
      </c>
      <c r="G817" s="291">
        <v>-2</v>
      </c>
      <c r="H817" s="292">
        <v>1</v>
      </c>
      <c r="I817" s="292">
        <v>-2</v>
      </c>
      <c r="J817" s="317">
        <v>266.67</v>
      </c>
      <c r="K817" s="291"/>
      <c r="L817" s="317">
        <v>-533.34</v>
      </c>
      <c r="M817" s="327">
        <v>9.5</v>
      </c>
      <c r="N817" s="318">
        <v>-5066.7299999999996</v>
      </c>
      <c r="EZ817" s="287"/>
      <c r="FA817" s="296" t="s">
        <v>302</v>
      </c>
      <c r="FB817" s="296" t="s">
        <v>0</v>
      </c>
      <c r="FC817" s="296" t="s">
        <v>0</v>
      </c>
      <c r="FG817" s="296"/>
      <c r="FK817" s="334"/>
      <c r="FL817" s="296"/>
      <c r="FN817" s="296"/>
    </row>
    <row r="818" spans="1:170" customFormat="1" ht="15" x14ac:dyDescent="0.25">
      <c r="A818" s="315"/>
      <c r="B818" s="316"/>
      <c r="C818" s="475" t="s">
        <v>126</v>
      </c>
      <c r="D818" s="475"/>
      <c r="E818" s="475"/>
      <c r="F818" s="290"/>
      <c r="G818" s="291"/>
      <c r="H818" s="291"/>
      <c r="I818" s="291"/>
      <c r="J818" s="294"/>
      <c r="K818" s="291"/>
      <c r="L818" s="317">
        <v>-533.34</v>
      </c>
      <c r="M818" s="312"/>
      <c r="N818" s="318">
        <v>-5066.7299999999996</v>
      </c>
      <c r="EZ818" s="287"/>
      <c r="FA818" s="296"/>
      <c r="FB818" s="296"/>
      <c r="FC818" s="296"/>
      <c r="FG818" s="296" t="s">
        <v>126</v>
      </c>
      <c r="FK818" s="334"/>
      <c r="FL818" s="296"/>
      <c r="FN818" s="296"/>
    </row>
    <row r="819" spans="1:170" customFormat="1" ht="22.5" x14ac:dyDescent="0.25">
      <c r="A819" s="288" t="s">
        <v>359</v>
      </c>
      <c r="B819" s="289" t="s">
        <v>169</v>
      </c>
      <c r="C819" s="475" t="s">
        <v>12</v>
      </c>
      <c r="D819" s="475"/>
      <c r="E819" s="475"/>
      <c r="F819" s="290" t="s">
        <v>13</v>
      </c>
      <c r="G819" s="291">
        <v>2</v>
      </c>
      <c r="H819" s="292">
        <v>1</v>
      </c>
      <c r="I819" s="292">
        <v>2</v>
      </c>
      <c r="J819" s="324">
        <v>4429.58</v>
      </c>
      <c r="K819" s="330">
        <v>1.04236</v>
      </c>
      <c r="L819" s="324">
        <v>9234.43</v>
      </c>
      <c r="M819" s="327">
        <v>9.5</v>
      </c>
      <c r="N819" s="318">
        <v>87727.09</v>
      </c>
      <c r="EZ819" s="287"/>
      <c r="FA819" s="296" t="s">
        <v>12</v>
      </c>
      <c r="FB819" s="296" t="s">
        <v>0</v>
      </c>
      <c r="FC819" s="296" t="s">
        <v>0</v>
      </c>
      <c r="FG819" s="296"/>
      <c r="FK819" s="334"/>
      <c r="FL819" s="296"/>
      <c r="FN819" s="296"/>
    </row>
    <row r="820" spans="1:170" customFormat="1" ht="15" x14ac:dyDescent="0.25">
      <c r="A820" s="310"/>
      <c r="B820" s="328"/>
      <c r="C820" s="472" t="s">
        <v>304</v>
      </c>
      <c r="D820" s="472"/>
      <c r="E820" s="472"/>
      <c r="F820" s="472"/>
      <c r="G820" s="472"/>
      <c r="H820" s="472"/>
      <c r="I820" s="472"/>
      <c r="J820" s="472"/>
      <c r="K820" s="472"/>
      <c r="L820" s="472"/>
      <c r="M820" s="472"/>
      <c r="N820" s="481"/>
      <c r="EZ820" s="287"/>
      <c r="FA820" s="296"/>
      <c r="FB820" s="296"/>
      <c r="FC820" s="296"/>
      <c r="FG820" s="296"/>
      <c r="FH820" s="304" t="s">
        <v>304</v>
      </c>
      <c r="FK820" s="334"/>
      <c r="FL820" s="296"/>
      <c r="FN820" s="296"/>
    </row>
    <row r="821" spans="1:170" customFormat="1" ht="15" x14ac:dyDescent="0.25">
      <c r="A821" s="329"/>
      <c r="B821" s="298"/>
      <c r="C821" s="466" t="s">
        <v>171</v>
      </c>
      <c r="D821" s="466"/>
      <c r="E821" s="466"/>
      <c r="F821" s="466"/>
      <c r="G821" s="466"/>
      <c r="H821" s="466"/>
      <c r="I821" s="466"/>
      <c r="J821" s="466"/>
      <c r="K821" s="466"/>
      <c r="L821" s="466"/>
      <c r="M821" s="466"/>
      <c r="N821" s="480"/>
      <c r="EZ821" s="287"/>
      <c r="FA821" s="296"/>
      <c r="FB821" s="296"/>
      <c r="FC821" s="296"/>
      <c r="FG821" s="296"/>
      <c r="FI821" s="304" t="s">
        <v>171</v>
      </c>
      <c r="FK821" s="334"/>
      <c r="FL821" s="296"/>
      <c r="FN821" s="296"/>
    </row>
    <row r="822" spans="1:170" customFormat="1" ht="15" x14ac:dyDescent="0.25">
      <c r="A822" s="329"/>
      <c r="B822" s="298"/>
      <c r="C822" s="466" t="s">
        <v>161</v>
      </c>
      <c r="D822" s="466"/>
      <c r="E822" s="466"/>
      <c r="F822" s="466"/>
      <c r="G822" s="466"/>
      <c r="H822" s="466"/>
      <c r="I822" s="466"/>
      <c r="J822" s="466"/>
      <c r="K822" s="466"/>
      <c r="L822" s="466"/>
      <c r="M822" s="466"/>
      <c r="N822" s="480"/>
      <c r="EZ822" s="287"/>
      <c r="FA822" s="296"/>
      <c r="FB822" s="296"/>
      <c r="FC822" s="296"/>
      <c r="FG822" s="296"/>
      <c r="FI822" s="304" t="s">
        <v>161</v>
      </c>
      <c r="FK822" s="334"/>
      <c r="FL822" s="296"/>
      <c r="FN822" s="296"/>
    </row>
    <row r="823" spans="1:170" customFormat="1" ht="15" x14ac:dyDescent="0.25">
      <c r="A823" s="315"/>
      <c r="B823" s="316"/>
      <c r="C823" s="475" t="s">
        <v>126</v>
      </c>
      <c r="D823" s="475"/>
      <c r="E823" s="475"/>
      <c r="F823" s="290"/>
      <c r="G823" s="291"/>
      <c r="H823" s="291"/>
      <c r="I823" s="291"/>
      <c r="J823" s="294"/>
      <c r="K823" s="291"/>
      <c r="L823" s="324">
        <v>9234.43</v>
      </c>
      <c r="M823" s="312"/>
      <c r="N823" s="318">
        <v>87727.09</v>
      </c>
      <c r="EZ823" s="287"/>
      <c r="FA823" s="296"/>
      <c r="FB823" s="296"/>
      <c r="FC823" s="296"/>
      <c r="FG823" s="296" t="s">
        <v>126</v>
      </c>
      <c r="FK823" s="334"/>
      <c r="FL823" s="296"/>
      <c r="FN823" s="296"/>
    </row>
    <row r="824" spans="1:170" customFormat="1" ht="33.75" x14ac:dyDescent="0.25">
      <c r="A824" s="288" t="s">
        <v>360</v>
      </c>
      <c r="B824" s="289" t="s">
        <v>169</v>
      </c>
      <c r="C824" s="475" t="s">
        <v>18</v>
      </c>
      <c r="D824" s="475"/>
      <c r="E824" s="475"/>
      <c r="F824" s="290" t="s">
        <v>13</v>
      </c>
      <c r="G824" s="291">
        <v>1</v>
      </c>
      <c r="H824" s="292">
        <v>1</v>
      </c>
      <c r="I824" s="292">
        <v>1</v>
      </c>
      <c r="J824" s="324">
        <v>15832.63</v>
      </c>
      <c r="K824" s="330">
        <v>1.04236</v>
      </c>
      <c r="L824" s="324">
        <v>16503.3</v>
      </c>
      <c r="M824" s="327">
        <v>9.5</v>
      </c>
      <c r="N824" s="318">
        <v>156781.35</v>
      </c>
      <c r="EZ824" s="287"/>
      <c r="FA824" s="296" t="s">
        <v>18</v>
      </c>
      <c r="FB824" s="296" t="s">
        <v>0</v>
      </c>
      <c r="FC824" s="296" t="s">
        <v>0</v>
      </c>
      <c r="FG824" s="296"/>
      <c r="FK824" s="334"/>
      <c r="FL824" s="296"/>
      <c r="FN824" s="296"/>
    </row>
    <row r="825" spans="1:170" customFormat="1" ht="15" x14ac:dyDescent="0.25">
      <c r="A825" s="310"/>
      <c r="B825" s="328"/>
      <c r="C825" s="472" t="s">
        <v>306</v>
      </c>
      <c r="D825" s="472"/>
      <c r="E825" s="472"/>
      <c r="F825" s="472"/>
      <c r="G825" s="472"/>
      <c r="H825" s="472"/>
      <c r="I825" s="472"/>
      <c r="J825" s="472"/>
      <c r="K825" s="472"/>
      <c r="L825" s="472"/>
      <c r="M825" s="472"/>
      <c r="N825" s="481"/>
      <c r="EZ825" s="287"/>
      <c r="FA825" s="296"/>
      <c r="FB825" s="296"/>
      <c r="FC825" s="296"/>
      <c r="FG825" s="296"/>
      <c r="FH825" s="304" t="s">
        <v>306</v>
      </c>
      <c r="FK825" s="334"/>
      <c r="FL825" s="296"/>
      <c r="FN825" s="296"/>
    </row>
    <row r="826" spans="1:170" customFormat="1" ht="15" x14ac:dyDescent="0.25">
      <c r="A826" s="329"/>
      <c r="B826" s="298"/>
      <c r="C826" s="466" t="s">
        <v>171</v>
      </c>
      <c r="D826" s="466"/>
      <c r="E826" s="466"/>
      <c r="F826" s="466"/>
      <c r="G826" s="466"/>
      <c r="H826" s="466"/>
      <c r="I826" s="466"/>
      <c r="J826" s="466"/>
      <c r="K826" s="466"/>
      <c r="L826" s="466"/>
      <c r="M826" s="466"/>
      <c r="N826" s="480"/>
      <c r="EZ826" s="287"/>
      <c r="FA826" s="296"/>
      <c r="FB826" s="296"/>
      <c r="FC826" s="296"/>
      <c r="FG826" s="296"/>
      <c r="FI826" s="304" t="s">
        <v>171</v>
      </c>
      <c r="FK826" s="334"/>
      <c r="FL826" s="296"/>
      <c r="FN826" s="296"/>
    </row>
    <row r="827" spans="1:170" customFormat="1" ht="15" x14ac:dyDescent="0.25">
      <c r="A827" s="329"/>
      <c r="B827" s="298"/>
      <c r="C827" s="466" t="s">
        <v>161</v>
      </c>
      <c r="D827" s="466"/>
      <c r="E827" s="466"/>
      <c r="F827" s="466"/>
      <c r="G827" s="466"/>
      <c r="H827" s="466"/>
      <c r="I827" s="466"/>
      <c r="J827" s="466"/>
      <c r="K827" s="466"/>
      <c r="L827" s="466"/>
      <c r="M827" s="466"/>
      <c r="N827" s="480"/>
      <c r="EZ827" s="287"/>
      <c r="FA827" s="296"/>
      <c r="FB827" s="296"/>
      <c r="FC827" s="296"/>
      <c r="FG827" s="296"/>
      <c r="FI827" s="304" t="s">
        <v>161</v>
      </c>
      <c r="FK827" s="334"/>
      <c r="FL827" s="296"/>
      <c r="FN827" s="296"/>
    </row>
    <row r="828" spans="1:170" customFormat="1" ht="15" x14ac:dyDescent="0.25">
      <c r="A828" s="315"/>
      <c r="B828" s="316"/>
      <c r="C828" s="475" t="s">
        <v>126</v>
      </c>
      <c r="D828" s="475"/>
      <c r="E828" s="475"/>
      <c r="F828" s="290"/>
      <c r="G828" s="291"/>
      <c r="H828" s="291"/>
      <c r="I828" s="291"/>
      <c r="J828" s="294"/>
      <c r="K828" s="291"/>
      <c r="L828" s="324">
        <v>16503.3</v>
      </c>
      <c r="M828" s="312"/>
      <c r="N828" s="318">
        <v>156781.35</v>
      </c>
      <c r="EZ828" s="287"/>
      <c r="FA828" s="296"/>
      <c r="FB828" s="296"/>
      <c r="FC828" s="296"/>
      <c r="FG828" s="296" t="s">
        <v>126</v>
      </c>
      <c r="FK828" s="334"/>
      <c r="FL828" s="296"/>
      <c r="FN828" s="296"/>
    </row>
    <row r="829" spans="1:170" customFormat="1" ht="22.5" x14ac:dyDescent="0.25">
      <c r="A829" s="288" t="s">
        <v>361</v>
      </c>
      <c r="B829" s="289" t="s">
        <v>169</v>
      </c>
      <c r="C829" s="475" t="s">
        <v>37</v>
      </c>
      <c r="D829" s="475"/>
      <c r="E829" s="475"/>
      <c r="F829" s="290" t="s">
        <v>13</v>
      </c>
      <c r="G829" s="291">
        <v>1</v>
      </c>
      <c r="H829" s="292">
        <v>1</v>
      </c>
      <c r="I829" s="292">
        <v>1</v>
      </c>
      <c r="J829" s="317">
        <v>421.93</v>
      </c>
      <c r="K829" s="330">
        <v>1.04236</v>
      </c>
      <c r="L829" s="317">
        <v>439.8</v>
      </c>
      <c r="M829" s="327">
        <v>9.5</v>
      </c>
      <c r="N829" s="318">
        <v>4178.1000000000004</v>
      </c>
      <c r="EZ829" s="287"/>
      <c r="FA829" s="296" t="s">
        <v>37</v>
      </c>
      <c r="FB829" s="296" t="s">
        <v>0</v>
      </c>
      <c r="FC829" s="296" t="s">
        <v>0</v>
      </c>
      <c r="FG829" s="296"/>
      <c r="FK829" s="334"/>
      <c r="FL829" s="296"/>
      <c r="FN829" s="296"/>
    </row>
    <row r="830" spans="1:170" customFormat="1" ht="15" x14ac:dyDescent="0.25">
      <c r="A830" s="310"/>
      <c r="B830" s="328"/>
      <c r="C830" s="472" t="s">
        <v>308</v>
      </c>
      <c r="D830" s="472"/>
      <c r="E830" s="472"/>
      <c r="F830" s="472"/>
      <c r="G830" s="472"/>
      <c r="H830" s="472"/>
      <c r="I830" s="472"/>
      <c r="J830" s="472"/>
      <c r="K830" s="472"/>
      <c r="L830" s="472"/>
      <c r="M830" s="472"/>
      <c r="N830" s="481"/>
      <c r="EZ830" s="287"/>
      <c r="FA830" s="296"/>
      <c r="FB830" s="296"/>
      <c r="FC830" s="296"/>
      <c r="FG830" s="296"/>
      <c r="FH830" s="304" t="s">
        <v>308</v>
      </c>
      <c r="FK830" s="334"/>
      <c r="FL830" s="296"/>
      <c r="FN830" s="296"/>
    </row>
    <row r="831" spans="1:170" customFormat="1" ht="15" x14ac:dyDescent="0.25">
      <c r="A831" s="329"/>
      <c r="B831" s="298"/>
      <c r="C831" s="466" t="s">
        <v>171</v>
      </c>
      <c r="D831" s="466"/>
      <c r="E831" s="466"/>
      <c r="F831" s="466"/>
      <c r="G831" s="466"/>
      <c r="H831" s="466"/>
      <c r="I831" s="466"/>
      <c r="J831" s="466"/>
      <c r="K831" s="466"/>
      <c r="L831" s="466"/>
      <c r="M831" s="466"/>
      <c r="N831" s="480"/>
      <c r="EZ831" s="287"/>
      <c r="FA831" s="296"/>
      <c r="FB831" s="296"/>
      <c r="FC831" s="296"/>
      <c r="FG831" s="296"/>
      <c r="FI831" s="304" t="s">
        <v>171</v>
      </c>
      <c r="FK831" s="334"/>
      <c r="FL831" s="296"/>
      <c r="FN831" s="296"/>
    </row>
    <row r="832" spans="1:170" customFormat="1" ht="15" x14ac:dyDescent="0.25">
      <c r="A832" s="329"/>
      <c r="B832" s="298"/>
      <c r="C832" s="466" t="s">
        <v>161</v>
      </c>
      <c r="D832" s="466"/>
      <c r="E832" s="466"/>
      <c r="F832" s="466"/>
      <c r="G832" s="466"/>
      <c r="H832" s="466"/>
      <c r="I832" s="466"/>
      <c r="J832" s="466"/>
      <c r="K832" s="466"/>
      <c r="L832" s="466"/>
      <c r="M832" s="466"/>
      <c r="N832" s="480"/>
      <c r="EZ832" s="287"/>
      <c r="FA832" s="296"/>
      <c r="FB832" s="296"/>
      <c r="FC832" s="296"/>
      <c r="FG832" s="296"/>
      <c r="FI832" s="304" t="s">
        <v>161</v>
      </c>
      <c r="FK832" s="334"/>
      <c r="FL832" s="296"/>
      <c r="FN832" s="296"/>
    </row>
    <row r="833" spans="1:170" customFormat="1" ht="15" x14ac:dyDescent="0.25">
      <c r="A833" s="315"/>
      <c r="B833" s="316"/>
      <c r="C833" s="475" t="s">
        <v>126</v>
      </c>
      <c r="D833" s="475"/>
      <c r="E833" s="475"/>
      <c r="F833" s="290"/>
      <c r="G833" s="291"/>
      <c r="H833" s="291"/>
      <c r="I833" s="291"/>
      <c r="J833" s="294"/>
      <c r="K833" s="291"/>
      <c r="L833" s="317">
        <v>439.8</v>
      </c>
      <c r="M833" s="312"/>
      <c r="N833" s="318">
        <v>4178.1000000000004</v>
      </c>
      <c r="EZ833" s="287"/>
      <c r="FA833" s="296"/>
      <c r="FB833" s="296"/>
      <c r="FC833" s="296"/>
      <c r="FG833" s="296" t="s">
        <v>126</v>
      </c>
      <c r="FK833" s="334"/>
      <c r="FL833" s="296"/>
      <c r="FN833" s="296"/>
    </row>
    <row r="834" spans="1:170" customFormat="1" ht="33.75" x14ac:dyDescent="0.25">
      <c r="A834" s="288" t="s">
        <v>362</v>
      </c>
      <c r="B834" s="289" t="s">
        <v>247</v>
      </c>
      <c r="C834" s="475" t="s">
        <v>248</v>
      </c>
      <c r="D834" s="475"/>
      <c r="E834" s="475"/>
      <c r="F834" s="290" t="s">
        <v>249</v>
      </c>
      <c r="G834" s="291">
        <v>0.06</v>
      </c>
      <c r="H834" s="292">
        <v>1</v>
      </c>
      <c r="I834" s="331">
        <v>0.06</v>
      </c>
      <c r="J834" s="294"/>
      <c r="K834" s="291"/>
      <c r="L834" s="294"/>
      <c r="M834" s="291"/>
      <c r="N834" s="295"/>
      <c r="EZ834" s="287"/>
      <c r="FA834" s="296" t="s">
        <v>248</v>
      </c>
      <c r="FB834" s="296" t="s">
        <v>0</v>
      </c>
      <c r="FC834" s="296" t="s">
        <v>0</v>
      </c>
      <c r="FG834" s="296"/>
      <c r="FK834" s="334"/>
      <c r="FL834" s="296"/>
      <c r="FN834" s="296"/>
    </row>
    <row r="835" spans="1:170" customFormat="1" ht="15" x14ac:dyDescent="0.25">
      <c r="A835" s="297"/>
      <c r="B835" s="298" t="s">
        <v>26</v>
      </c>
      <c r="C835" s="472" t="s">
        <v>116</v>
      </c>
      <c r="D835" s="472"/>
      <c r="E835" s="472"/>
      <c r="F835" s="299"/>
      <c r="G835" s="300"/>
      <c r="H835" s="300"/>
      <c r="I835" s="300"/>
      <c r="J835" s="319">
        <v>1183.68</v>
      </c>
      <c r="K835" s="300"/>
      <c r="L835" s="301">
        <v>71.02</v>
      </c>
      <c r="M835" s="302">
        <v>52.21</v>
      </c>
      <c r="N835" s="303">
        <v>3707.95</v>
      </c>
      <c r="EZ835" s="287"/>
      <c r="FA835" s="296"/>
      <c r="FB835" s="296"/>
      <c r="FC835" s="296"/>
      <c r="FD835" s="304" t="s">
        <v>116</v>
      </c>
      <c r="FG835" s="296"/>
      <c r="FK835" s="334"/>
      <c r="FL835" s="296"/>
      <c r="FN835" s="296"/>
    </row>
    <row r="836" spans="1:170" customFormat="1" ht="15" x14ac:dyDescent="0.25">
      <c r="A836" s="297"/>
      <c r="B836" s="298" t="s">
        <v>127</v>
      </c>
      <c r="C836" s="472" t="s">
        <v>131</v>
      </c>
      <c r="D836" s="472"/>
      <c r="E836" s="472"/>
      <c r="F836" s="299"/>
      <c r="G836" s="300"/>
      <c r="H836" s="300"/>
      <c r="I836" s="300"/>
      <c r="J836" s="301">
        <v>946.33</v>
      </c>
      <c r="K836" s="300"/>
      <c r="L836" s="301">
        <v>56.78</v>
      </c>
      <c r="M836" s="302">
        <v>15.71</v>
      </c>
      <c r="N836" s="325">
        <v>892.01</v>
      </c>
      <c r="EZ836" s="287"/>
      <c r="FA836" s="296"/>
      <c r="FB836" s="296"/>
      <c r="FC836" s="296"/>
      <c r="FD836" s="304" t="s">
        <v>131</v>
      </c>
      <c r="FG836" s="296"/>
      <c r="FK836" s="334"/>
      <c r="FL836" s="296"/>
      <c r="FN836" s="296"/>
    </row>
    <row r="837" spans="1:170" customFormat="1" ht="15" x14ac:dyDescent="0.25">
      <c r="A837" s="297"/>
      <c r="B837" s="298" t="s">
        <v>21</v>
      </c>
      <c r="C837" s="472" t="s">
        <v>132</v>
      </c>
      <c r="D837" s="472"/>
      <c r="E837" s="472"/>
      <c r="F837" s="299"/>
      <c r="G837" s="300"/>
      <c r="H837" s="300"/>
      <c r="I837" s="300"/>
      <c r="J837" s="301">
        <v>90.65</v>
      </c>
      <c r="K837" s="300"/>
      <c r="L837" s="301">
        <v>5.44</v>
      </c>
      <c r="M837" s="302">
        <v>52.21</v>
      </c>
      <c r="N837" s="325">
        <v>284.02</v>
      </c>
      <c r="EZ837" s="287"/>
      <c r="FA837" s="296"/>
      <c r="FB837" s="296"/>
      <c r="FC837" s="296"/>
      <c r="FD837" s="304" t="s">
        <v>132</v>
      </c>
      <c r="FG837" s="296"/>
      <c r="FK837" s="334"/>
      <c r="FL837" s="296"/>
      <c r="FN837" s="296"/>
    </row>
    <row r="838" spans="1:170" customFormat="1" ht="15" x14ac:dyDescent="0.25">
      <c r="A838" s="297"/>
      <c r="B838" s="298" t="s">
        <v>24</v>
      </c>
      <c r="C838" s="472" t="s">
        <v>152</v>
      </c>
      <c r="D838" s="472"/>
      <c r="E838" s="472"/>
      <c r="F838" s="299"/>
      <c r="G838" s="300"/>
      <c r="H838" s="300"/>
      <c r="I838" s="300"/>
      <c r="J838" s="319">
        <v>8643.11</v>
      </c>
      <c r="K838" s="300"/>
      <c r="L838" s="301">
        <v>518.59</v>
      </c>
      <c r="M838" s="320">
        <v>9.5</v>
      </c>
      <c r="N838" s="303">
        <v>4926.6099999999997</v>
      </c>
      <c r="EZ838" s="287"/>
      <c r="FA838" s="296"/>
      <c r="FB838" s="296"/>
      <c r="FC838" s="296"/>
      <c r="FD838" s="304" t="s">
        <v>152</v>
      </c>
      <c r="FG838" s="296"/>
      <c r="FK838" s="334"/>
      <c r="FL838" s="296"/>
      <c r="FN838" s="296"/>
    </row>
    <row r="839" spans="1:170" customFormat="1" ht="15" x14ac:dyDescent="0.25">
      <c r="A839" s="305"/>
      <c r="B839" s="298"/>
      <c r="C839" s="472" t="s">
        <v>117</v>
      </c>
      <c r="D839" s="472"/>
      <c r="E839" s="472"/>
      <c r="F839" s="299" t="s">
        <v>118</v>
      </c>
      <c r="G839" s="306">
        <v>137</v>
      </c>
      <c r="H839" s="300"/>
      <c r="I839" s="302">
        <v>8.2200000000000006</v>
      </c>
      <c r="J839" s="308"/>
      <c r="K839" s="300"/>
      <c r="L839" s="308"/>
      <c r="M839" s="300"/>
      <c r="N839" s="309"/>
      <c r="EZ839" s="287"/>
      <c r="FA839" s="296"/>
      <c r="FB839" s="296"/>
      <c r="FC839" s="296"/>
      <c r="FE839" s="304" t="s">
        <v>117</v>
      </c>
      <c r="FG839" s="296"/>
      <c r="FK839" s="334"/>
      <c r="FL839" s="296"/>
      <c r="FN839" s="296"/>
    </row>
    <row r="840" spans="1:170" customFormat="1" ht="15" x14ac:dyDescent="0.25">
      <c r="A840" s="305"/>
      <c r="B840" s="298"/>
      <c r="C840" s="472" t="s">
        <v>133</v>
      </c>
      <c r="D840" s="472"/>
      <c r="E840" s="472"/>
      <c r="F840" s="299" t="s">
        <v>118</v>
      </c>
      <c r="G840" s="302">
        <v>8.01</v>
      </c>
      <c r="H840" s="300"/>
      <c r="I840" s="332">
        <v>0.48060000000000003</v>
      </c>
      <c r="J840" s="308"/>
      <c r="K840" s="300"/>
      <c r="L840" s="308"/>
      <c r="M840" s="300"/>
      <c r="N840" s="309"/>
      <c r="EZ840" s="287"/>
      <c r="FA840" s="296"/>
      <c r="FB840" s="296"/>
      <c r="FC840" s="296"/>
      <c r="FE840" s="304" t="s">
        <v>133</v>
      </c>
      <c r="FG840" s="296"/>
      <c r="FK840" s="334"/>
      <c r="FL840" s="296"/>
      <c r="FN840" s="296"/>
    </row>
    <row r="841" spans="1:170" customFormat="1" ht="15" x14ac:dyDescent="0.25">
      <c r="A841" s="310"/>
      <c r="B841" s="298"/>
      <c r="C841" s="479" t="s">
        <v>119</v>
      </c>
      <c r="D841" s="479"/>
      <c r="E841" s="479"/>
      <c r="F841" s="311"/>
      <c r="G841" s="312"/>
      <c r="H841" s="312"/>
      <c r="I841" s="312"/>
      <c r="J841" s="323">
        <v>10773.12</v>
      </c>
      <c r="K841" s="312"/>
      <c r="L841" s="313">
        <v>646.39</v>
      </c>
      <c r="M841" s="312"/>
      <c r="N841" s="314">
        <v>9526.57</v>
      </c>
      <c r="EZ841" s="287"/>
      <c r="FA841" s="296"/>
      <c r="FB841" s="296"/>
      <c r="FC841" s="296"/>
      <c r="FF841" s="304" t="s">
        <v>119</v>
      </c>
      <c r="FG841" s="296"/>
      <c r="FK841" s="334"/>
      <c r="FL841" s="296"/>
      <c r="FN841" s="296"/>
    </row>
    <row r="842" spans="1:170" customFormat="1" ht="15" x14ac:dyDescent="0.25">
      <c r="A842" s="305"/>
      <c r="B842" s="298"/>
      <c r="C842" s="472" t="s">
        <v>120</v>
      </c>
      <c r="D842" s="472"/>
      <c r="E842" s="472"/>
      <c r="F842" s="299"/>
      <c r="G842" s="300"/>
      <c r="H842" s="300"/>
      <c r="I842" s="300"/>
      <c r="J842" s="308"/>
      <c r="K842" s="300"/>
      <c r="L842" s="301">
        <v>76.459999999999994</v>
      </c>
      <c r="M842" s="300"/>
      <c r="N842" s="303">
        <v>3991.97</v>
      </c>
      <c r="EZ842" s="287"/>
      <c r="FA842" s="296"/>
      <c r="FB842" s="296"/>
      <c r="FC842" s="296"/>
      <c r="FE842" s="304" t="s">
        <v>120</v>
      </c>
      <c r="FG842" s="296"/>
      <c r="FK842" s="334"/>
      <c r="FL842" s="296"/>
      <c r="FN842" s="296"/>
    </row>
    <row r="843" spans="1:170" customFormat="1" ht="15" x14ac:dyDescent="0.25">
      <c r="A843" s="305"/>
      <c r="B843" s="298" t="s">
        <v>250</v>
      </c>
      <c r="C843" s="472" t="s">
        <v>251</v>
      </c>
      <c r="D843" s="472"/>
      <c r="E843" s="472"/>
      <c r="F843" s="299" t="s">
        <v>123</v>
      </c>
      <c r="G843" s="306">
        <v>106</v>
      </c>
      <c r="H843" s="300"/>
      <c r="I843" s="306">
        <v>106</v>
      </c>
      <c r="J843" s="308"/>
      <c r="K843" s="300"/>
      <c r="L843" s="301">
        <v>81.05</v>
      </c>
      <c r="M843" s="300"/>
      <c r="N843" s="303">
        <v>4231.49</v>
      </c>
      <c r="EZ843" s="287"/>
      <c r="FA843" s="296"/>
      <c r="FB843" s="296"/>
      <c r="FC843" s="296"/>
      <c r="FE843" s="304" t="s">
        <v>251</v>
      </c>
      <c r="FG843" s="296"/>
      <c r="FK843" s="334"/>
      <c r="FL843" s="296"/>
      <c r="FN843" s="296"/>
    </row>
    <row r="844" spans="1:170" customFormat="1" ht="22.5" x14ac:dyDescent="0.25">
      <c r="A844" s="305"/>
      <c r="B844" s="298" t="s">
        <v>252</v>
      </c>
      <c r="C844" s="472" t="s">
        <v>253</v>
      </c>
      <c r="D844" s="472"/>
      <c r="E844" s="472"/>
      <c r="F844" s="299" t="s">
        <v>123</v>
      </c>
      <c r="G844" s="306">
        <v>56</v>
      </c>
      <c r="H844" s="302">
        <v>0.85</v>
      </c>
      <c r="I844" s="320">
        <v>47.6</v>
      </c>
      <c r="J844" s="308"/>
      <c r="K844" s="300"/>
      <c r="L844" s="301">
        <v>36.39</v>
      </c>
      <c r="M844" s="300"/>
      <c r="N844" s="303">
        <v>1900.18</v>
      </c>
      <c r="EZ844" s="287"/>
      <c r="FA844" s="296"/>
      <c r="FB844" s="296"/>
      <c r="FC844" s="296"/>
      <c r="FE844" s="304" t="s">
        <v>253</v>
      </c>
      <c r="FG844" s="296"/>
      <c r="FK844" s="334"/>
      <c r="FL844" s="296"/>
      <c r="FN844" s="296"/>
    </row>
    <row r="845" spans="1:170" customFormat="1" ht="15" x14ac:dyDescent="0.25">
      <c r="A845" s="315"/>
      <c r="B845" s="316"/>
      <c r="C845" s="475" t="s">
        <v>126</v>
      </c>
      <c r="D845" s="475"/>
      <c r="E845" s="475"/>
      <c r="F845" s="290"/>
      <c r="G845" s="291"/>
      <c r="H845" s="291"/>
      <c r="I845" s="291"/>
      <c r="J845" s="294"/>
      <c r="K845" s="291"/>
      <c r="L845" s="317">
        <v>763.83</v>
      </c>
      <c r="M845" s="312"/>
      <c r="N845" s="318">
        <v>15658.24</v>
      </c>
      <c r="EZ845" s="287"/>
      <c r="FA845" s="296"/>
      <c r="FB845" s="296"/>
      <c r="FC845" s="296"/>
      <c r="FG845" s="296" t="s">
        <v>126</v>
      </c>
      <c r="FK845" s="334"/>
      <c r="FL845" s="296"/>
      <c r="FN845" s="296"/>
    </row>
    <row r="846" spans="1:170" customFormat="1" ht="22.5" x14ac:dyDescent="0.25">
      <c r="A846" s="288" t="s">
        <v>363</v>
      </c>
      <c r="B846" s="289" t="s">
        <v>255</v>
      </c>
      <c r="C846" s="475" t="s">
        <v>256</v>
      </c>
      <c r="D846" s="475"/>
      <c r="E846" s="475"/>
      <c r="F846" s="290" t="s">
        <v>174</v>
      </c>
      <c r="G846" s="291">
        <v>-2.9000000000000001E-2</v>
      </c>
      <c r="H846" s="292">
        <v>1</v>
      </c>
      <c r="I846" s="326">
        <v>-2.9000000000000001E-2</v>
      </c>
      <c r="J846" s="324">
        <v>9727.3700000000008</v>
      </c>
      <c r="K846" s="291"/>
      <c r="L846" s="317">
        <v>-282.08999999999997</v>
      </c>
      <c r="M846" s="327">
        <v>9.5</v>
      </c>
      <c r="N846" s="318">
        <v>-2679.86</v>
      </c>
      <c r="EZ846" s="287"/>
      <c r="FA846" s="296" t="s">
        <v>256</v>
      </c>
      <c r="FB846" s="296" t="s">
        <v>0</v>
      </c>
      <c r="FC846" s="296" t="s">
        <v>0</v>
      </c>
      <c r="FG846" s="296"/>
      <c r="FK846" s="334"/>
      <c r="FL846" s="296"/>
      <c r="FN846" s="296"/>
    </row>
    <row r="847" spans="1:170" customFormat="1" ht="15" x14ac:dyDescent="0.25">
      <c r="A847" s="315"/>
      <c r="B847" s="316"/>
      <c r="C847" s="475" t="s">
        <v>126</v>
      </c>
      <c r="D847" s="475"/>
      <c r="E847" s="475"/>
      <c r="F847" s="290"/>
      <c r="G847" s="291"/>
      <c r="H847" s="291"/>
      <c r="I847" s="291"/>
      <c r="J847" s="294"/>
      <c r="K847" s="291"/>
      <c r="L847" s="317">
        <v>-282.08999999999997</v>
      </c>
      <c r="M847" s="312"/>
      <c r="N847" s="318">
        <v>-2679.86</v>
      </c>
      <c r="EZ847" s="287"/>
      <c r="FA847" s="296"/>
      <c r="FB847" s="296"/>
      <c r="FC847" s="296"/>
      <c r="FG847" s="296" t="s">
        <v>126</v>
      </c>
      <c r="FK847" s="334"/>
      <c r="FL847" s="296"/>
      <c r="FN847" s="296"/>
    </row>
    <row r="848" spans="1:170" customFormat="1" ht="22.5" x14ac:dyDescent="0.25">
      <c r="A848" s="288" t="s">
        <v>364</v>
      </c>
      <c r="B848" s="289" t="s">
        <v>14</v>
      </c>
      <c r="C848" s="475" t="s">
        <v>258</v>
      </c>
      <c r="D848" s="475"/>
      <c r="E848" s="475"/>
      <c r="F848" s="290" t="s">
        <v>15</v>
      </c>
      <c r="G848" s="291">
        <v>0.36</v>
      </c>
      <c r="H848" s="292">
        <v>1</v>
      </c>
      <c r="I848" s="331">
        <v>0.36</v>
      </c>
      <c r="J848" s="324">
        <v>37646.32</v>
      </c>
      <c r="K848" s="330">
        <v>1.04236</v>
      </c>
      <c r="L848" s="324">
        <v>14126.77</v>
      </c>
      <c r="M848" s="327">
        <v>9.5</v>
      </c>
      <c r="N848" s="318">
        <v>134204.32</v>
      </c>
      <c r="EZ848" s="287"/>
      <c r="FA848" s="296" t="s">
        <v>258</v>
      </c>
      <c r="FB848" s="296" t="s">
        <v>0</v>
      </c>
      <c r="FC848" s="296" t="s">
        <v>0</v>
      </c>
      <c r="FG848" s="296"/>
      <c r="FK848" s="334"/>
      <c r="FL848" s="296"/>
      <c r="FN848" s="296"/>
    </row>
    <row r="849" spans="1:170" customFormat="1" ht="15" x14ac:dyDescent="0.25">
      <c r="A849" s="310"/>
      <c r="B849" s="328"/>
      <c r="C849" s="472" t="s">
        <v>182</v>
      </c>
      <c r="D849" s="472"/>
      <c r="E849" s="472"/>
      <c r="F849" s="472"/>
      <c r="G849" s="472"/>
      <c r="H849" s="472"/>
      <c r="I849" s="472"/>
      <c r="J849" s="472"/>
      <c r="K849" s="472"/>
      <c r="L849" s="472"/>
      <c r="M849" s="472"/>
      <c r="N849" s="481"/>
      <c r="EZ849" s="287"/>
      <c r="FA849" s="296"/>
      <c r="FB849" s="296"/>
      <c r="FC849" s="296"/>
      <c r="FG849" s="296"/>
      <c r="FH849" s="304" t="s">
        <v>182</v>
      </c>
      <c r="FK849" s="334"/>
      <c r="FL849" s="296"/>
      <c r="FN849" s="296"/>
    </row>
    <row r="850" spans="1:170" customFormat="1" ht="15" x14ac:dyDescent="0.25">
      <c r="A850" s="329"/>
      <c r="B850" s="298"/>
      <c r="C850" s="466" t="s">
        <v>171</v>
      </c>
      <c r="D850" s="466"/>
      <c r="E850" s="466"/>
      <c r="F850" s="466"/>
      <c r="G850" s="466"/>
      <c r="H850" s="466"/>
      <c r="I850" s="466"/>
      <c r="J850" s="466"/>
      <c r="K850" s="466"/>
      <c r="L850" s="466"/>
      <c r="M850" s="466"/>
      <c r="N850" s="480"/>
      <c r="EZ850" s="287"/>
      <c r="FA850" s="296"/>
      <c r="FB850" s="296"/>
      <c r="FC850" s="296"/>
      <c r="FG850" s="296"/>
      <c r="FI850" s="304" t="s">
        <v>171</v>
      </c>
      <c r="FK850" s="334"/>
      <c r="FL850" s="296"/>
      <c r="FN850" s="296"/>
    </row>
    <row r="851" spans="1:170" customFormat="1" ht="15" x14ac:dyDescent="0.25">
      <c r="A851" s="329"/>
      <c r="B851" s="298"/>
      <c r="C851" s="466" t="s">
        <v>161</v>
      </c>
      <c r="D851" s="466"/>
      <c r="E851" s="466"/>
      <c r="F851" s="466"/>
      <c r="G851" s="466"/>
      <c r="H851" s="466"/>
      <c r="I851" s="466"/>
      <c r="J851" s="466"/>
      <c r="K851" s="466"/>
      <c r="L851" s="466"/>
      <c r="M851" s="466"/>
      <c r="N851" s="480"/>
      <c r="EZ851" s="287"/>
      <c r="FA851" s="296"/>
      <c r="FB851" s="296"/>
      <c r="FC851" s="296"/>
      <c r="FG851" s="296"/>
      <c r="FI851" s="304" t="s">
        <v>161</v>
      </c>
      <c r="FK851" s="334"/>
      <c r="FL851" s="296"/>
      <c r="FN851" s="296"/>
    </row>
    <row r="852" spans="1:170" customFormat="1" ht="15" x14ac:dyDescent="0.25">
      <c r="A852" s="315"/>
      <c r="B852" s="316"/>
      <c r="C852" s="475" t="s">
        <v>126</v>
      </c>
      <c r="D852" s="475"/>
      <c r="E852" s="475"/>
      <c r="F852" s="290"/>
      <c r="G852" s="291"/>
      <c r="H852" s="291"/>
      <c r="I852" s="291"/>
      <c r="J852" s="294"/>
      <c r="K852" s="291"/>
      <c r="L852" s="324">
        <v>14126.77</v>
      </c>
      <c r="M852" s="312"/>
      <c r="N852" s="318">
        <v>134204.32</v>
      </c>
      <c r="EZ852" s="287"/>
      <c r="FA852" s="296"/>
      <c r="FB852" s="296"/>
      <c r="FC852" s="296"/>
      <c r="FG852" s="296" t="s">
        <v>126</v>
      </c>
      <c r="FK852" s="334"/>
      <c r="FL852" s="296"/>
      <c r="FN852" s="296"/>
    </row>
    <row r="853" spans="1:170" customFormat="1" ht="22.5" x14ac:dyDescent="0.25">
      <c r="A853" s="288" t="s">
        <v>365</v>
      </c>
      <c r="B853" s="289" t="s">
        <v>14</v>
      </c>
      <c r="C853" s="475" t="s">
        <v>176</v>
      </c>
      <c r="D853" s="475"/>
      <c r="E853" s="475"/>
      <c r="F853" s="290" t="s">
        <v>15</v>
      </c>
      <c r="G853" s="291">
        <v>2.9000000000000001E-2</v>
      </c>
      <c r="H853" s="292">
        <v>1</v>
      </c>
      <c r="I853" s="326">
        <v>2.9000000000000001E-2</v>
      </c>
      <c r="J853" s="324">
        <v>27894.74</v>
      </c>
      <c r="K853" s="330">
        <v>1.04236</v>
      </c>
      <c r="L853" s="317">
        <v>843.21</v>
      </c>
      <c r="M853" s="327">
        <v>9.5</v>
      </c>
      <c r="N853" s="318">
        <v>8010.5</v>
      </c>
      <c r="EZ853" s="287"/>
      <c r="FA853" s="296" t="s">
        <v>176</v>
      </c>
      <c r="FB853" s="296" t="s">
        <v>0</v>
      </c>
      <c r="FC853" s="296" t="s">
        <v>0</v>
      </c>
      <c r="FG853" s="296"/>
      <c r="FK853" s="334"/>
      <c r="FL853" s="296"/>
      <c r="FN853" s="296"/>
    </row>
    <row r="854" spans="1:170" customFormat="1" ht="15" x14ac:dyDescent="0.25">
      <c r="A854" s="310"/>
      <c r="B854" s="328"/>
      <c r="C854" s="472" t="s">
        <v>177</v>
      </c>
      <c r="D854" s="472"/>
      <c r="E854" s="472"/>
      <c r="F854" s="472"/>
      <c r="G854" s="472"/>
      <c r="H854" s="472"/>
      <c r="I854" s="472"/>
      <c r="J854" s="472"/>
      <c r="K854" s="472"/>
      <c r="L854" s="472"/>
      <c r="M854" s="472"/>
      <c r="N854" s="481"/>
      <c r="EZ854" s="287"/>
      <c r="FA854" s="296"/>
      <c r="FB854" s="296"/>
      <c r="FC854" s="296"/>
      <c r="FG854" s="296"/>
      <c r="FH854" s="304" t="s">
        <v>177</v>
      </c>
      <c r="FK854" s="334"/>
      <c r="FL854" s="296"/>
      <c r="FN854" s="296"/>
    </row>
    <row r="855" spans="1:170" customFormat="1" ht="15" x14ac:dyDescent="0.25">
      <c r="A855" s="329"/>
      <c r="B855" s="298"/>
      <c r="C855" s="466" t="s">
        <v>171</v>
      </c>
      <c r="D855" s="466"/>
      <c r="E855" s="466"/>
      <c r="F855" s="466"/>
      <c r="G855" s="466"/>
      <c r="H855" s="466"/>
      <c r="I855" s="466"/>
      <c r="J855" s="466"/>
      <c r="K855" s="466"/>
      <c r="L855" s="466"/>
      <c r="M855" s="466"/>
      <c r="N855" s="480"/>
      <c r="EZ855" s="287"/>
      <c r="FA855" s="296"/>
      <c r="FB855" s="296"/>
      <c r="FC855" s="296"/>
      <c r="FG855" s="296"/>
      <c r="FI855" s="304" t="s">
        <v>171</v>
      </c>
      <c r="FK855" s="334"/>
      <c r="FL855" s="296"/>
      <c r="FN855" s="296"/>
    </row>
    <row r="856" spans="1:170" customFormat="1" ht="15" x14ac:dyDescent="0.25">
      <c r="A856" s="329"/>
      <c r="B856" s="298"/>
      <c r="C856" s="466" t="s">
        <v>161</v>
      </c>
      <c r="D856" s="466"/>
      <c r="E856" s="466"/>
      <c r="F856" s="466"/>
      <c r="G856" s="466"/>
      <c r="H856" s="466"/>
      <c r="I856" s="466"/>
      <c r="J856" s="466"/>
      <c r="K856" s="466"/>
      <c r="L856" s="466"/>
      <c r="M856" s="466"/>
      <c r="N856" s="480"/>
      <c r="EZ856" s="287"/>
      <c r="FA856" s="296"/>
      <c r="FB856" s="296"/>
      <c r="FC856" s="296"/>
      <c r="FG856" s="296"/>
      <c r="FI856" s="304" t="s">
        <v>161</v>
      </c>
      <c r="FK856" s="334"/>
      <c r="FL856" s="296"/>
      <c r="FN856" s="296"/>
    </row>
    <row r="857" spans="1:170" customFormat="1" ht="15" x14ac:dyDescent="0.25">
      <c r="A857" s="315"/>
      <c r="B857" s="316"/>
      <c r="C857" s="475" t="s">
        <v>126</v>
      </c>
      <c r="D857" s="475"/>
      <c r="E857" s="475"/>
      <c r="F857" s="290"/>
      <c r="G857" s="291"/>
      <c r="H857" s="291"/>
      <c r="I857" s="291"/>
      <c r="J857" s="294"/>
      <c r="K857" s="291"/>
      <c r="L857" s="317">
        <v>843.21</v>
      </c>
      <c r="M857" s="312"/>
      <c r="N857" s="318">
        <v>8010.5</v>
      </c>
      <c r="EZ857" s="287"/>
      <c r="FA857" s="296"/>
      <c r="FB857" s="296"/>
      <c r="FC857" s="296"/>
      <c r="FG857" s="296" t="s">
        <v>126</v>
      </c>
      <c r="FK857" s="334"/>
      <c r="FL857" s="296"/>
      <c r="FN857" s="296"/>
    </row>
    <row r="858" spans="1:170" customFormat="1" ht="33.75" x14ac:dyDescent="0.25">
      <c r="A858" s="288" t="s">
        <v>366</v>
      </c>
      <c r="B858" s="289" t="s">
        <v>314</v>
      </c>
      <c r="C858" s="475" t="s">
        <v>315</v>
      </c>
      <c r="D858" s="475"/>
      <c r="E858" s="475"/>
      <c r="F858" s="290" t="s">
        <v>202</v>
      </c>
      <c r="G858" s="291">
        <v>1.3299999999999999E-2</v>
      </c>
      <c r="H858" s="292">
        <v>1</v>
      </c>
      <c r="I858" s="293">
        <v>1.3299999999999999E-2</v>
      </c>
      <c r="J858" s="294"/>
      <c r="K858" s="291"/>
      <c r="L858" s="294"/>
      <c r="M858" s="291"/>
      <c r="N858" s="295"/>
      <c r="EZ858" s="287"/>
      <c r="FA858" s="296" t="s">
        <v>315</v>
      </c>
      <c r="FB858" s="296" t="s">
        <v>0</v>
      </c>
      <c r="FC858" s="296" t="s">
        <v>0</v>
      </c>
      <c r="FG858" s="296"/>
      <c r="FK858" s="334"/>
      <c r="FL858" s="296"/>
      <c r="FN858" s="296"/>
    </row>
    <row r="859" spans="1:170" customFormat="1" ht="15" x14ac:dyDescent="0.25">
      <c r="A859" s="297"/>
      <c r="B859" s="298" t="s">
        <v>26</v>
      </c>
      <c r="C859" s="472" t="s">
        <v>116</v>
      </c>
      <c r="D859" s="472"/>
      <c r="E859" s="472"/>
      <c r="F859" s="299"/>
      <c r="G859" s="300"/>
      <c r="H859" s="300"/>
      <c r="I859" s="300"/>
      <c r="J859" s="319">
        <v>1107.95</v>
      </c>
      <c r="K859" s="300"/>
      <c r="L859" s="301">
        <v>14.74</v>
      </c>
      <c r="M859" s="302">
        <v>52.21</v>
      </c>
      <c r="N859" s="325">
        <v>769.58</v>
      </c>
      <c r="EZ859" s="287"/>
      <c r="FA859" s="296"/>
      <c r="FB859" s="296"/>
      <c r="FC859" s="296"/>
      <c r="FD859" s="304" t="s">
        <v>116</v>
      </c>
      <c r="FG859" s="296"/>
      <c r="FK859" s="334"/>
      <c r="FL859" s="296"/>
      <c r="FN859" s="296"/>
    </row>
    <row r="860" spans="1:170" customFormat="1" ht="15" x14ac:dyDescent="0.25">
      <c r="A860" s="297"/>
      <c r="B860" s="298" t="s">
        <v>127</v>
      </c>
      <c r="C860" s="472" t="s">
        <v>131</v>
      </c>
      <c r="D860" s="472"/>
      <c r="E860" s="472"/>
      <c r="F860" s="299"/>
      <c r="G860" s="300"/>
      <c r="H860" s="300"/>
      <c r="I860" s="300"/>
      <c r="J860" s="319">
        <v>12533.99</v>
      </c>
      <c r="K860" s="300"/>
      <c r="L860" s="301">
        <v>166.7</v>
      </c>
      <c r="M860" s="302">
        <v>15.71</v>
      </c>
      <c r="N860" s="303">
        <v>2618.86</v>
      </c>
      <c r="EZ860" s="287"/>
      <c r="FA860" s="296"/>
      <c r="FB860" s="296"/>
      <c r="FC860" s="296"/>
      <c r="FD860" s="304" t="s">
        <v>131</v>
      </c>
      <c r="FG860" s="296"/>
      <c r="FK860" s="334"/>
      <c r="FL860" s="296"/>
      <c r="FN860" s="296"/>
    </row>
    <row r="861" spans="1:170" customFormat="1" ht="15" x14ac:dyDescent="0.25">
      <c r="A861" s="297"/>
      <c r="B861" s="298" t="s">
        <v>21</v>
      </c>
      <c r="C861" s="472" t="s">
        <v>132</v>
      </c>
      <c r="D861" s="472"/>
      <c r="E861" s="472"/>
      <c r="F861" s="299"/>
      <c r="G861" s="300"/>
      <c r="H861" s="300"/>
      <c r="I861" s="300"/>
      <c r="J861" s="301">
        <v>820.22</v>
      </c>
      <c r="K861" s="300"/>
      <c r="L861" s="301">
        <v>10.91</v>
      </c>
      <c r="M861" s="302">
        <v>52.21</v>
      </c>
      <c r="N861" s="325">
        <v>569.61</v>
      </c>
      <c r="EZ861" s="287"/>
      <c r="FA861" s="296"/>
      <c r="FB861" s="296"/>
      <c r="FC861" s="296"/>
      <c r="FD861" s="304" t="s">
        <v>132</v>
      </c>
      <c r="FG861" s="296"/>
      <c r="FK861" s="334"/>
      <c r="FL861" s="296"/>
      <c r="FN861" s="296"/>
    </row>
    <row r="862" spans="1:170" customFormat="1" ht="15" x14ac:dyDescent="0.25">
      <c r="A862" s="297"/>
      <c r="B862" s="298" t="s">
        <v>24</v>
      </c>
      <c r="C862" s="472" t="s">
        <v>152</v>
      </c>
      <c r="D862" s="472"/>
      <c r="E862" s="472"/>
      <c r="F862" s="299"/>
      <c r="G862" s="300"/>
      <c r="H862" s="300"/>
      <c r="I862" s="300"/>
      <c r="J862" s="319">
        <v>230267.7</v>
      </c>
      <c r="K862" s="300"/>
      <c r="L862" s="319">
        <v>3062.56</v>
      </c>
      <c r="M862" s="320">
        <v>9.5</v>
      </c>
      <c r="N862" s="303">
        <v>29094.32</v>
      </c>
      <c r="EZ862" s="287"/>
      <c r="FA862" s="296"/>
      <c r="FB862" s="296"/>
      <c r="FC862" s="296"/>
      <c r="FD862" s="304" t="s">
        <v>152</v>
      </c>
      <c r="FG862" s="296"/>
      <c r="FK862" s="334"/>
      <c r="FL862" s="296"/>
      <c r="FN862" s="296"/>
    </row>
    <row r="863" spans="1:170" customFormat="1" ht="15" x14ac:dyDescent="0.25">
      <c r="A863" s="305"/>
      <c r="B863" s="298"/>
      <c r="C863" s="472" t="s">
        <v>117</v>
      </c>
      <c r="D863" s="472"/>
      <c r="E863" s="472"/>
      <c r="F863" s="299" t="s">
        <v>118</v>
      </c>
      <c r="G863" s="302">
        <v>134.46</v>
      </c>
      <c r="H863" s="300"/>
      <c r="I863" s="322">
        <v>1.7883180000000001</v>
      </c>
      <c r="J863" s="308"/>
      <c r="K863" s="300"/>
      <c r="L863" s="308"/>
      <c r="M863" s="300"/>
      <c r="N863" s="309"/>
      <c r="EZ863" s="287"/>
      <c r="FA863" s="296"/>
      <c r="FB863" s="296"/>
      <c r="FC863" s="296"/>
      <c r="FE863" s="304" t="s">
        <v>117</v>
      </c>
      <c r="FG863" s="296"/>
      <c r="FK863" s="334"/>
      <c r="FL863" s="296"/>
      <c r="FN863" s="296"/>
    </row>
    <row r="864" spans="1:170" customFormat="1" ht="15" x14ac:dyDescent="0.25">
      <c r="A864" s="305"/>
      <c r="B864" s="298"/>
      <c r="C864" s="472" t="s">
        <v>133</v>
      </c>
      <c r="D864" s="472"/>
      <c r="E864" s="472"/>
      <c r="F864" s="299" t="s">
        <v>118</v>
      </c>
      <c r="G864" s="302">
        <v>54.89</v>
      </c>
      <c r="H864" s="300"/>
      <c r="I864" s="322">
        <v>0.73003700000000005</v>
      </c>
      <c r="J864" s="308"/>
      <c r="K864" s="300"/>
      <c r="L864" s="308"/>
      <c r="M864" s="300"/>
      <c r="N864" s="309"/>
      <c r="EZ864" s="287"/>
      <c r="FA864" s="296"/>
      <c r="FB864" s="296"/>
      <c r="FC864" s="296"/>
      <c r="FE864" s="304" t="s">
        <v>133</v>
      </c>
      <c r="FG864" s="296"/>
      <c r="FK864" s="334"/>
      <c r="FL864" s="296"/>
      <c r="FN864" s="296"/>
    </row>
    <row r="865" spans="1:170" customFormat="1" ht="15" x14ac:dyDescent="0.25">
      <c r="A865" s="310"/>
      <c r="B865" s="298"/>
      <c r="C865" s="479" t="s">
        <v>119</v>
      </c>
      <c r="D865" s="479"/>
      <c r="E865" s="479"/>
      <c r="F865" s="311"/>
      <c r="G865" s="312"/>
      <c r="H865" s="312"/>
      <c r="I865" s="312"/>
      <c r="J865" s="323">
        <v>243909.64</v>
      </c>
      <c r="K865" s="312"/>
      <c r="L865" s="323">
        <v>3244</v>
      </c>
      <c r="M865" s="312"/>
      <c r="N865" s="314">
        <v>32482.76</v>
      </c>
      <c r="EZ865" s="287"/>
      <c r="FA865" s="296"/>
      <c r="FB865" s="296"/>
      <c r="FC865" s="296"/>
      <c r="FF865" s="304" t="s">
        <v>119</v>
      </c>
      <c r="FG865" s="296"/>
      <c r="FK865" s="334"/>
      <c r="FL865" s="296"/>
      <c r="FN865" s="296"/>
    </row>
    <row r="866" spans="1:170" customFormat="1" ht="15" x14ac:dyDescent="0.25">
      <c r="A866" s="305"/>
      <c r="B866" s="298"/>
      <c r="C866" s="472" t="s">
        <v>120</v>
      </c>
      <c r="D866" s="472"/>
      <c r="E866" s="472"/>
      <c r="F866" s="299"/>
      <c r="G866" s="300"/>
      <c r="H866" s="300"/>
      <c r="I866" s="300"/>
      <c r="J866" s="308"/>
      <c r="K866" s="300"/>
      <c r="L866" s="301">
        <v>25.65</v>
      </c>
      <c r="M866" s="300"/>
      <c r="N866" s="303">
        <v>1339.19</v>
      </c>
      <c r="EZ866" s="287"/>
      <c r="FA866" s="296"/>
      <c r="FB866" s="296"/>
      <c r="FC866" s="296"/>
      <c r="FE866" s="304" t="s">
        <v>120</v>
      </c>
      <c r="FG866" s="296"/>
      <c r="FK866" s="334"/>
      <c r="FL866" s="296"/>
      <c r="FN866" s="296"/>
    </row>
    <row r="867" spans="1:170" customFormat="1" ht="22.5" x14ac:dyDescent="0.25">
      <c r="A867" s="305"/>
      <c r="B867" s="298" t="s">
        <v>134</v>
      </c>
      <c r="C867" s="472" t="s">
        <v>135</v>
      </c>
      <c r="D867" s="472"/>
      <c r="E867" s="472"/>
      <c r="F867" s="299" t="s">
        <v>123</v>
      </c>
      <c r="G867" s="306">
        <v>109</v>
      </c>
      <c r="H867" s="300"/>
      <c r="I867" s="306">
        <v>109</v>
      </c>
      <c r="J867" s="308"/>
      <c r="K867" s="300"/>
      <c r="L867" s="301">
        <v>27.96</v>
      </c>
      <c r="M867" s="300"/>
      <c r="N867" s="303">
        <v>1459.72</v>
      </c>
      <c r="EZ867" s="287"/>
      <c r="FA867" s="296"/>
      <c r="FB867" s="296"/>
      <c r="FC867" s="296"/>
      <c r="FE867" s="304" t="s">
        <v>135</v>
      </c>
      <c r="FG867" s="296"/>
      <c r="FK867" s="334"/>
      <c r="FL867" s="296"/>
      <c r="FN867" s="296"/>
    </row>
    <row r="868" spans="1:170" customFormat="1" ht="45" x14ac:dyDescent="0.25">
      <c r="A868" s="305"/>
      <c r="B868" s="298" t="s">
        <v>136</v>
      </c>
      <c r="C868" s="472" t="s">
        <v>137</v>
      </c>
      <c r="D868" s="472"/>
      <c r="E868" s="472"/>
      <c r="F868" s="299" t="s">
        <v>123</v>
      </c>
      <c r="G868" s="306">
        <v>65</v>
      </c>
      <c r="H868" s="302">
        <v>0.85</v>
      </c>
      <c r="I868" s="302">
        <v>55.25</v>
      </c>
      <c r="J868" s="308"/>
      <c r="K868" s="300"/>
      <c r="L868" s="301">
        <v>14.17</v>
      </c>
      <c r="M868" s="300"/>
      <c r="N868" s="325">
        <v>739.9</v>
      </c>
      <c r="EZ868" s="287"/>
      <c r="FA868" s="296"/>
      <c r="FB868" s="296"/>
      <c r="FC868" s="296"/>
      <c r="FE868" s="304" t="s">
        <v>137</v>
      </c>
      <c r="FG868" s="296"/>
      <c r="FK868" s="334"/>
      <c r="FL868" s="296"/>
      <c r="FN868" s="296"/>
    </row>
    <row r="869" spans="1:170" customFormat="1" ht="15" x14ac:dyDescent="0.25">
      <c r="A869" s="315"/>
      <c r="B869" s="316"/>
      <c r="C869" s="475" t="s">
        <v>126</v>
      </c>
      <c r="D869" s="475"/>
      <c r="E869" s="475"/>
      <c r="F869" s="290"/>
      <c r="G869" s="291"/>
      <c r="H869" s="291"/>
      <c r="I869" s="291"/>
      <c r="J869" s="294"/>
      <c r="K869" s="291"/>
      <c r="L869" s="324">
        <v>3286.13</v>
      </c>
      <c r="M869" s="312"/>
      <c r="N869" s="318">
        <v>34682.379999999997</v>
      </c>
      <c r="EZ869" s="287"/>
      <c r="FA869" s="296"/>
      <c r="FB869" s="296"/>
      <c r="FC869" s="296"/>
      <c r="FG869" s="296" t="s">
        <v>126</v>
      </c>
      <c r="FK869" s="334"/>
      <c r="FL869" s="296"/>
      <c r="FN869" s="296"/>
    </row>
    <row r="870" spans="1:170" customFormat="1" ht="15" x14ac:dyDescent="0.25">
      <c r="A870" s="476" t="s">
        <v>203</v>
      </c>
      <c r="B870" s="477"/>
      <c r="C870" s="477"/>
      <c r="D870" s="477"/>
      <c r="E870" s="477"/>
      <c r="F870" s="477"/>
      <c r="G870" s="477"/>
      <c r="H870" s="477"/>
      <c r="I870" s="477"/>
      <c r="J870" s="477"/>
      <c r="K870" s="477"/>
      <c r="L870" s="477"/>
      <c r="M870" s="477"/>
      <c r="N870" s="478"/>
      <c r="EZ870" s="287"/>
      <c r="FA870" s="296"/>
      <c r="FB870" s="296"/>
      <c r="FC870" s="296"/>
      <c r="FG870" s="296"/>
      <c r="FK870" s="334" t="s">
        <v>203</v>
      </c>
      <c r="FL870" s="296"/>
      <c r="FN870" s="296"/>
    </row>
    <row r="871" spans="1:170" customFormat="1" ht="56.25" x14ac:dyDescent="0.25">
      <c r="A871" s="288" t="s">
        <v>367</v>
      </c>
      <c r="B871" s="289" t="s">
        <v>205</v>
      </c>
      <c r="C871" s="475" t="s">
        <v>206</v>
      </c>
      <c r="D871" s="475"/>
      <c r="E871" s="475"/>
      <c r="F871" s="290" t="s">
        <v>207</v>
      </c>
      <c r="G871" s="291">
        <v>41.5</v>
      </c>
      <c r="H871" s="292">
        <v>1</v>
      </c>
      <c r="I871" s="327">
        <v>41.5</v>
      </c>
      <c r="J871" s="317">
        <v>3.28</v>
      </c>
      <c r="K871" s="291"/>
      <c r="L871" s="317">
        <v>136.12</v>
      </c>
      <c r="M871" s="331">
        <v>15.71</v>
      </c>
      <c r="N871" s="318">
        <v>2138.4499999999998</v>
      </c>
      <c r="EZ871" s="287"/>
      <c r="FA871" s="296" t="s">
        <v>206</v>
      </c>
      <c r="FB871" s="296" t="s">
        <v>0</v>
      </c>
      <c r="FC871" s="296" t="s">
        <v>0</v>
      </c>
      <c r="FG871" s="296"/>
      <c r="FK871" s="334"/>
      <c r="FL871" s="296"/>
      <c r="FN871" s="296"/>
    </row>
    <row r="872" spans="1:170" customFormat="1" ht="15" x14ac:dyDescent="0.25">
      <c r="A872" s="315"/>
      <c r="B872" s="316"/>
      <c r="C872" s="475" t="s">
        <v>126</v>
      </c>
      <c r="D872" s="475"/>
      <c r="E872" s="475"/>
      <c r="F872" s="290"/>
      <c r="G872" s="291"/>
      <c r="H872" s="291"/>
      <c r="I872" s="291"/>
      <c r="J872" s="294"/>
      <c r="K872" s="291"/>
      <c r="L872" s="317">
        <v>136.12</v>
      </c>
      <c r="M872" s="312"/>
      <c r="N872" s="318">
        <v>2138.4499999999998</v>
      </c>
      <c r="EZ872" s="287"/>
      <c r="FA872" s="296"/>
      <c r="FB872" s="296"/>
      <c r="FC872" s="296"/>
      <c r="FG872" s="296" t="s">
        <v>126</v>
      </c>
      <c r="FK872" s="334"/>
      <c r="FL872" s="296"/>
      <c r="FN872" s="296"/>
    </row>
    <row r="873" spans="1:170" customFormat="1" ht="67.5" x14ac:dyDescent="0.25">
      <c r="A873" s="288" t="s">
        <v>368</v>
      </c>
      <c r="B873" s="289" t="s">
        <v>209</v>
      </c>
      <c r="C873" s="475" t="s">
        <v>262</v>
      </c>
      <c r="D873" s="475"/>
      <c r="E873" s="475"/>
      <c r="F873" s="290" t="s">
        <v>207</v>
      </c>
      <c r="G873" s="291">
        <v>9.9</v>
      </c>
      <c r="H873" s="292">
        <v>1</v>
      </c>
      <c r="I873" s="327">
        <v>9.9</v>
      </c>
      <c r="J873" s="317">
        <v>8.39</v>
      </c>
      <c r="K873" s="291"/>
      <c r="L873" s="317">
        <v>83.06</v>
      </c>
      <c r="M873" s="331">
        <v>15.71</v>
      </c>
      <c r="N873" s="318">
        <v>1304.8699999999999</v>
      </c>
      <c r="EZ873" s="287"/>
      <c r="FA873" s="296" t="s">
        <v>262</v>
      </c>
      <c r="FB873" s="296" t="s">
        <v>0</v>
      </c>
      <c r="FC873" s="296" t="s">
        <v>0</v>
      </c>
      <c r="FG873" s="296"/>
      <c r="FK873" s="334"/>
      <c r="FL873" s="296"/>
      <c r="FN873" s="296"/>
    </row>
    <row r="874" spans="1:170" customFormat="1" ht="15" x14ac:dyDescent="0.25">
      <c r="A874" s="315"/>
      <c r="B874" s="316"/>
      <c r="C874" s="475" t="s">
        <v>126</v>
      </c>
      <c r="D874" s="475"/>
      <c r="E874" s="475"/>
      <c r="F874" s="290"/>
      <c r="G874" s="291"/>
      <c r="H874" s="291"/>
      <c r="I874" s="291"/>
      <c r="J874" s="294"/>
      <c r="K874" s="291"/>
      <c r="L874" s="317">
        <v>83.06</v>
      </c>
      <c r="M874" s="312"/>
      <c r="N874" s="318">
        <v>1304.8699999999999</v>
      </c>
      <c r="EZ874" s="287"/>
      <c r="FA874" s="296"/>
      <c r="FB874" s="296"/>
      <c r="FC874" s="296"/>
      <c r="FG874" s="296" t="s">
        <v>126</v>
      </c>
      <c r="FK874" s="334"/>
      <c r="FL874" s="296"/>
      <c r="FN874" s="296"/>
    </row>
    <row r="875" spans="1:170" customFormat="1" ht="45" x14ac:dyDescent="0.25">
      <c r="A875" s="288" t="s">
        <v>369</v>
      </c>
      <c r="B875" s="289" t="s">
        <v>212</v>
      </c>
      <c r="C875" s="475" t="s">
        <v>277</v>
      </c>
      <c r="D875" s="475"/>
      <c r="E875" s="475"/>
      <c r="F875" s="290" t="s">
        <v>207</v>
      </c>
      <c r="G875" s="291">
        <v>5</v>
      </c>
      <c r="H875" s="292">
        <v>1</v>
      </c>
      <c r="I875" s="292">
        <v>5</v>
      </c>
      <c r="J875" s="317">
        <v>10.88</v>
      </c>
      <c r="K875" s="291"/>
      <c r="L875" s="317">
        <v>54.4</v>
      </c>
      <c r="M875" s="331">
        <v>15.71</v>
      </c>
      <c r="N875" s="353">
        <v>854.62</v>
      </c>
      <c r="EZ875" s="287"/>
      <c r="FA875" s="296" t="s">
        <v>277</v>
      </c>
      <c r="FB875" s="296" t="s">
        <v>0</v>
      </c>
      <c r="FC875" s="296" t="s">
        <v>0</v>
      </c>
      <c r="FG875" s="296"/>
      <c r="FK875" s="334"/>
      <c r="FL875" s="296"/>
      <c r="FN875" s="296"/>
    </row>
    <row r="876" spans="1:170" customFormat="1" ht="15" x14ac:dyDescent="0.25">
      <c r="A876" s="315"/>
      <c r="B876" s="316"/>
      <c r="C876" s="475" t="s">
        <v>126</v>
      </c>
      <c r="D876" s="475"/>
      <c r="E876" s="475"/>
      <c r="F876" s="290"/>
      <c r="G876" s="291"/>
      <c r="H876" s="291"/>
      <c r="I876" s="291"/>
      <c r="J876" s="294"/>
      <c r="K876" s="291"/>
      <c r="L876" s="317">
        <v>54.4</v>
      </c>
      <c r="M876" s="312"/>
      <c r="N876" s="353">
        <v>854.62</v>
      </c>
      <c r="EZ876" s="287"/>
      <c r="FA876" s="296"/>
      <c r="FB876" s="296"/>
      <c r="FC876" s="296"/>
      <c r="FG876" s="296" t="s">
        <v>126</v>
      </c>
      <c r="FK876" s="334"/>
      <c r="FL876" s="296"/>
      <c r="FN876" s="296"/>
    </row>
    <row r="877" spans="1:170" customFormat="1" ht="45" x14ac:dyDescent="0.25">
      <c r="A877" s="288" t="s">
        <v>370</v>
      </c>
      <c r="B877" s="289" t="s">
        <v>215</v>
      </c>
      <c r="C877" s="475" t="s">
        <v>216</v>
      </c>
      <c r="D877" s="475"/>
      <c r="E877" s="475"/>
      <c r="F877" s="290" t="s">
        <v>207</v>
      </c>
      <c r="G877" s="291">
        <v>56.4</v>
      </c>
      <c r="H877" s="292">
        <v>1</v>
      </c>
      <c r="I877" s="327">
        <v>56.4</v>
      </c>
      <c r="J877" s="317">
        <v>3.86</v>
      </c>
      <c r="K877" s="291"/>
      <c r="L877" s="317">
        <v>217.7</v>
      </c>
      <c r="M877" s="331">
        <v>16.22</v>
      </c>
      <c r="N877" s="318">
        <v>3531.09</v>
      </c>
      <c r="EZ877" s="287"/>
      <c r="FA877" s="296" t="s">
        <v>216</v>
      </c>
      <c r="FB877" s="296" t="s">
        <v>0</v>
      </c>
      <c r="FC877" s="296" t="s">
        <v>0</v>
      </c>
      <c r="FG877" s="296"/>
      <c r="FK877" s="334"/>
      <c r="FL877" s="296"/>
      <c r="FN877" s="296"/>
    </row>
    <row r="878" spans="1:170" customFormat="1" ht="15" x14ac:dyDescent="0.25">
      <c r="A878" s="315"/>
      <c r="B878" s="316"/>
      <c r="C878" s="475" t="s">
        <v>126</v>
      </c>
      <c r="D878" s="475"/>
      <c r="E878" s="475"/>
      <c r="F878" s="290"/>
      <c r="G878" s="291"/>
      <c r="H878" s="291"/>
      <c r="I878" s="291"/>
      <c r="J878" s="294"/>
      <c r="K878" s="291"/>
      <c r="L878" s="317">
        <v>217.7</v>
      </c>
      <c r="M878" s="312"/>
      <c r="N878" s="318">
        <v>3531.09</v>
      </c>
      <c r="EZ878" s="287"/>
      <c r="FA878" s="296"/>
      <c r="FB878" s="296"/>
      <c r="FC878" s="296"/>
      <c r="FG878" s="296" t="s">
        <v>126</v>
      </c>
      <c r="FK878" s="334"/>
      <c r="FL878" s="296"/>
      <c r="FN878" s="296"/>
    </row>
    <row r="879" spans="1:170" customFormat="1" ht="0" hidden="1" customHeight="1" x14ac:dyDescent="0.25">
      <c r="A879" s="335"/>
      <c r="B879" s="296"/>
      <c r="C879" s="296"/>
      <c r="D879" s="296"/>
      <c r="E879" s="296"/>
      <c r="F879" s="336"/>
      <c r="G879" s="336"/>
      <c r="H879" s="336"/>
      <c r="I879" s="336"/>
      <c r="J879" s="337"/>
      <c r="K879" s="336"/>
      <c r="L879" s="337"/>
      <c r="M879" s="300"/>
      <c r="N879" s="337"/>
      <c r="EZ879" s="287"/>
      <c r="FA879" s="296"/>
      <c r="FB879" s="296"/>
      <c r="FC879" s="296"/>
      <c r="FG879" s="296"/>
      <c r="FK879" s="334"/>
      <c r="FL879" s="296"/>
      <c r="FN879" s="296"/>
    </row>
    <row r="880" spans="1:170" customFormat="1" ht="15" x14ac:dyDescent="0.25">
      <c r="A880" s="338"/>
      <c r="B880" s="339"/>
      <c r="C880" s="475" t="s">
        <v>371</v>
      </c>
      <c r="D880" s="475"/>
      <c r="E880" s="475"/>
      <c r="F880" s="475"/>
      <c r="G880" s="475"/>
      <c r="H880" s="475"/>
      <c r="I880" s="475"/>
      <c r="J880" s="475"/>
      <c r="K880" s="475"/>
      <c r="L880" s="354">
        <v>621982.81000000006</v>
      </c>
      <c r="M880" s="341"/>
      <c r="N880" s="355">
        <v>6114683.7599999998</v>
      </c>
      <c r="EZ880" s="287"/>
      <c r="FA880" s="296"/>
      <c r="FB880" s="296"/>
      <c r="FC880" s="296"/>
      <c r="FG880" s="296"/>
      <c r="FK880" s="334"/>
      <c r="FL880" s="296" t="s">
        <v>371</v>
      </c>
      <c r="FN880" s="296"/>
    </row>
    <row r="881" spans="1:170" customFormat="1" ht="15" x14ac:dyDescent="0.25">
      <c r="A881" s="482" t="s">
        <v>372</v>
      </c>
      <c r="B881" s="483"/>
      <c r="C881" s="483"/>
      <c r="D881" s="483"/>
      <c r="E881" s="483"/>
      <c r="F881" s="483"/>
      <c r="G881" s="483"/>
      <c r="H881" s="483"/>
      <c r="I881" s="483"/>
      <c r="J881" s="483"/>
      <c r="K881" s="483"/>
      <c r="L881" s="483"/>
      <c r="M881" s="483"/>
      <c r="N881" s="484"/>
      <c r="EZ881" s="287" t="s">
        <v>372</v>
      </c>
      <c r="FA881" s="296"/>
      <c r="FB881" s="296"/>
      <c r="FC881" s="296"/>
      <c r="FG881" s="296"/>
      <c r="FK881" s="334"/>
      <c r="FL881" s="296"/>
      <c r="FN881" s="296"/>
    </row>
    <row r="882" spans="1:170" customFormat="1" ht="33.75" x14ac:dyDescent="0.25">
      <c r="A882" s="288" t="s">
        <v>373</v>
      </c>
      <c r="B882" s="289" t="s">
        <v>220</v>
      </c>
      <c r="C882" s="475" t="s">
        <v>221</v>
      </c>
      <c r="D882" s="475"/>
      <c r="E882" s="475"/>
      <c r="F882" s="290" t="s">
        <v>222</v>
      </c>
      <c r="G882" s="291">
        <v>1</v>
      </c>
      <c r="H882" s="292">
        <v>1</v>
      </c>
      <c r="I882" s="292">
        <v>1</v>
      </c>
      <c r="J882" s="294"/>
      <c r="K882" s="291"/>
      <c r="L882" s="294"/>
      <c r="M882" s="291"/>
      <c r="N882" s="295"/>
      <c r="EZ882" s="287"/>
      <c r="FA882" s="296" t="s">
        <v>221</v>
      </c>
      <c r="FB882" s="296" t="s">
        <v>0</v>
      </c>
      <c r="FC882" s="296" t="s">
        <v>0</v>
      </c>
      <c r="FG882" s="296"/>
      <c r="FK882" s="334"/>
      <c r="FL882" s="296"/>
      <c r="FN882" s="296"/>
    </row>
    <row r="883" spans="1:170" customFormat="1" ht="15" x14ac:dyDescent="0.25">
      <c r="A883" s="297"/>
      <c r="B883" s="298" t="s">
        <v>26</v>
      </c>
      <c r="C883" s="472" t="s">
        <v>116</v>
      </c>
      <c r="D883" s="472"/>
      <c r="E883" s="472"/>
      <c r="F883" s="299"/>
      <c r="G883" s="300"/>
      <c r="H883" s="300"/>
      <c r="I883" s="300"/>
      <c r="J883" s="301">
        <v>298.64</v>
      </c>
      <c r="K883" s="300"/>
      <c r="L883" s="301">
        <v>298.64</v>
      </c>
      <c r="M883" s="302">
        <v>52.21</v>
      </c>
      <c r="N883" s="303">
        <v>15591.99</v>
      </c>
      <c r="EZ883" s="287"/>
      <c r="FA883" s="296"/>
      <c r="FB883" s="296"/>
      <c r="FC883" s="296"/>
      <c r="FD883" s="304" t="s">
        <v>116</v>
      </c>
      <c r="FG883" s="296"/>
      <c r="FK883" s="334"/>
      <c r="FL883" s="296"/>
      <c r="FN883" s="296"/>
    </row>
    <row r="884" spans="1:170" customFormat="1" ht="15" x14ac:dyDescent="0.25">
      <c r="A884" s="297"/>
      <c r="B884" s="298" t="s">
        <v>127</v>
      </c>
      <c r="C884" s="472" t="s">
        <v>131</v>
      </c>
      <c r="D884" s="472"/>
      <c r="E884" s="472"/>
      <c r="F884" s="299"/>
      <c r="G884" s="300"/>
      <c r="H884" s="300"/>
      <c r="I884" s="300"/>
      <c r="J884" s="301">
        <v>128.02000000000001</v>
      </c>
      <c r="K884" s="300"/>
      <c r="L884" s="301">
        <v>128.02000000000001</v>
      </c>
      <c r="M884" s="302">
        <v>15.71</v>
      </c>
      <c r="N884" s="303">
        <v>2011.19</v>
      </c>
      <c r="EZ884" s="287"/>
      <c r="FA884" s="296"/>
      <c r="FB884" s="296"/>
      <c r="FC884" s="296"/>
      <c r="FD884" s="304" t="s">
        <v>131</v>
      </c>
      <c r="FG884" s="296"/>
      <c r="FK884" s="334"/>
      <c r="FL884" s="296"/>
      <c r="FN884" s="296"/>
    </row>
    <row r="885" spans="1:170" customFormat="1" ht="15" x14ac:dyDescent="0.25">
      <c r="A885" s="297"/>
      <c r="B885" s="298" t="s">
        <v>21</v>
      </c>
      <c r="C885" s="472" t="s">
        <v>132</v>
      </c>
      <c r="D885" s="472"/>
      <c r="E885" s="472"/>
      <c r="F885" s="299"/>
      <c r="G885" s="300"/>
      <c r="H885" s="300"/>
      <c r="I885" s="300"/>
      <c r="J885" s="301">
        <v>19.84</v>
      </c>
      <c r="K885" s="300"/>
      <c r="L885" s="301">
        <v>19.84</v>
      </c>
      <c r="M885" s="302">
        <v>52.21</v>
      </c>
      <c r="N885" s="303">
        <v>1035.8499999999999</v>
      </c>
      <c r="EZ885" s="287"/>
      <c r="FA885" s="296"/>
      <c r="FB885" s="296"/>
      <c r="FC885" s="296"/>
      <c r="FD885" s="304" t="s">
        <v>132</v>
      </c>
      <c r="FG885" s="296"/>
      <c r="FK885" s="334"/>
      <c r="FL885" s="296"/>
      <c r="FN885" s="296"/>
    </row>
    <row r="886" spans="1:170" customFormat="1" ht="15" x14ac:dyDescent="0.25">
      <c r="A886" s="305"/>
      <c r="B886" s="298"/>
      <c r="C886" s="472" t="s">
        <v>117</v>
      </c>
      <c r="D886" s="472"/>
      <c r="E886" s="472"/>
      <c r="F886" s="299" t="s">
        <v>118</v>
      </c>
      <c r="G886" s="302">
        <v>35.01</v>
      </c>
      <c r="H886" s="300"/>
      <c r="I886" s="302">
        <v>35.01</v>
      </c>
      <c r="J886" s="308"/>
      <c r="K886" s="300"/>
      <c r="L886" s="308"/>
      <c r="M886" s="300"/>
      <c r="N886" s="309"/>
      <c r="EZ886" s="287"/>
      <c r="FA886" s="296"/>
      <c r="FB886" s="296"/>
      <c r="FC886" s="296"/>
      <c r="FE886" s="304" t="s">
        <v>117</v>
      </c>
      <c r="FG886" s="296"/>
      <c r="FK886" s="334"/>
      <c r="FL886" s="296"/>
      <c r="FN886" s="296"/>
    </row>
    <row r="887" spans="1:170" customFormat="1" ht="15" x14ac:dyDescent="0.25">
      <c r="A887" s="305"/>
      <c r="B887" s="298"/>
      <c r="C887" s="472" t="s">
        <v>133</v>
      </c>
      <c r="D887" s="472"/>
      <c r="E887" s="472"/>
      <c r="F887" s="299" t="s">
        <v>118</v>
      </c>
      <c r="G887" s="302">
        <v>1.71</v>
      </c>
      <c r="H887" s="300"/>
      <c r="I887" s="302">
        <v>1.71</v>
      </c>
      <c r="J887" s="308"/>
      <c r="K887" s="300"/>
      <c r="L887" s="308"/>
      <c r="M887" s="300"/>
      <c r="N887" s="309"/>
      <c r="EZ887" s="287"/>
      <c r="FA887" s="296"/>
      <c r="FB887" s="296"/>
      <c r="FC887" s="296"/>
      <c r="FE887" s="304" t="s">
        <v>133</v>
      </c>
      <c r="FG887" s="296"/>
      <c r="FK887" s="334"/>
      <c r="FL887" s="296"/>
      <c r="FN887" s="296"/>
    </row>
    <row r="888" spans="1:170" customFormat="1" ht="15" x14ac:dyDescent="0.25">
      <c r="A888" s="310"/>
      <c r="B888" s="298"/>
      <c r="C888" s="479" t="s">
        <v>119</v>
      </c>
      <c r="D888" s="479"/>
      <c r="E888" s="479"/>
      <c r="F888" s="311"/>
      <c r="G888" s="312"/>
      <c r="H888" s="312"/>
      <c r="I888" s="312"/>
      <c r="J888" s="313">
        <v>426.66</v>
      </c>
      <c r="K888" s="312"/>
      <c r="L888" s="313">
        <v>426.66</v>
      </c>
      <c r="M888" s="312"/>
      <c r="N888" s="314">
        <v>17603.18</v>
      </c>
      <c r="EZ888" s="287"/>
      <c r="FA888" s="296"/>
      <c r="FB888" s="296"/>
      <c r="FC888" s="296"/>
      <c r="FF888" s="304" t="s">
        <v>119</v>
      </c>
      <c r="FG888" s="296"/>
      <c r="FK888" s="334"/>
      <c r="FL888" s="296"/>
      <c r="FN888" s="296"/>
    </row>
    <row r="889" spans="1:170" customFormat="1" ht="15" x14ac:dyDescent="0.25">
      <c r="A889" s="305"/>
      <c r="B889" s="298"/>
      <c r="C889" s="472" t="s">
        <v>120</v>
      </c>
      <c r="D889" s="472"/>
      <c r="E889" s="472"/>
      <c r="F889" s="299"/>
      <c r="G889" s="300"/>
      <c r="H889" s="300"/>
      <c r="I889" s="300"/>
      <c r="J889" s="308"/>
      <c r="K889" s="300"/>
      <c r="L889" s="301">
        <v>318.48</v>
      </c>
      <c r="M889" s="300"/>
      <c r="N889" s="303">
        <v>16627.84</v>
      </c>
      <c r="EZ889" s="287"/>
      <c r="FA889" s="296"/>
      <c r="FB889" s="296"/>
      <c r="FC889" s="296"/>
      <c r="FE889" s="304" t="s">
        <v>120</v>
      </c>
      <c r="FG889" s="296"/>
      <c r="FK889" s="334"/>
      <c r="FL889" s="296"/>
      <c r="FN889" s="296"/>
    </row>
    <row r="890" spans="1:170" customFormat="1" ht="22.5" x14ac:dyDescent="0.25">
      <c r="A890" s="305"/>
      <c r="B890" s="298" t="s">
        <v>134</v>
      </c>
      <c r="C890" s="472" t="s">
        <v>135</v>
      </c>
      <c r="D890" s="472"/>
      <c r="E890" s="472"/>
      <c r="F890" s="299" t="s">
        <v>123</v>
      </c>
      <c r="G890" s="306">
        <v>109</v>
      </c>
      <c r="H890" s="300"/>
      <c r="I890" s="306">
        <v>109</v>
      </c>
      <c r="J890" s="308"/>
      <c r="K890" s="300"/>
      <c r="L890" s="301">
        <v>347.14</v>
      </c>
      <c r="M890" s="300"/>
      <c r="N890" s="303">
        <v>18124.349999999999</v>
      </c>
      <c r="EZ890" s="287"/>
      <c r="FA890" s="296"/>
      <c r="FB890" s="296"/>
      <c r="FC890" s="296"/>
      <c r="FE890" s="304" t="s">
        <v>135</v>
      </c>
      <c r="FG890" s="296"/>
      <c r="FK890" s="334"/>
      <c r="FL890" s="296"/>
      <c r="FN890" s="296"/>
    </row>
    <row r="891" spans="1:170" customFormat="1" ht="45" x14ac:dyDescent="0.25">
      <c r="A891" s="305"/>
      <c r="B891" s="298" t="s">
        <v>136</v>
      </c>
      <c r="C891" s="472" t="s">
        <v>137</v>
      </c>
      <c r="D891" s="472"/>
      <c r="E891" s="472"/>
      <c r="F891" s="299" t="s">
        <v>123</v>
      </c>
      <c r="G891" s="306">
        <v>65</v>
      </c>
      <c r="H891" s="302">
        <v>0.85</v>
      </c>
      <c r="I891" s="302">
        <v>55.25</v>
      </c>
      <c r="J891" s="308"/>
      <c r="K891" s="300"/>
      <c r="L891" s="301">
        <v>175.96</v>
      </c>
      <c r="M891" s="300"/>
      <c r="N891" s="303">
        <v>9186.8799999999992</v>
      </c>
      <c r="EZ891" s="287"/>
      <c r="FA891" s="296"/>
      <c r="FB891" s="296"/>
      <c r="FC891" s="296"/>
      <c r="FE891" s="304" t="s">
        <v>137</v>
      </c>
      <c r="FG891" s="296"/>
      <c r="FK891" s="334"/>
      <c r="FL891" s="296"/>
      <c r="FN891" s="296"/>
    </row>
    <row r="892" spans="1:170" customFormat="1" ht="15" x14ac:dyDescent="0.25">
      <c r="A892" s="315"/>
      <c r="B892" s="316"/>
      <c r="C892" s="475" t="s">
        <v>126</v>
      </c>
      <c r="D892" s="475"/>
      <c r="E892" s="475"/>
      <c r="F892" s="290"/>
      <c r="G892" s="291"/>
      <c r="H892" s="291"/>
      <c r="I892" s="291"/>
      <c r="J892" s="294"/>
      <c r="K892" s="291"/>
      <c r="L892" s="317">
        <v>949.76</v>
      </c>
      <c r="M892" s="312"/>
      <c r="N892" s="318">
        <v>44914.41</v>
      </c>
      <c r="EZ892" s="287"/>
      <c r="FA892" s="296"/>
      <c r="FB892" s="296"/>
      <c r="FC892" s="296"/>
      <c r="FG892" s="296" t="s">
        <v>126</v>
      </c>
      <c r="FK892" s="334"/>
      <c r="FL892" s="296"/>
      <c r="FN892" s="296"/>
    </row>
    <row r="893" spans="1:170" customFormat="1" ht="45" x14ac:dyDescent="0.25">
      <c r="A893" s="288" t="s">
        <v>374</v>
      </c>
      <c r="B893" s="289" t="s">
        <v>138</v>
      </c>
      <c r="C893" s="475" t="s">
        <v>139</v>
      </c>
      <c r="D893" s="475"/>
      <c r="E893" s="475"/>
      <c r="F893" s="290" t="s">
        <v>115</v>
      </c>
      <c r="G893" s="291">
        <v>0.23599999999999999</v>
      </c>
      <c r="H893" s="292">
        <v>1</v>
      </c>
      <c r="I893" s="326">
        <v>0.23599999999999999</v>
      </c>
      <c r="J893" s="294"/>
      <c r="K893" s="291"/>
      <c r="L893" s="294"/>
      <c r="M893" s="291"/>
      <c r="N893" s="295"/>
      <c r="EZ893" s="287"/>
      <c r="FA893" s="296" t="s">
        <v>139</v>
      </c>
      <c r="FB893" s="296" t="s">
        <v>0</v>
      </c>
      <c r="FC893" s="296" t="s">
        <v>0</v>
      </c>
      <c r="FG893" s="296"/>
      <c r="FK893" s="334"/>
      <c r="FL893" s="296"/>
      <c r="FN893" s="296"/>
    </row>
    <row r="894" spans="1:170" customFormat="1" ht="15" x14ac:dyDescent="0.25">
      <c r="A894" s="297"/>
      <c r="B894" s="298" t="s">
        <v>26</v>
      </c>
      <c r="C894" s="472" t="s">
        <v>116</v>
      </c>
      <c r="D894" s="472"/>
      <c r="E894" s="472"/>
      <c r="F894" s="299"/>
      <c r="G894" s="300"/>
      <c r="H894" s="300"/>
      <c r="I894" s="300"/>
      <c r="J894" s="301">
        <v>92.08</v>
      </c>
      <c r="K894" s="300"/>
      <c r="L894" s="301">
        <v>21.73</v>
      </c>
      <c r="M894" s="302">
        <v>52.21</v>
      </c>
      <c r="N894" s="303">
        <v>1134.52</v>
      </c>
      <c r="EZ894" s="287"/>
      <c r="FA894" s="296"/>
      <c r="FB894" s="296"/>
      <c r="FC894" s="296"/>
      <c r="FD894" s="304" t="s">
        <v>116</v>
      </c>
      <c r="FG894" s="296"/>
      <c r="FK894" s="334"/>
      <c r="FL894" s="296"/>
      <c r="FN894" s="296"/>
    </row>
    <row r="895" spans="1:170" customFormat="1" ht="15" x14ac:dyDescent="0.25">
      <c r="A895" s="297"/>
      <c r="B895" s="298" t="s">
        <v>127</v>
      </c>
      <c r="C895" s="472" t="s">
        <v>131</v>
      </c>
      <c r="D895" s="472"/>
      <c r="E895" s="472"/>
      <c r="F895" s="299"/>
      <c r="G895" s="300"/>
      <c r="H895" s="300"/>
      <c r="I895" s="300"/>
      <c r="J895" s="301">
        <v>287.60000000000002</v>
      </c>
      <c r="K895" s="300"/>
      <c r="L895" s="301">
        <v>67.87</v>
      </c>
      <c r="M895" s="302">
        <v>15.71</v>
      </c>
      <c r="N895" s="303">
        <v>1066.24</v>
      </c>
      <c r="EZ895" s="287"/>
      <c r="FA895" s="296"/>
      <c r="FB895" s="296"/>
      <c r="FC895" s="296"/>
      <c r="FD895" s="304" t="s">
        <v>131</v>
      </c>
      <c r="FG895" s="296"/>
      <c r="FK895" s="334"/>
      <c r="FL895" s="296"/>
      <c r="FN895" s="296"/>
    </row>
    <row r="896" spans="1:170" customFormat="1" ht="15" x14ac:dyDescent="0.25">
      <c r="A896" s="297"/>
      <c r="B896" s="298" t="s">
        <v>21</v>
      </c>
      <c r="C896" s="472" t="s">
        <v>132</v>
      </c>
      <c r="D896" s="472"/>
      <c r="E896" s="472"/>
      <c r="F896" s="299"/>
      <c r="G896" s="300"/>
      <c r="H896" s="300"/>
      <c r="I896" s="300"/>
      <c r="J896" s="301">
        <v>37.57</v>
      </c>
      <c r="K896" s="300"/>
      <c r="L896" s="301">
        <v>8.8699999999999992</v>
      </c>
      <c r="M896" s="302">
        <v>52.21</v>
      </c>
      <c r="N896" s="325">
        <v>463.1</v>
      </c>
      <c r="EZ896" s="287"/>
      <c r="FA896" s="296"/>
      <c r="FB896" s="296"/>
      <c r="FC896" s="296"/>
      <c r="FD896" s="304" t="s">
        <v>132</v>
      </c>
      <c r="FG896" s="296"/>
      <c r="FK896" s="334"/>
      <c r="FL896" s="296"/>
      <c r="FN896" s="296"/>
    </row>
    <row r="897" spans="1:170" customFormat="1" ht="15" x14ac:dyDescent="0.25">
      <c r="A897" s="305"/>
      <c r="B897" s="298"/>
      <c r="C897" s="472" t="s">
        <v>117</v>
      </c>
      <c r="D897" s="472"/>
      <c r="E897" s="472"/>
      <c r="F897" s="299" t="s">
        <v>118</v>
      </c>
      <c r="G897" s="320">
        <v>11.7</v>
      </c>
      <c r="H897" s="300"/>
      <c r="I897" s="332">
        <v>2.7612000000000001</v>
      </c>
      <c r="J897" s="308"/>
      <c r="K897" s="300"/>
      <c r="L897" s="308"/>
      <c r="M897" s="300"/>
      <c r="N897" s="309"/>
      <c r="EZ897" s="287"/>
      <c r="FA897" s="296"/>
      <c r="FB897" s="296"/>
      <c r="FC897" s="296"/>
      <c r="FE897" s="304" t="s">
        <v>117</v>
      </c>
      <c r="FG897" s="296"/>
      <c r="FK897" s="334"/>
      <c r="FL897" s="296"/>
      <c r="FN897" s="296"/>
    </row>
    <row r="898" spans="1:170" customFormat="1" ht="15" x14ac:dyDescent="0.25">
      <c r="A898" s="305"/>
      <c r="B898" s="298"/>
      <c r="C898" s="472" t="s">
        <v>133</v>
      </c>
      <c r="D898" s="472"/>
      <c r="E898" s="472"/>
      <c r="F898" s="299" t="s">
        <v>118</v>
      </c>
      <c r="G898" s="302">
        <v>2.96</v>
      </c>
      <c r="H898" s="300"/>
      <c r="I898" s="321">
        <v>0.69855999999999996</v>
      </c>
      <c r="J898" s="308"/>
      <c r="K898" s="300"/>
      <c r="L898" s="308"/>
      <c r="M898" s="300"/>
      <c r="N898" s="309"/>
      <c r="EZ898" s="287"/>
      <c r="FA898" s="296"/>
      <c r="FB898" s="296"/>
      <c r="FC898" s="296"/>
      <c r="FE898" s="304" t="s">
        <v>133</v>
      </c>
      <c r="FG898" s="296"/>
      <c r="FK898" s="334"/>
      <c r="FL898" s="296"/>
      <c r="FN898" s="296"/>
    </row>
    <row r="899" spans="1:170" customFormat="1" ht="15" x14ac:dyDescent="0.25">
      <c r="A899" s="310"/>
      <c r="B899" s="298"/>
      <c r="C899" s="479" t="s">
        <v>119</v>
      </c>
      <c r="D899" s="479"/>
      <c r="E899" s="479"/>
      <c r="F899" s="311"/>
      <c r="G899" s="312"/>
      <c r="H899" s="312"/>
      <c r="I899" s="312"/>
      <c r="J899" s="313">
        <v>379.68</v>
      </c>
      <c r="K899" s="312"/>
      <c r="L899" s="313">
        <v>89.6</v>
      </c>
      <c r="M899" s="312"/>
      <c r="N899" s="314">
        <v>2200.7600000000002</v>
      </c>
      <c r="EZ899" s="287"/>
      <c r="FA899" s="296"/>
      <c r="FB899" s="296"/>
      <c r="FC899" s="296"/>
      <c r="FF899" s="304" t="s">
        <v>119</v>
      </c>
      <c r="FG899" s="296"/>
      <c r="FK899" s="334"/>
      <c r="FL899" s="296"/>
      <c r="FN899" s="296"/>
    </row>
    <row r="900" spans="1:170" customFormat="1" ht="15" x14ac:dyDescent="0.25">
      <c r="A900" s="305"/>
      <c r="B900" s="298"/>
      <c r="C900" s="472" t="s">
        <v>120</v>
      </c>
      <c r="D900" s="472"/>
      <c r="E900" s="472"/>
      <c r="F900" s="299"/>
      <c r="G900" s="300"/>
      <c r="H900" s="300"/>
      <c r="I900" s="300"/>
      <c r="J900" s="308"/>
      <c r="K900" s="300"/>
      <c r="L900" s="301">
        <v>30.6</v>
      </c>
      <c r="M900" s="300"/>
      <c r="N900" s="303">
        <v>1597.62</v>
      </c>
      <c r="EZ900" s="287"/>
      <c r="FA900" s="296"/>
      <c r="FB900" s="296"/>
      <c r="FC900" s="296"/>
      <c r="FE900" s="304" t="s">
        <v>120</v>
      </c>
      <c r="FG900" s="296"/>
      <c r="FK900" s="334"/>
      <c r="FL900" s="296"/>
      <c r="FN900" s="296"/>
    </row>
    <row r="901" spans="1:170" customFormat="1" ht="22.5" x14ac:dyDescent="0.25">
      <c r="A901" s="305"/>
      <c r="B901" s="298" t="s">
        <v>140</v>
      </c>
      <c r="C901" s="472" t="s">
        <v>141</v>
      </c>
      <c r="D901" s="472"/>
      <c r="E901" s="472"/>
      <c r="F901" s="299" t="s">
        <v>123</v>
      </c>
      <c r="G901" s="306">
        <v>102</v>
      </c>
      <c r="H901" s="300"/>
      <c r="I901" s="306">
        <v>102</v>
      </c>
      <c r="J901" s="308"/>
      <c r="K901" s="300"/>
      <c r="L901" s="301">
        <v>31.21</v>
      </c>
      <c r="M901" s="300"/>
      <c r="N901" s="303">
        <v>1629.57</v>
      </c>
      <c r="EZ901" s="287"/>
      <c r="FA901" s="296"/>
      <c r="FB901" s="296"/>
      <c r="FC901" s="296"/>
      <c r="FE901" s="304" t="s">
        <v>141</v>
      </c>
      <c r="FG901" s="296"/>
      <c r="FK901" s="334"/>
      <c r="FL901" s="296"/>
      <c r="FN901" s="296"/>
    </row>
    <row r="902" spans="1:170" customFormat="1" ht="22.5" x14ac:dyDescent="0.25">
      <c r="A902" s="305"/>
      <c r="B902" s="298" t="s">
        <v>142</v>
      </c>
      <c r="C902" s="472" t="s">
        <v>143</v>
      </c>
      <c r="D902" s="472"/>
      <c r="E902" s="472"/>
      <c r="F902" s="299" t="s">
        <v>123</v>
      </c>
      <c r="G902" s="306">
        <v>54</v>
      </c>
      <c r="H902" s="300"/>
      <c r="I902" s="306">
        <v>54</v>
      </c>
      <c r="J902" s="308"/>
      <c r="K902" s="300"/>
      <c r="L902" s="301">
        <v>16.52</v>
      </c>
      <c r="M902" s="300"/>
      <c r="N902" s="325">
        <v>862.71</v>
      </c>
      <c r="EZ902" s="287"/>
      <c r="FA902" s="296"/>
      <c r="FB902" s="296"/>
      <c r="FC902" s="296"/>
      <c r="FE902" s="304" t="s">
        <v>143</v>
      </c>
      <c r="FG902" s="296"/>
      <c r="FK902" s="334"/>
      <c r="FL902" s="296"/>
      <c r="FN902" s="296"/>
    </row>
    <row r="903" spans="1:170" customFormat="1" ht="15" x14ac:dyDescent="0.25">
      <c r="A903" s="315"/>
      <c r="B903" s="316"/>
      <c r="C903" s="475" t="s">
        <v>126</v>
      </c>
      <c r="D903" s="475"/>
      <c r="E903" s="475"/>
      <c r="F903" s="290"/>
      <c r="G903" s="291"/>
      <c r="H903" s="291"/>
      <c r="I903" s="291"/>
      <c r="J903" s="294"/>
      <c r="K903" s="291"/>
      <c r="L903" s="317">
        <v>137.33000000000001</v>
      </c>
      <c r="M903" s="312"/>
      <c r="N903" s="318">
        <v>4693.04</v>
      </c>
      <c r="EZ903" s="287"/>
      <c r="FA903" s="296"/>
      <c r="FB903" s="296"/>
      <c r="FC903" s="296"/>
      <c r="FG903" s="296" t="s">
        <v>126</v>
      </c>
      <c r="FK903" s="334"/>
      <c r="FL903" s="296"/>
      <c r="FN903" s="296"/>
    </row>
    <row r="904" spans="1:170" customFormat="1" ht="22.5" x14ac:dyDescent="0.25">
      <c r="A904" s="288" t="s">
        <v>375</v>
      </c>
      <c r="B904" s="289" t="s">
        <v>144</v>
      </c>
      <c r="C904" s="475" t="s">
        <v>145</v>
      </c>
      <c r="D904" s="475"/>
      <c r="E904" s="475"/>
      <c r="F904" s="290" t="s">
        <v>115</v>
      </c>
      <c r="G904" s="291">
        <v>0.1152</v>
      </c>
      <c r="H904" s="292">
        <v>1</v>
      </c>
      <c r="I904" s="293">
        <v>0.1152</v>
      </c>
      <c r="J904" s="294"/>
      <c r="K904" s="291"/>
      <c r="L904" s="294"/>
      <c r="M904" s="291"/>
      <c r="N904" s="295"/>
      <c r="EZ904" s="287"/>
      <c r="FA904" s="296" t="s">
        <v>145</v>
      </c>
      <c r="FB904" s="296" t="s">
        <v>0</v>
      </c>
      <c r="FC904" s="296" t="s">
        <v>0</v>
      </c>
      <c r="FG904" s="296"/>
      <c r="FK904" s="334"/>
      <c r="FL904" s="296"/>
      <c r="FN904" s="296"/>
    </row>
    <row r="905" spans="1:170" customFormat="1" ht="15" x14ac:dyDescent="0.25">
      <c r="A905" s="297"/>
      <c r="B905" s="298" t="s">
        <v>26</v>
      </c>
      <c r="C905" s="472" t="s">
        <v>116</v>
      </c>
      <c r="D905" s="472"/>
      <c r="E905" s="472"/>
      <c r="F905" s="299"/>
      <c r="G905" s="300"/>
      <c r="H905" s="300"/>
      <c r="I905" s="300"/>
      <c r="J905" s="301">
        <v>106.88</v>
      </c>
      <c r="K905" s="300"/>
      <c r="L905" s="301">
        <v>12.31</v>
      </c>
      <c r="M905" s="302">
        <v>52.21</v>
      </c>
      <c r="N905" s="325">
        <v>642.71</v>
      </c>
      <c r="EZ905" s="287"/>
      <c r="FA905" s="296"/>
      <c r="FB905" s="296"/>
      <c r="FC905" s="296"/>
      <c r="FD905" s="304" t="s">
        <v>116</v>
      </c>
      <c r="FG905" s="296"/>
      <c r="FK905" s="334"/>
      <c r="FL905" s="296"/>
      <c r="FN905" s="296"/>
    </row>
    <row r="906" spans="1:170" customFormat="1" ht="15" x14ac:dyDescent="0.25">
      <c r="A906" s="297"/>
      <c r="B906" s="298" t="s">
        <v>127</v>
      </c>
      <c r="C906" s="472" t="s">
        <v>131</v>
      </c>
      <c r="D906" s="472"/>
      <c r="E906" s="472"/>
      <c r="F906" s="299"/>
      <c r="G906" s="300"/>
      <c r="H906" s="300"/>
      <c r="I906" s="300"/>
      <c r="J906" s="301">
        <v>241.58</v>
      </c>
      <c r="K906" s="300"/>
      <c r="L906" s="301">
        <v>27.83</v>
      </c>
      <c r="M906" s="302">
        <v>15.71</v>
      </c>
      <c r="N906" s="325">
        <v>437.21</v>
      </c>
      <c r="EZ906" s="287"/>
      <c r="FA906" s="296"/>
      <c r="FB906" s="296"/>
      <c r="FC906" s="296"/>
      <c r="FD906" s="304" t="s">
        <v>131</v>
      </c>
      <c r="FG906" s="296"/>
      <c r="FK906" s="334"/>
      <c r="FL906" s="296"/>
      <c r="FN906" s="296"/>
    </row>
    <row r="907" spans="1:170" customFormat="1" ht="15" x14ac:dyDescent="0.25">
      <c r="A907" s="297"/>
      <c r="B907" s="298" t="s">
        <v>21</v>
      </c>
      <c r="C907" s="472" t="s">
        <v>132</v>
      </c>
      <c r="D907" s="472"/>
      <c r="E907" s="472"/>
      <c r="F907" s="299"/>
      <c r="G907" s="300"/>
      <c r="H907" s="300"/>
      <c r="I907" s="300"/>
      <c r="J907" s="301">
        <v>26.36</v>
      </c>
      <c r="K907" s="300"/>
      <c r="L907" s="301">
        <v>3.04</v>
      </c>
      <c r="M907" s="302">
        <v>52.21</v>
      </c>
      <c r="N907" s="325">
        <v>158.72</v>
      </c>
      <c r="EZ907" s="287"/>
      <c r="FA907" s="296"/>
      <c r="FB907" s="296"/>
      <c r="FC907" s="296"/>
      <c r="FD907" s="304" t="s">
        <v>132</v>
      </c>
      <c r="FG907" s="296"/>
      <c r="FK907" s="334"/>
      <c r="FL907" s="296"/>
      <c r="FN907" s="296"/>
    </row>
    <row r="908" spans="1:170" customFormat="1" ht="15" x14ac:dyDescent="0.25">
      <c r="A908" s="305"/>
      <c r="B908" s="298"/>
      <c r="C908" s="472" t="s">
        <v>117</v>
      </c>
      <c r="D908" s="472"/>
      <c r="E908" s="472"/>
      <c r="F908" s="299" t="s">
        <v>118</v>
      </c>
      <c r="G908" s="302">
        <v>12.53</v>
      </c>
      <c r="H908" s="300"/>
      <c r="I908" s="322">
        <v>1.4434560000000001</v>
      </c>
      <c r="J908" s="308"/>
      <c r="K908" s="300"/>
      <c r="L908" s="308"/>
      <c r="M908" s="300"/>
      <c r="N908" s="309"/>
      <c r="EZ908" s="287"/>
      <c r="FA908" s="296"/>
      <c r="FB908" s="296"/>
      <c r="FC908" s="296"/>
      <c r="FE908" s="304" t="s">
        <v>117</v>
      </c>
      <c r="FG908" s="296"/>
      <c r="FK908" s="334"/>
      <c r="FL908" s="296"/>
      <c r="FN908" s="296"/>
    </row>
    <row r="909" spans="1:170" customFormat="1" ht="15" x14ac:dyDescent="0.25">
      <c r="A909" s="305"/>
      <c r="B909" s="298"/>
      <c r="C909" s="472" t="s">
        <v>133</v>
      </c>
      <c r="D909" s="472"/>
      <c r="E909" s="472"/>
      <c r="F909" s="299" t="s">
        <v>118</v>
      </c>
      <c r="G909" s="302">
        <v>2.62</v>
      </c>
      <c r="H909" s="300"/>
      <c r="I909" s="322">
        <v>0.30182399999999998</v>
      </c>
      <c r="J909" s="308"/>
      <c r="K909" s="300"/>
      <c r="L909" s="308"/>
      <c r="M909" s="300"/>
      <c r="N909" s="309"/>
      <c r="EZ909" s="287"/>
      <c r="FA909" s="296"/>
      <c r="FB909" s="296"/>
      <c r="FC909" s="296"/>
      <c r="FE909" s="304" t="s">
        <v>133</v>
      </c>
      <c r="FG909" s="296"/>
      <c r="FK909" s="334"/>
      <c r="FL909" s="296"/>
      <c r="FN909" s="296"/>
    </row>
    <row r="910" spans="1:170" customFormat="1" ht="15" x14ac:dyDescent="0.25">
      <c r="A910" s="310"/>
      <c r="B910" s="298"/>
      <c r="C910" s="479" t="s">
        <v>119</v>
      </c>
      <c r="D910" s="479"/>
      <c r="E910" s="479"/>
      <c r="F910" s="311"/>
      <c r="G910" s="312"/>
      <c r="H910" s="312"/>
      <c r="I910" s="312"/>
      <c r="J910" s="313">
        <v>348.46</v>
      </c>
      <c r="K910" s="312"/>
      <c r="L910" s="313">
        <v>40.14</v>
      </c>
      <c r="M910" s="312"/>
      <c r="N910" s="314">
        <v>1079.92</v>
      </c>
      <c r="EZ910" s="287"/>
      <c r="FA910" s="296"/>
      <c r="FB910" s="296"/>
      <c r="FC910" s="296"/>
      <c r="FF910" s="304" t="s">
        <v>119</v>
      </c>
      <c r="FG910" s="296"/>
      <c r="FK910" s="334"/>
      <c r="FL910" s="296"/>
      <c r="FN910" s="296"/>
    </row>
    <row r="911" spans="1:170" customFormat="1" ht="15" x14ac:dyDescent="0.25">
      <c r="A911" s="305"/>
      <c r="B911" s="298"/>
      <c r="C911" s="472" t="s">
        <v>120</v>
      </c>
      <c r="D911" s="472"/>
      <c r="E911" s="472"/>
      <c r="F911" s="299"/>
      <c r="G911" s="300"/>
      <c r="H911" s="300"/>
      <c r="I911" s="300"/>
      <c r="J911" s="308"/>
      <c r="K911" s="300"/>
      <c r="L911" s="301">
        <v>15.35</v>
      </c>
      <c r="M911" s="300"/>
      <c r="N911" s="325">
        <v>801.43</v>
      </c>
      <c r="EZ911" s="287"/>
      <c r="FA911" s="296"/>
      <c r="FB911" s="296"/>
      <c r="FC911" s="296"/>
      <c r="FE911" s="304" t="s">
        <v>120</v>
      </c>
      <c r="FG911" s="296"/>
      <c r="FK911" s="334"/>
      <c r="FL911" s="296"/>
      <c r="FN911" s="296"/>
    </row>
    <row r="912" spans="1:170" customFormat="1" ht="22.5" x14ac:dyDescent="0.25">
      <c r="A912" s="305"/>
      <c r="B912" s="298" t="s">
        <v>146</v>
      </c>
      <c r="C912" s="472" t="s">
        <v>147</v>
      </c>
      <c r="D912" s="472"/>
      <c r="E912" s="472"/>
      <c r="F912" s="299" t="s">
        <v>123</v>
      </c>
      <c r="G912" s="306">
        <v>92</v>
      </c>
      <c r="H912" s="300"/>
      <c r="I912" s="306">
        <v>92</v>
      </c>
      <c r="J912" s="308"/>
      <c r="K912" s="300"/>
      <c r="L912" s="301">
        <v>14.12</v>
      </c>
      <c r="M912" s="300"/>
      <c r="N912" s="325">
        <v>737.32</v>
      </c>
      <c r="EZ912" s="287"/>
      <c r="FA912" s="296"/>
      <c r="FB912" s="296"/>
      <c r="FC912" s="296"/>
      <c r="FE912" s="304" t="s">
        <v>147</v>
      </c>
      <c r="FG912" s="296"/>
      <c r="FK912" s="334"/>
      <c r="FL912" s="296"/>
      <c r="FN912" s="296"/>
    </row>
    <row r="913" spans="1:170" customFormat="1" ht="45" x14ac:dyDescent="0.25">
      <c r="A913" s="305"/>
      <c r="B913" s="298" t="s">
        <v>148</v>
      </c>
      <c r="C913" s="472" t="s">
        <v>149</v>
      </c>
      <c r="D913" s="472"/>
      <c r="E913" s="472"/>
      <c r="F913" s="299" t="s">
        <v>123</v>
      </c>
      <c r="G913" s="306">
        <v>46</v>
      </c>
      <c r="H913" s="302">
        <v>0.85</v>
      </c>
      <c r="I913" s="320">
        <v>39.1</v>
      </c>
      <c r="J913" s="308"/>
      <c r="K913" s="300"/>
      <c r="L913" s="301">
        <v>6</v>
      </c>
      <c r="M913" s="300"/>
      <c r="N913" s="325">
        <v>313.36</v>
      </c>
      <c r="EZ913" s="287"/>
      <c r="FA913" s="296"/>
      <c r="FB913" s="296"/>
      <c r="FC913" s="296"/>
      <c r="FE913" s="304" t="s">
        <v>149</v>
      </c>
      <c r="FG913" s="296"/>
      <c r="FK913" s="334"/>
      <c r="FL913" s="296"/>
      <c r="FN913" s="296"/>
    </row>
    <row r="914" spans="1:170" customFormat="1" ht="15" x14ac:dyDescent="0.25">
      <c r="A914" s="315"/>
      <c r="B914" s="316"/>
      <c r="C914" s="475" t="s">
        <v>126</v>
      </c>
      <c r="D914" s="475"/>
      <c r="E914" s="475"/>
      <c r="F914" s="290"/>
      <c r="G914" s="291"/>
      <c r="H914" s="291"/>
      <c r="I914" s="291"/>
      <c r="J914" s="294"/>
      <c r="K914" s="291"/>
      <c r="L914" s="317">
        <v>60.26</v>
      </c>
      <c r="M914" s="312"/>
      <c r="N914" s="318">
        <v>2130.6</v>
      </c>
      <c r="EZ914" s="287"/>
      <c r="FA914" s="296"/>
      <c r="FB914" s="296"/>
      <c r="FC914" s="296"/>
      <c r="FG914" s="296" t="s">
        <v>126</v>
      </c>
      <c r="FK914" s="334"/>
      <c r="FL914" s="296"/>
      <c r="FN914" s="296"/>
    </row>
    <row r="915" spans="1:170" customFormat="1" ht="33.75" x14ac:dyDescent="0.25">
      <c r="A915" s="288" t="s">
        <v>376</v>
      </c>
      <c r="B915" s="289" t="s">
        <v>150</v>
      </c>
      <c r="C915" s="475" t="s">
        <v>151</v>
      </c>
      <c r="D915" s="475"/>
      <c r="E915" s="475"/>
      <c r="F915" s="290" t="s">
        <v>115</v>
      </c>
      <c r="G915" s="291">
        <v>0.115</v>
      </c>
      <c r="H915" s="292">
        <v>1</v>
      </c>
      <c r="I915" s="326">
        <v>0.115</v>
      </c>
      <c r="J915" s="294"/>
      <c r="K915" s="291"/>
      <c r="L915" s="294"/>
      <c r="M915" s="291"/>
      <c r="N915" s="295"/>
      <c r="EZ915" s="287"/>
      <c r="FA915" s="296" t="s">
        <v>151</v>
      </c>
      <c r="FB915" s="296" t="s">
        <v>0</v>
      </c>
      <c r="FC915" s="296" t="s">
        <v>0</v>
      </c>
      <c r="FG915" s="296"/>
      <c r="FK915" s="334"/>
      <c r="FL915" s="296"/>
      <c r="FN915" s="296"/>
    </row>
    <row r="916" spans="1:170" customFormat="1" ht="15" x14ac:dyDescent="0.25">
      <c r="A916" s="297"/>
      <c r="B916" s="298" t="s">
        <v>26</v>
      </c>
      <c r="C916" s="472" t="s">
        <v>116</v>
      </c>
      <c r="D916" s="472"/>
      <c r="E916" s="472"/>
      <c r="F916" s="299"/>
      <c r="G916" s="300"/>
      <c r="H916" s="300"/>
      <c r="I916" s="300"/>
      <c r="J916" s="301">
        <v>173.23</v>
      </c>
      <c r="K916" s="300"/>
      <c r="L916" s="301">
        <v>19.920000000000002</v>
      </c>
      <c r="M916" s="302">
        <v>52.21</v>
      </c>
      <c r="N916" s="303">
        <v>1040.02</v>
      </c>
      <c r="EZ916" s="287"/>
      <c r="FA916" s="296"/>
      <c r="FB916" s="296"/>
      <c r="FC916" s="296"/>
      <c r="FD916" s="304" t="s">
        <v>116</v>
      </c>
      <c r="FG916" s="296"/>
      <c r="FK916" s="334"/>
      <c r="FL916" s="296"/>
      <c r="FN916" s="296"/>
    </row>
    <row r="917" spans="1:170" customFormat="1" ht="15" x14ac:dyDescent="0.25">
      <c r="A917" s="297"/>
      <c r="B917" s="298" t="s">
        <v>127</v>
      </c>
      <c r="C917" s="472" t="s">
        <v>131</v>
      </c>
      <c r="D917" s="472"/>
      <c r="E917" s="472"/>
      <c r="F917" s="299"/>
      <c r="G917" s="300"/>
      <c r="H917" s="300"/>
      <c r="I917" s="300"/>
      <c r="J917" s="319">
        <v>5268.76</v>
      </c>
      <c r="K917" s="300"/>
      <c r="L917" s="301">
        <v>605.91</v>
      </c>
      <c r="M917" s="302">
        <v>15.71</v>
      </c>
      <c r="N917" s="303">
        <v>9518.85</v>
      </c>
      <c r="EZ917" s="287"/>
      <c r="FA917" s="296"/>
      <c r="FB917" s="296"/>
      <c r="FC917" s="296"/>
      <c r="FD917" s="304" t="s">
        <v>131</v>
      </c>
      <c r="FG917" s="296"/>
      <c r="FK917" s="334"/>
      <c r="FL917" s="296"/>
      <c r="FN917" s="296"/>
    </row>
    <row r="918" spans="1:170" customFormat="1" ht="15" x14ac:dyDescent="0.25">
      <c r="A918" s="297"/>
      <c r="B918" s="298" t="s">
        <v>21</v>
      </c>
      <c r="C918" s="472" t="s">
        <v>132</v>
      </c>
      <c r="D918" s="472"/>
      <c r="E918" s="472"/>
      <c r="F918" s="299"/>
      <c r="G918" s="300"/>
      <c r="H918" s="300"/>
      <c r="I918" s="300"/>
      <c r="J918" s="301">
        <v>267.67</v>
      </c>
      <c r="K918" s="300"/>
      <c r="L918" s="301">
        <v>30.78</v>
      </c>
      <c r="M918" s="302">
        <v>52.21</v>
      </c>
      <c r="N918" s="303">
        <v>1607.02</v>
      </c>
      <c r="EZ918" s="287"/>
      <c r="FA918" s="296"/>
      <c r="FB918" s="296"/>
      <c r="FC918" s="296"/>
      <c r="FD918" s="304" t="s">
        <v>132</v>
      </c>
      <c r="FG918" s="296"/>
      <c r="FK918" s="334"/>
      <c r="FL918" s="296"/>
      <c r="FN918" s="296"/>
    </row>
    <row r="919" spans="1:170" customFormat="1" ht="15" x14ac:dyDescent="0.25">
      <c r="A919" s="297"/>
      <c r="B919" s="298" t="s">
        <v>24</v>
      </c>
      <c r="C919" s="472" t="s">
        <v>152</v>
      </c>
      <c r="D919" s="472"/>
      <c r="E919" s="472"/>
      <c r="F919" s="299"/>
      <c r="G919" s="300"/>
      <c r="H919" s="300"/>
      <c r="I919" s="300"/>
      <c r="J919" s="301">
        <v>17.079999999999998</v>
      </c>
      <c r="K919" s="300"/>
      <c r="L919" s="301">
        <v>1.96</v>
      </c>
      <c r="M919" s="320">
        <v>9.5</v>
      </c>
      <c r="N919" s="325">
        <v>18.62</v>
      </c>
      <c r="EZ919" s="287"/>
      <c r="FA919" s="296"/>
      <c r="FB919" s="296"/>
      <c r="FC919" s="296"/>
      <c r="FD919" s="304" t="s">
        <v>152</v>
      </c>
      <c r="FG919" s="296"/>
      <c r="FK919" s="334"/>
      <c r="FL919" s="296"/>
      <c r="FN919" s="296"/>
    </row>
    <row r="920" spans="1:170" customFormat="1" ht="15" x14ac:dyDescent="0.25">
      <c r="A920" s="305"/>
      <c r="B920" s="298"/>
      <c r="C920" s="472" t="s">
        <v>117</v>
      </c>
      <c r="D920" s="472"/>
      <c r="E920" s="472"/>
      <c r="F920" s="299" t="s">
        <v>118</v>
      </c>
      <c r="G920" s="320">
        <v>21.6</v>
      </c>
      <c r="H920" s="300"/>
      <c r="I920" s="307">
        <v>2.484</v>
      </c>
      <c r="J920" s="308"/>
      <c r="K920" s="300"/>
      <c r="L920" s="308"/>
      <c r="M920" s="300"/>
      <c r="N920" s="309"/>
      <c r="EZ920" s="287"/>
      <c r="FA920" s="296"/>
      <c r="FB920" s="296"/>
      <c r="FC920" s="296"/>
      <c r="FE920" s="304" t="s">
        <v>117</v>
      </c>
      <c r="FG920" s="296"/>
      <c r="FK920" s="334"/>
      <c r="FL920" s="296"/>
      <c r="FN920" s="296"/>
    </row>
    <row r="921" spans="1:170" customFormat="1" ht="15" x14ac:dyDescent="0.25">
      <c r="A921" s="305"/>
      <c r="B921" s="298"/>
      <c r="C921" s="472" t="s">
        <v>133</v>
      </c>
      <c r="D921" s="472"/>
      <c r="E921" s="472"/>
      <c r="F921" s="299" t="s">
        <v>118</v>
      </c>
      <c r="G921" s="320">
        <v>20.6</v>
      </c>
      <c r="H921" s="300"/>
      <c r="I921" s="307">
        <v>2.3690000000000002</v>
      </c>
      <c r="J921" s="308"/>
      <c r="K921" s="300"/>
      <c r="L921" s="308"/>
      <c r="M921" s="300"/>
      <c r="N921" s="309"/>
      <c r="EZ921" s="287"/>
      <c r="FA921" s="296"/>
      <c r="FB921" s="296"/>
      <c r="FC921" s="296"/>
      <c r="FE921" s="304" t="s">
        <v>133</v>
      </c>
      <c r="FG921" s="296"/>
      <c r="FK921" s="334"/>
      <c r="FL921" s="296"/>
      <c r="FN921" s="296"/>
    </row>
    <row r="922" spans="1:170" customFormat="1" ht="15" x14ac:dyDescent="0.25">
      <c r="A922" s="310"/>
      <c r="B922" s="298"/>
      <c r="C922" s="479" t="s">
        <v>119</v>
      </c>
      <c r="D922" s="479"/>
      <c r="E922" s="479"/>
      <c r="F922" s="311"/>
      <c r="G922" s="312"/>
      <c r="H922" s="312"/>
      <c r="I922" s="312"/>
      <c r="J922" s="323">
        <v>5459.07</v>
      </c>
      <c r="K922" s="312"/>
      <c r="L922" s="313">
        <v>627.79</v>
      </c>
      <c r="M922" s="312"/>
      <c r="N922" s="314">
        <v>10577.49</v>
      </c>
      <c r="EZ922" s="287"/>
      <c r="FA922" s="296"/>
      <c r="FB922" s="296"/>
      <c r="FC922" s="296"/>
      <c r="FF922" s="304" t="s">
        <v>119</v>
      </c>
      <c r="FG922" s="296"/>
      <c r="FK922" s="334"/>
      <c r="FL922" s="296"/>
      <c r="FN922" s="296"/>
    </row>
    <row r="923" spans="1:170" customFormat="1" ht="15" x14ac:dyDescent="0.25">
      <c r="A923" s="305"/>
      <c r="B923" s="298"/>
      <c r="C923" s="472" t="s">
        <v>120</v>
      </c>
      <c r="D923" s="472"/>
      <c r="E923" s="472"/>
      <c r="F923" s="299"/>
      <c r="G923" s="300"/>
      <c r="H923" s="300"/>
      <c r="I923" s="300"/>
      <c r="J923" s="308"/>
      <c r="K923" s="300"/>
      <c r="L923" s="301">
        <v>50.7</v>
      </c>
      <c r="M923" s="300"/>
      <c r="N923" s="303">
        <v>2647.04</v>
      </c>
      <c r="EZ923" s="287"/>
      <c r="FA923" s="296"/>
      <c r="FB923" s="296"/>
      <c r="FC923" s="296"/>
      <c r="FE923" s="304" t="s">
        <v>120</v>
      </c>
      <c r="FG923" s="296"/>
      <c r="FK923" s="334"/>
      <c r="FL923" s="296"/>
      <c r="FN923" s="296"/>
    </row>
    <row r="924" spans="1:170" customFormat="1" ht="45" x14ac:dyDescent="0.25">
      <c r="A924" s="305"/>
      <c r="B924" s="298" t="s">
        <v>153</v>
      </c>
      <c r="C924" s="472" t="s">
        <v>154</v>
      </c>
      <c r="D924" s="472"/>
      <c r="E924" s="472"/>
      <c r="F924" s="299" t="s">
        <v>123</v>
      </c>
      <c r="G924" s="306">
        <v>147</v>
      </c>
      <c r="H924" s="300"/>
      <c r="I924" s="306">
        <v>147</v>
      </c>
      <c r="J924" s="308"/>
      <c r="K924" s="300"/>
      <c r="L924" s="301">
        <v>74.53</v>
      </c>
      <c r="M924" s="300"/>
      <c r="N924" s="303">
        <v>3891.15</v>
      </c>
      <c r="EZ924" s="287"/>
      <c r="FA924" s="296"/>
      <c r="FB924" s="296"/>
      <c r="FC924" s="296"/>
      <c r="FE924" s="304" t="s">
        <v>154</v>
      </c>
      <c r="FG924" s="296"/>
      <c r="FK924" s="334"/>
      <c r="FL924" s="296"/>
      <c r="FN924" s="296"/>
    </row>
    <row r="925" spans="1:170" customFormat="1" ht="56.25" x14ac:dyDescent="0.25">
      <c r="A925" s="305"/>
      <c r="B925" s="298" t="s">
        <v>155</v>
      </c>
      <c r="C925" s="472" t="s">
        <v>156</v>
      </c>
      <c r="D925" s="472"/>
      <c r="E925" s="472"/>
      <c r="F925" s="299" t="s">
        <v>123</v>
      </c>
      <c r="G925" s="306">
        <v>134</v>
      </c>
      <c r="H925" s="302">
        <v>0.85</v>
      </c>
      <c r="I925" s="320">
        <v>113.9</v>
      </c>
      <c r="J925" s="308"/>
      <c r="K925" s="300"/>
      <c r="L925" s="301">
        <v>57.75</v>
      </c>
      <c r="M925" s="300"/>
      <c r="N925" s="303">
        <v>3014.98</v>
      </c>
      <c r="EZ925" s="287"/>
      <c r="FA925" s="296"/>
      <c r="FB925" s="296"/>
      <c r="FC925" s="296"/>
      <c r="FE925" s="304" t="s">
        <v>156</v>
      </c>
      <c r="FG925" s="296"/>
      <c r="FK925" s="334"/>
      <c r="FL925" s="296"/>
      <c r="FN925" s="296"/>
    </row>
    <row r="926" spans="1:170" customFormat="1" ht="15" x14ac:dyDescent="0.25">
      <c r="A926" s="315"/>
      <c r="B926" s="316"/>
      <c r="C926" s="475" t="s">
        <v>126</v>
      </c>
      <c r="D926" s="475"/>
      <c r="E926" s="475"/>
      <c r="F926" s="290"/>
      <c r="G926" s="291"/>
      <c r="H926" s="291"/>
      <c r="I926" s="291"/>
      <c r="J926" s="294"/>
      <c r="K926" s="291"/>
      <c r="L926" s="317">
        <v>760.07</v>
      </c>
      <c r="M926" s="312"/>
      <c r="N926" s="318">
        <v>17483.62</v>
      </c>
      <c r="EZ926" s="287"/>
      <c r="FA926" s="296"/>
      <c r="FB926" s="296"/>
      <c r="FC926" s="296"/>
      <c r="FG926" s="296" t="s">
        <v>126</v>
      </c>
      <c r="FK926" s="334"/>
      <c r="FL926" s="296"/>
      <c r="FN926" s="296"/>
    </row>
    <row r="927" spans="1:170" customFormat="1" ht="22.5" x14ac:dyDescent="0.25">
      <c r="A927" s="288" t="s">
        <v>377</v>
      </c>
      <c r="B927" s="289" t="s">
        <v>157</v>
      </c>
      <c r="C927" s="475" t="s">
        <v>158</v>
      </c>
      <c r="D927" s="475"/>
      <c r="E927" s="475"/>
      <c r="F927" s="290" t="s">
        <v>159</v>
      </c>
      <c r="G927" s="291">
        <v>14.49</v>
      </c>
      <c r="H927" s="292">
        <v>1</v>
      </c>
      <c r="I927" s="331">
        <v>14.49</v>
      </c>
      <c r="J927" s="317">
        <v>646.32000000000005</v>
      </c>
      <c r="K927" s="326">
        <v>1.012</v>
      </c>
      <c r="L927" s="324">
        <v>9477.56</v>
      </c>
      <c r="M927" s="327">
        <v>9.5</v>
      </c>
      <c r="N927" s="318">
        <v>90036.82</v>
      </c>
      <c r="EZ927" s="287"/>
      <c r="FA927" s="296" t="s">
        <v>158</v>
      </c>
      <c r="FB927" s="296" t="s">
        <v>0</v>
      </c>
      <c r="FC927" s="296" t="s">
        <v>0</v>
      </c>
      <c r="FG927" s="296"/>
      <c r="FK927" s="334"/>
      <c r="FL927" s="296"/>
      <c r="FN927" s="296"/>
    </row>
    <row r="928" spans="1:170" customFormat="1" ht="15" x14ac:dyDescent="0.25">
      <c r="A928" s="310"/>
      <c r="B928" s="328"/>
      <c r="C928" s="472" t="s">
        <v>160</v>
      </c>
      <c r="D928" s="472"/>
      <c r="E928" s="472"/>
      <c r="F928" s="472"/>
      <c r="G928" s="472"/>
      <c r="H928" s="472"/>
      <c r="I928" s="472"/>
      <c r="J928" s="472"/>
      <c r="K928" s="472"/>
      <c r="L928" s="472"/>
      <c r="M928" s="472"/>
      <c r="N928" s="481"/>
      <c r="EZ928" s="287"/>
      <c r="FA928" s="296"/>
      <c r="FB928" s="296"/>
      <c r="FC928" s="296"/>
      <c r="FG928" s="296"/>
      <c r="FH928" s="304" t="s">
        <v>160</v>
      </c>
      <c r="FK928" s="334"/>
      <c r="FL928" s="296"/>
      <c r="FN928" s="296"/>
    </row>
    <row r="929" spans="1:170" customFormat="1" ht="15" x14ac:dyDescent="0.25">
      <c r="A929" s="329"/>
      <c r="B929" s="298"/>
      <c r="C929" s="466" t="s">
        <v>161</v>
      </c>
      <c r="D929" s="466"/>
      <c r="E929" s="466"/>
      <c r="F929" s="466"/>
      <c r="G929" s="466"/>
      <c r="H929" s="466"/>
      <c r="I929" s="466"/>
      <c r="J929" s="466"/>
      <c r="K929" s="466"/>
      <c r="L929" s="466"/>
      <c r="M929" s="466"/>
      <c r="N929" s="480"/>
      <c r="EZ929" s="287"/>
      <c r="FA929" s="296"/>
      <c r="FB929" s="296"/>
      <c r="FC929" s="296"/>
      <c r="FG929" s="296"/>
      <c r="FI929" s="304" t="s">
        <v>161</v>
      </c>
      <c r="FK929" s="334"/>
      <c r="FL929" s="296"/>
      <c r="FN929" s="296"/>
    </row>
    <row r="930" spans="1:170" customFormat="1" ht="15" x14ac:dyDescent="0.25">
      <c r="A930" s="315"/>
      <c r="B930" s="316"/>
      <c r="C930" s="475" t="s">
        <v>126</v>
      </c>
      <c r="D930" s="475"/>
      <c r="E930" s="475"/>
      <c r="F930" s="290"/>
      <c r="G930" s="291"/>
      <c r="H930" s="291"/>
      <c r="I930" s="291"/>
      <c r="J930" s="294"/>
      <c r="K930" s="291"/>
      <c r="L930" s="324">
        <v>9477.56</v>
      </c>
      <c r="M930" s="312"/>
      <c r="N930" s="318">
        <v>90036.82</v>
      </c>
      <c r="EZ930" s="287"/>
      <c r="FA930" s="296"/>
      <c r="FB930" s="296"/>
      <c r="FC930" s="296"/>
      <c r="FG930" s="296" t="s">
        <v>126</v>
      </c>
      <c r="FK930" s="334"/>
      <c r="FL930" s="296"/>
      <c r="FN930" s="296"/>
    </row>
    <row r="931" spans="1:170" customFormat="1" ht="56.25" x14ac:dyDescent="0.25">
      <c r="A931" s="288" t="s">
        <v>378</v>
      </c>
      <c r="B931" s="289" t="s">
        <v>287</v>
      </c>
      <c r="C931" s="475" t="s">
        <v>288</v>
      </c>
      <c r="D931" s="475"/>
      <c r="E931" s="475"/>
      <c r="F931" s="290" t="s">
        <v>222</v>
      </c>
      <c r="G931" s="291">
        <v>1</v>
      </c>
      <c r="H931" s="292">
        <v>1</v>
      </c>
      <c r="I931" s="292">
        <v>1</v>
      </c>
      <c r="J931" s="294"/>
      <c r="K931" s="291"/>
      <c r="L931" s="294"/>
      <c r="M931" s="291"/>
      <c r="N931" s="295"/>
      <c r="EZ931" s="287"/>
      <c r="FA931" s="296" t="s">
        <v>288</v>
      </c>
      <c r="FB931" s="296" t="s">
        <v>0</v>
      </c>
      <c r="FC931" s="296" t="s">
        <v>0</v>
      </c>
      <c r="FG931" s="296"/>
      <c r="FK931" s="334"/>
      <c r="FL931" s="296"/>
      <c r="FN931" s="296"/>
    </row>
    <row r="932" spans="1:170" customFormat="1" ht="15" x14ac:dyDescent="0.25">
      <c r="A932" s="297"/>
      <c r="B932" s="298" t="s">
        <v>26</v>
      </c>
      <c r="C932" s="472" t="s">
        <v>116</v>
      </c>
      <c r="D932" s="472"/>
      <c r="E932" s="472"/>
      <c r="F932" s="299"/>
      <c r="G932" s="300"/>
      <c r="H932" s="300"/>
      <c r="I932" s="300"/>
      <c r="J932" s="301">
        <v>316.8</v>
      </c>
      <c r="K932" s="300"/>
      <c r="L932" s="301">
        <v>316.8</v>
      </c>
      <c r="M932" s="302">
        <v>52.21</v>
      </c>
      <c r="N932" s="303">
        <v>16540.13</v>
      </c>
      <c r="EZ932" s="287"/>
      <c r="FA932" s="296"/>
      <c r="FB932" s="296"/>
      <c r="FC932" s="296"/>
      <c r="FD932" s="304" t="s">
        <v>116</v>
      </c>
      <c r="FG932" s="296"/>
      <c r="FK932" s="334"/>
      <c r="FL932" s="296"/>
      <c r="FN932" s="296"/>
    </row>
    <row r="933" spans="1:170" customFormat="1" ht="15" x14ac:dyDescent="0.25">
      <c r="A933" s="297"/>
      <c r="B933" s="298" t="s">
        <v>127</v>
      </c>
      <c r="C933" s="472" t="s">
        <v>131</v>
      </c>
      <c r="D933" s="472"/>
      <c r="E933" s="472"/>
      <c r="F933" s="299"/>
      <c r="G933" s="300"/>
      <c r="H933" s="300"/>
      <c r="I933" s="300"/>
      <c r="J933" s="319">
        <v>8602.08</v>
      </c>
      <c r="K933" s="300"/>
      <c r="L933" s="319">
        <v>8602.08</v>
      </c>
      <c r="M933" s="302">
        <v>15.71</v>
      </c>
      <c r="N933" s="303">
        <v>135138.68</v>
      </c>
      <c r="EZ933" s="287"/>
      <c r="FA933" s="296"/>
      <c r="FB933" s="296"/>
      <c r="FC933" s="296"/>
      <c r="FD933" s="304" t="s">
        <v>131</v>
      </c>
      <c r="FG933" s="296"/>
      <c r="FK933" s="334"/>
      <c r="FL933" s="296"/>
      <c r="FN933" s="296"/>
    </row>
    <row r="934" spans="1:170" customFormat="1" ht="15" x14ac:dyDescent="0.25">
      <c r="A934" s="297"/>
      <c r="B934" s="298" t="s">
        <v>21</v>
      </c>
      <c r="C934" s="472" t="s">
        <v>132</v>
      </c>
      <c r="D934" s="472"/>
      <c r="E934" s="472"/>
      <c r="F934" s="299"/>
      <c r="G934" s="300"/>
      <c r="H934" s="300"/>
      <c r="I934" s="300"/>
      <c r="J934" s="301">
        <v>328.35</v>
      </c>
      <c r="K934" s="300"/>
      <c r="L934" s="301">
        <v>328.35</v>
      </c>
      <c r="M934" s="302">
        <v>52.21</v>
      </c>
      <c r="N934" s="303">
        <v>17143.150000000001</v>
      </c>
      <c r="EZ934" s="287"/>
      <c r="FA934" s="296"/>
      <c r="FB934" s="296"/>
      <c r="FC934" s="296"/>
      <c r="FD934" s="304" t="s">
        <v>132</v>
      </c>
      <c r="FG934" s="296"/>
      <c r="FK934" s="334"/>
      <c r="FL934" s="296"/>
      <c r="FN934" s="296"/>
    </row>
    <row r="935" spans="1:170" customFormat="1" ht="15" x14ac:dyDescent="0.25">
      <c r="A935" s="305"/>
      <c r="B935" s="298"/>
      <c r="C935" s="472" t="s">
        <v>117</v>
      </c>
      <c r="D935" s="472"/>
      <c r="E935" s="472"/>
      <c r="F935" s="299" t="s">
        <v>118</v>
      </c>
      <c r="G935" s="302">
        <v>34.51</v>
      </c>
      <c r="H935" s="300"/>
      <c r="I935" s="302">
        <v>34.51</v>
      </c>
      <c r="J935" s="308"/>
      <c r="K935" s="300"/>
      <c r="L935" s="308"/>
      <c r="M935" s="300"/>
      <c r="N935" s="309"/>
      <c r="EZ935" s="287"/>
      <c r="FA935" s="296"/>
      <c r="FB935" s="296"/>
      <c r="FC935" s="296"/>
      <c r="FE935" s="304" t="s">
        <v>117</v>
      </c>
      <c r="FG935" s="296"/>
      <c r="FK935" s="334"/>
      <c r="FL935" s="296"/>
      <c r="FN935" s="296"/>
    </row>
    <row r="936" spans="1:170" customFormat="1" ht="15" x14ac:dyDescent="0.25">
      <c r="A936" s="305"/>
      <c r="B936" s="298"/>
      <c r="C936" s="472" t="s">
        <v>133</v>
      </c>
      <c r="D936" s="472"/>
      <c r="E936" s="472"/>
      <c r="F936" s="299" t="s">
        <v>118</v>
      </c>
      <c r="G936" s="302">
        <v>25.66</v>
      </c>
      <c r="H936" s="300"/>
      <c r="I936" s="302">
        <v>25.66</v>
      </c>
      <c r="J936" s="308"/>
      <c r="K936" s="300"/>
      <c r="L936" s="308"/>
      <c r="M936" s="300"/>
      <c r="N936" s="309"/>
      <c r="EZ936" s="287"/>
      <c r="FA936" s="296"/>
      <c r="FB936" s="296"/>
      <c r="FC936" s="296"/>
      <c r="FE936" s="304" t="s">
        <v>133</v>
      </c>
      <c r="FG936" s="296"/>
      <c r="FK936" s="334"/>
      <c r="FL936" s="296"/>
      <c r="FN936" s="296"/>
    </row>
    <row r="937" spans="1:170" customFormat="1" ht="15" x14ac:dyDescent="0.25">
      <c r="A937" s="310"/>
      <c r="B937" s="298"/>
      <c r="C937" s="479" t="s">
        <v>119</v>
      </c>
      <c r="D937" s="479"/>
      <c r="E937" s="479"/>
      <c r="F937" s="311"/>
      <c r="G937" s="312"/>
      <c r="H937" s="312"/>
      <c r="I937" s="312"/>
      <c r="J937" s="323">
        <v>8918.8799999999992</v>
      </c>
      <c r="K937" s="312"/>
      <c r="L937" s="323">
        <v>8918.8799999999992</v>
      </c>
      <c r="M937" s="312"/>
      <c r="N937" s="314">
        <v>151678.81</v>
      </c>
      <c r="EZ937" s="287"/>
      <c r="FA937" s="296"/>
      <c r="FB937" s="296"/>
      <c r="FC937" s="296"/>
      <c r="FF937" s="304" t="s">
        <v>119</v>
      </c>
      <c r="FG937" s="296"/>
      <c r="FK937" s="334"/>
      <c r="FL937" s="296"/>
      <c r="FN937" s="296"/>
    </row>
    <row r="938" spans="1:170" customFormat="1" ht="15" x14ac:dyDescent="0.25">
      <c r="A938" s="305"/>
      <c r="B938" s="298"/>
      <c r="C938" s="472" t="s">
        <v>120</v>
      </c>
      <c r="D938" s="472"/>
      <c r="E938" s="472"/>
      <c r="F938" s="299"/>
      <c r="G938" s="300"/>
      <c r="H938" s="300"/>
      <c r="I938" s="300"/>
      <c r="J938" s="308"/>
      <c r="K938" s="300"/>
      <c r="L938" s="301">
        <v>645.15</v>
      </c>
      <c r="M938" s="300"/>
      <c r="N938" s="303">
        <v>33683.279999999999</v>
      </c>
      <c r="EZ938" s="287"/>
      <c r="FA938" s="296"/>
      <c r="FB938" s="296"/>
      <c r="FC938" s="296"/>
      <c r="FE938" s="304" t="s">
        <v>120</v>
      </c>
      <c r="FG938" s="296"/>
      <c r="FK938" s="334"/>
      <c r="FL938" s="296"/>
      <c r="FN938" s="296"/>
    </row>
    <row r="939" spans="1:170" customFormat="1" ht="22.5" x14ac:dyDescent="0.25">
      <c r="A939" s="305"/>
      <c r="B939" s="298" t="s">
        <v>134</v>
      </c>
      <c r="C939" s="472" t="s">
        <v>135</v>
      </c>
      <c r="D939" s="472"/>
      <c r="E939" s="472"/>
      <c r="F939" s="299" t="s">
        <v>123</v>
      </c>
      <c r="G939" s="306">
        <v>109</v>
      </c>
      <c r="H939" s="300"/>
      <c r="I939" s="306">
        <v>109</v>
      </c>
      <c r="J939" s="308"/>
      <c r="K939" s="300"/>
      <c r="L939" s="301">
        <v>703.21</v>
      </c>
      <c r="M939" s="300"/>
      <c r="N939" s="303">
        <v>36714.78</v>
      </c>
      <c r="EZ939" s="287"/>
      <c r="FA939" s="296"/>
      <c r="FB939" s="296"/>
      <c r="FC939" s="296"/>
      <c r="FE939" s="304" t="s">
        <v>135</v>
      </c>
      <c r="FG939" s="296"/>
      <c r="FK939" s="334"/>
      <c r="FL939" s="296"/>
      <c r="FN939" s="296"/>
    </row>
    <row r="940" spans="1:170" customFormat="1" ht="45" x14ac:dyDescent="0.25">
      <c r="A940" s="305"/>
      <c r="B940" s="298" t="s">
        <v>136</v>
      </c>
      <c r="C940" s="472" t="s">
        <v>137</v>
      </c>
      <c r="D940" s="472"/>
      <c r="E940" s="472"/>
      <c r="F940" s="299" t="s">
        <v>123</v>
      </c>
      <c r="G940" s="306">
        <v>65</v>
      </c>
      <c r="H940" s="302">
        <v>0.85</v>
      </c>
      <c r="I940" s="302">
        <v>55.25</v>
      </c>
      <c r="J940" s="308"/>
      <c r="K940" s="300"/>
      <c r="L940" s="301">
        <v>356.45</v>
      </c>
      <c r="M940" s="300"/>
      <c r="N940" s="303">
        <v>18610.009999999998</v>
      </c>
      <c r="EZ940" s="287"/>
      <c r="FA940" s="296"/>
      <c r="FB940" s="296"/>
      <c r="FC940" s="296"/>
      <c r="FE940" s="304" t="s">
        <v>137</v>
      </c>
      <c r="FG940" s="296"/>
      <c r="FK940" s="334"/>
      <c r="FL940" s="296"/>
      <c r="FN940" s="296"/>
    </row>
    <row r="941" spans="1:170" customFormat="1" ht="15" x14ac:dyDescent="0.25">
      <c r="A941" s="315"/>
      <c r="B941" s="316"/>
      <c r="C941" s="475" t="s">
        <v>126</v>
      </c>
      <c r="D941" s="475"/>
      <c r="E941" s="475"/>
      <c r="F941" s="290"/>
      <c r="G941" s="291"/>
      <c r="H941" s="291"/>
      <c r="I941" s="291"/>
      <c r="J941" s="294"/>
      <c r="K941" s="291"/>
      <c r="L941" s="324">
        <v>9978.5400000000009</v>
      </c>
      <c r="M941" s="312"/>
      <c r="N941" s="318">
        <v>207003.6</v>
      </c>
      <c r="EZ941" s="287"/>
      <c r="FA941" s="296"/>
      <c r="FB941" s="296"/>
      <c r="FC941" s="296"/>
      <c r="FG941" s="296" t="s">
        <v>126</v>
      </c>
      <c r="FK941" s="334"/>
      <c r="FL941" s="296"/>
      <c r="FN941" s="296"/>
    </row>
    <row r="942" spans="1:170" customFormat="1" ht="22.5" x14ac:dyDescent="0.25">
      <c r="A942" s="288" t="s">
        <v>379</v>
      </c>
      <c r="B942" s="289" t="s">
        <v>169</v>
      </c>
      <c r="C942" s="475" t="s">
        <v>10</v>
      </c>
      <c r="D942" s="475"/>
      <c r="E942" s="475"/>
      <c r="F942" s="290" t="s">
        <v>11</v>
      </c>
      <c r="G942" s="291">
        <v>1</v>
      </c>
      <c r="H942" s="292">
        <v>1</v>
      </c>
      <c r="I942" s="292">
        <v>1</v>
      </c>
      <c r="J942" s="324">
        <v>168421.05</v>
      </c>
      <c r="K942" s="330">
        <v>1.04236</v>
      </c>
      <c r="L942" s="324">
        <v>175555.37</v>
      </c>
      <c r="M942" s="327">
        <v>9.5</v>
      </c>
      <c r="N942" s="318">
        <v>1667776.02</v>
      </c>
      <c r="EZ942" s="287"/>
      <c r="FA942" s="296" t="s">
        <v>10</v>
      </c>
      <c r="FB942" s="296" t="s">
        <v>0</v>
      </c>
      <c r="FC942" s="296" t="s">
        <v>0</v>
      </c>
      <c r="FG942" s="296"/>
      <c r="FK942" s="334"/>
      <c r="FL942" s="296"/>
      <c r="FN942" s="296"/>
    </row>
    <row r="943" spans="1:170" customFormat="1" ht="15" x14ac:dyDescent="0.25">
      <c r="A943" s="310"/>
      <c r="B943" s="328"/>
      <c r="C943" s="472" t="s">
        <v>290</v>
      </c>
      <c r="D943" s="472"/>
      <c r="E943" s="472"/>
      <c r="F943" s="472"/>
      <c r="G943" s="472"/>
      <c r="H943" s="472"/>
      <c r="I943" s="472"/>
      <c r="J943" s="472"/>
      <c r="K943" s="472"/>
      <c r="L943" s="472"/>
      <c r="M943" s="472"/>
      <c r="N943" s="481"/>
      <c r="EZ943" s="287"/>
      <c r="FA943" s="296"/>
      <c r="FB943" s="296"/>
      <c r="FC943" s="296"/>
      <c r="FG943" s="296"/>
      <c r="FH943" s="304" t="s">
        <v>290</v>
      </c>
      <c r="FK943" s="334"/>
      <c r="FL943" s="296"/>
      <c r="FN943" s="296"/>
    </row>
    <row r="944" spans="1:170" customFormat="1" ht="15" x14ac:dyDescent="0.25">
      <c r="A944" s="329"/>
      <c r="B944" s="298"/>
      <c r="C944" s="466" t="s">
        <v>171</v>
      </c>
      <c r="D944" s="466"/>
      <c r="E944" s="466"/>
      <c r="F944" s="466"/>
      <c r="G944" s="466"/>
      <c r="H944" s="466"/>
      <c r="I944" s="466"/>
      <c r="J944" s="466"/>
      <c r="K944" s="466"/>
      <c r="L944" s="466"/>
      <c r="M944" s="466"/>
      <c r="N944" s="480"/>
      <c r="EZ944" s="287"/>
      <c r="FA944" s="296"/>
      <c r="FB944" s="296"/>
      <c r="FC944" s="296"/>
      <c r="FG944" s="296"/>
      <c r="FI944" s="304" t="s">
        <v>171</v>
      </c>
      <c r="FK944" s="334"/>
      <c r="FL944" s="296"/>
      <c r="FN944" s="296"/>
    </row>
    <row r="945" spans="1:170" customFormat="1" ht="15" x14ac:dyDescent="0.25">
      <c r="A945" s="329"/>
      <c r="B945" s="298"/>
      <c r="C945" s="466" t="s">
        <v>161</v>
      </c>
      <c r="D945" s="466"/>
      <c r="E945" s="466"/>
      <c r="F945" s="466"/>
      <c r="G945" s="466"/>
      <c r="H945" s="466"/>
      <c r="I945" s="466"/>
      <c r="J945" s="466"/>
      <c r="K945" s="466"/>
      <c r="L945" s="466"/>
      <c r="M945" s="466"/>
      <c r="N945" s="480"/>
      <c r="EZ945" s="287"/>
      <c r="FA945" s="296"/>
      <c r="FB945" s="296"/>
      <c r="FC945" s="296"/>
      <c r="FG945" s="296"/>
      <c r="FI945" s="304" t="s">
        <v>161</v>
      </c>
      <c r="FK945" s="334"/>
      <c r="FL945" s="296"/>
      <c r="FN945" s="296"/>
    </row>
    <row r="946" spans="1:170" customFormat="1" ht="15" x14ac:dyDescent="0.25">
      <c r="A946" s="315"/>
      <c r="B946" s="316"/>
      <c r="C946" s="475" t="s">
        <v>126</v>
      </c>
      <c r="D946" s="475"/>
      <c r="E946" s="475"/>
      <c r="F946" s="290"/>
      <c r="G946" s="291"/>
      <c r="H946" s="291"/>
      <c r="I946" s="291"/>
      <c r="J946" s="294"/>
      <c r="K946" s="291"/>
      <c r="L946" s="324">
        <v>175555.37</v>
      </c>
      <c r="M946" s="312"/>
      <c r="N946" s="318">
        <v>1667776.02</v>
      </c>
      <c r="EZ946" s="287"/>
      <c r="FA946" s="296"/>
      <c r="FB946" s="296"/>
      <c r="FC946" s="296"/>
      <c r="FG946" s="296" t="s">
        <v>126</v>
      </c>
      <c r="FK946" s="334"/>
      <c r="FL946" s="296"/>
      <c r="FN946" s="296"/>
    </row>
    <row r="947" spans="1:170" customFormat="1" ht="22.5" x14ac:dyDescent="0.25">
      <c r="A947" s="288" t="s">
        <v>380</v>
      </c>
      <c r="B947" s="289" t="s">
        <v>169</v>
      </c>
      <c r="C947" s="475" t="s">
        <v>32</v>
      </c>
      <c r="D947" s="475"/>
      <c r="E947" s="475"/>
      <c r="F947" s="290" t="s">
        <v>11</v>
      </c>
      <c r="G947" s="291">
        <v>1</v>
      </c>
      <c r="H947" s="292">
        <v>1</v>
      </c>
      <c r="I947" s="292">
        <v>1</v>
      </c>
      <c r="J947" s="324">
        <v>363157.89</v>
      </c>
      <c r="K947" s="330">
        <v>1.04236</v>
      </c>
      <c r="L947" s="324">
        <v>378541.26</v>
      </c>
      <c r="M947" s="327">
        <v>9.5</v>
      </c>
      <c r="N947" s="318">
        <v>3596141.97</v>
      </c>
      <c r="EZ947" s="287"/>
      <c r="FA947" s="296" t="s">
        <v>32</v>
      </c>
      <c r="FB947" s="296" t="s">
        <v>0</v>
      </c>
      <c r="FC947" s="296" t="s">
        <v>0</v>
      </c>
      <c r="FG947" s="296"/>
      <c r="FK947" s="334"/>
      <c r="FL947" s="296"/>
      <c r="FN947" s="296"/>
    </row>
    <row r="948" spans="1:170" customFormat="1" ht="15" x14ac:dyDescent="0.25">
      <c r="A948" s="310"/>
      <c r="B948" s="328"/>
      <c r="C948" s="472" t="s">
        <v>292</v>
      </c>
      <c r="D948" s="472"/>
      <c r="E948" s="472"/>
      <c r="F948" s="472"/>
      <c r="G948" s="472"/>
      <c r="H948" s="472"/>
      <c r="I948" s="472"/>
      <c r="J948" s="472"/>
      <c r="K948" s="472"/>
      <c r="L948" s="472"/>
      <c r="M948" s="472"/>
      <c r="N948" s="481"/>
      <c r="EZ948" s="287"/>
      <c r="FA948" s="296"/>
      <c r="FB948" s="296"/>
      <c r="FC948" s="296"/>
      <c r="FG948" s="296"/>
      <c r="FH948" s="304" t="s">
        <v>292</v>
      </c>
      <c r="FK948" s="334"/>
      <c r="FL948" s="296"/>
      <c r="FN948" s="296"/>
    </row>
    <row r="949" spans="1:170" customFormat="1" ht="15" x14ac:dyDescent="0.25">
      <c r="A949" s="329"/>
      <c r="B949" s="298"/>
      <c r="C949" s="466" t="s">
        <v>171</v>
      </c>
      <c r="D949" s="466"/>
      <c r="E949" s="466"/>
      <c r="F949" s="466"/>
      <c r="G949" s="466"/>
      <c r="H949" s="466"/>
      <c r="I949" s="466"/>
      <c r="J949" s="466"/>
      <c r="K949" s="466"/>
      <c r="L949" s="466"/>
      <c r="M949" s="466"/>
      <c r="N949" s="480"/>
      <c r="EZ949" s="287"/>
      <c r="FA949" s="296"/>
      <c r="FB949" s="296"/>
      <c r="FC949" s="296"/>
      <c r="FG949" s="296"/>
      <c r="FI949" s="304" t="s">
        <v>171</v>
      </c>
      <c r="FK949" s="334"/>
      <c r="FL949" s="296"/>
      <c r="FN949" s="296"/>
    </row>
    <row r="950" spans="1:170" customFormat="1" ht="15" x14ac:dyDescent="0.25">
      <c r="A950" s="329"/>
      <c r="B950" s="298"/>
      <c r="C950" s="466" t="s">
        <v>161</v>
      </c>
      <c r="D950" s="466"/>
      <c r="E950" s="466"/>
      <c r="F950" s="466"/>
      <c r="G950" s="466"/>
      <c r="H950" s="466"/>
      <c r="I950" s="466"/>
      <c r="J950" s="466"/>
      <c r="K950" s="466"/>
      <c r="L950" s="466"/>
      <c r="M950" s="466"/>
      <c r="N950" s="480"/>
      <c r="EZ950" s="287"/>
      <c r="FA950" s="296"/>
      <c r="FB950" s="296"/>
      <c r="FC950" s="296"/>
      <c r="FG950" s="296"/>
      <c r="FI950" s="304" t="s">
        <v>161</v>
      </c>
      <c r="FK950" s="334"/>
      <c r="FL950" s="296"/>
      <c r="FN950" s="296"/>
    </row>
    <row r="951" spans="1:170" customFormat="1" ht="15" x14ac:dyDescent="0.25">
      <c r="A951" s="315"/>
      <c r="B951" s="316"/>
      <c r="C951" s="475" t="s">
        <v>126</v>
      </c>
      <c r="D951" s="475"/>
      <c r="E951" s="475"/>
      <c r="F951" s="290"/>
      <c r="G951" s="291"/>
      <c r="H951" s="291"/>
      <c r="I951" s="291"/>
      <c r="J951" s="294"/>
      <c r="K951" s="291"/>
      <c r="L951" s="324">
        <v>378541.26</v>
      </c>
      <c r="M951" s="312"/>
      <c r="N951" s="318">
        <v>3596141.97</v>
      </c>
      <c r="EZ951" s="287"/>
      <c r="FA951" s="296"/>
      <c r="FB951" s="296"/>
      <c r="FC951" s="296"/>
      <c r="FG951" s="296" t="s">
        <v>126</v>
      </c>
      <c r="FK951" s="334"/>
      <c r="FL951" s="296"/>
      <c r="FN951" s="296"/>
    </row>
    <row r="952" spans="1:170" customFormat="1" ht="45" x14ac:dyDescent="0.25">
      <c r="A952" s="288" t="s">
        <v>381</v>
      </c>
      <c r="B952" s="289" t="s">
        <v>294</v>
      </c>
      <c r="C952" s="475" t="s">
        <v>295</v>
      </c>
      <c r="D952" s="475"/>
      <c r="E952" s="475"/>
      <c r="F952" s="290" t="s">
        <v>13</v>
      </c>
      <c r="G952" s="291">
        <v>1</v>
      </c>
      <c r="H952" s="292">
        <v>1</v>
      </c>
      <c r="I952" s="292">
        <v>1</v>
      </c>
      <c r="J952" s="294"/>
      <c r="K952" s="291"/>
      <c r="L952" s="294"/>
      <c r="M952" s="291"/>
      <c r="N952" s="295"/>
      <c r="EZ952" s="287"/>
      <c r="FA952" s="296" t="s">
        <v>295</v>
      </c>
      <c r="FB952" s="296" t="s">
        <v>0</v>
      </c>
      <c r="FC952" s="296" t="s">
        <v>0</v>
      </c>
      <c r="FG952" s="296"/>
      <c r="FK952" s="334"/>
      <c r="FL952" s="296"/>
      <c r="FN952" s="296"/>
    </row>
    <row r="953" spans="1:170" customFormat="1" ht="15" x14ac:dyDescent="0.25">
      <c r="A953" s="297"/>
      <c r="B953" s="298" t="s">
        <v>26</v>
      </c>
      <c r="C953" s="472" t="s">
        <v>116</v>
      </c>
      <c r="D953" s="472"/>
      <c r="E953" s="472"/>
      <c r="F953" s="299"/>
      <c r="G953" s="300"/>
      <c r="H953" s="300"/>
      <c r="I953" s="300"/>
      <c r="J953" s="301">
        <v>251.92</v>
      </c>
      <c r="K953" s="300"/>
      <c r="L953" s="301">
        <v>251.92</v>
      </c>
      <c r="M953" s="302">
        <v>52.21</v>
      </c>
      <c r="N953" s="303">
        <v>13152.74</v>
      </c>
      <c r="EZ953" s="287"/>
      <c r="FA953" s="296"/>
      <c r="FB953" s="296"/>
      <c r="FC953" s="296"/>
      <c r="FD953" s="304" t="s">
        <v>116</v>
      </c>
      <c r="FG953" s="296"/>
      <c r="FK953" s="334"/>
      <c r="FL953" s="296"/>
      <c r="FN953" s="296"/>
    </row>
    <row r="954" spans="1:170" customFormat="1" ht="15" x14ac:dyDescent="0.25">
      <c r="A954" s="297"/>
      <c r="B954" s="298" t="s">
        <v>127</v>
      </c>
      <c r="C954" s="472" t="s">
        <v>131</v>
      </c>
      <c r="D954" s="472"/>
      <c r="E954" s="472"/>
      <c r="F954" s="299"/>
      <c r="G954" s="300"/>
      <c r="H954" s="300"/>
      <c r="I954" s="300"/>
      <c r="J954" s="301">
        <v>120.78</v>
      </c>
      <c r="K954" s="300"/>
      <c r="L954" s="301">
        <v>120.78</v>
      </c>
      <c r="M954" s="302">
        <v>15.71</v>
      </c>
      <c r="N954" s="303">
        <v>1897.45</v>
      </c>
      <c r="EZ954" s="287"/>
      <c r="FA954" s="296"/>
      <c r="FB954" s="296"/>
      <c r="FC954" s="296"/>
      <c r="FD954" s="304" t="s">
        <v>131</v>
      </c>
      <c r="FG954" s="296"/>
      <c r="FK954" s="334"/>
      <c r="FL954" s="296"/>
      <c r="FN954" s="296"/>
    </row>
    <row r="955" spans="1:170" customFormat="1" ht="15" x14ac:dyDescent="0.25">
      <c r="A955" s="297"/>
      <c r="B955" s="298" t="s">
        <v>21</v>
      </c>
      <c r="C955" s="472" t="s">
        <v>132</v>
      </c>
      <c r="D955" s="472"/>
      <c r="E955" s="472"/>
      <c r="F955" s="299"/>
      <c r="G955" s="300"/>
      <c r="H955" s="300"/>
      <c r="I955" s="300"/>
      <c r="J955" s="301">
        <v>11.98</v>
      </c>
      <c r="K955" s="300"/>
      <c r="L955" s="301">
        <v>11.98</v>
      </c>
      <c r="M955" s="302">
        <v>52.21</v>
      </c>
      <c r="N955" s="325">
        <v>625.48</v>
      </c>
      <c r="EZ955" s="287"/>
      <c r="FA955" s="296"/>
      <c r="FB955" s="296"/>
      <c r="FC955" s="296"/>
      <c r="FD955" s="304" t="s">
        <v>132</v>
      </c>
      <c r="FG955" s="296"/>
      <c r="FK955" s="334"/>
      <c r="FL955" s="296"/>
      <c r="FN955" s="296"/>
    </row>
    <row r="956" spans="1:170" customFormat="1" ht="15" x14ac:dyDescent="0.25">
      <c r="A956" s="297"/>
      <c r="B956" s="298" t="s">
        <v>24</v>
      </c>
      <c r="C956" s="472" t="s">
        <v>152</v>
      </c>
      <c r="D956" s="472"/>
      <c r="E956" s="472"/>
      <c r="F956" s="299"/>
      <c r="G956" s="300"/>
      <c r="H956" s="300"/>
      <c r="I956" s="300"/>
      <c r="J956" s="301">
        <v>812.09</v>
      </c>
      <c r="K956" s="300"/>
      <c r="L956" s="301">
        <v>812.09</v>
      </c>
      <c r="M956" s="320">
        <v>9.5</v>
      </c>
      <c r="N956" s="303">
        <v>7714.86</v>
      </c>
      <c r="EZ956" s="287"/>
      <c r="FA956" s="296"/>
      <c r="FB956" s="296"/>
      <c r="FC956" s="296"/>
      <c r="FD956" s="304" t="s">
        <v>152</v>
      </c>
      <c r="FG956" s="296"/>
      <c r="FK956" s="334"/>
      <c r="FL956" s="296"/>
      <c r="FN956" s="296"/>
    </row>
    <row r="957" spans="1:170" customFormat="1" ht="15" x14ac:dyDescent="0.25">
      <c r="A957" s="305"/>
      <c r="B957" s="298"/>
      <c r="C957" s="472" t="s">
        <v>117</v>
      </c>
      <c r="D957" s="472"/>
      <c r="E957" s="472"/>
      <c r="F957" s="299" t="s">
        <v>118</v>
      </c>
      <c r="G957" s="320">
        <v>26.8</v>
      </c>
      <c r="H957" s="300"/>
      <c r="I957" s="320">
        <v>26.8</v>
      </c>
      <c r="J957" s="308"/>
      <c r="K957" s="300"/>
      <c r="L957" s="308"/>
      <c r="M957" s="300"/>
      <c r="N957" s="309"/>
      <c r="EZ957" s="287"/>
      <c r="FA957" s="296"/>
      <c r="FB957" s="296"/>
      <c r="FC957" s="296"/>
      <c r="FE957" s="304" t="s">
        <v>117</v>
      </c>
      <c r="FG957" s="296"/>
      <c r="FK957" s="334"/>
      <c r="FL957" s="296"/>
      <c r="FN957" s="296"/>
    </row>
    <row r="958" spans="1:170" customFormat="1" ht="15" x14ac:dyDescent="0.25">
      <c r="A958" s="305"/>
      <c r="B958" s="298"/>
      <c r="C958" s="472" t="s">
        <v>133</v>
      </c>
      <c r="D958" s="472"/>
      <c r="E958" s="472"/>
      <c r="F958" s="299" t="s">
        <v>118</v>
      </c>
      <c r="G958" s="302">
        <v>0.92</v>
      </c>
      <c r="H958" s="300"/>
      <c r="I958" s="302">
        <v>0.92</v>
      </c>
      <c r="J958" s="308"/>
      <c r="K958" s="300"/>
      <c r="L958" s="308"/>
      <c r="M958" s="300"/>
      <c r="N958" s="309"/>
      <c r="EZ958" s="287"/>
      <c r="FA958" s="296"/>
      <c r="FB958" s="296"/>
      <c r="FC958" s="296"/>
      <c r="FE958" s="304" t="s">
        <v>133</v>
      </c>
      <c r="FG958" s="296"/>
      <c r="FK958" s="334"/>
      <c r="FL958" s="296"/>
      <c r="FN958" s="296"/>
    </row>
    <row r="959" spans="1:170" customFormat="1" ht="15" x14ac:dyDescent="0.25">
      <c r="A959" s="310"/>
      <c r="B959" s="298"/>
      <c r="C959" s="479" t="s">
        <v>119</v>
      </c>
      <c r="D959" s="479"/>
      <c r="E959" s="479"/>
      <c r="F959" s="311"/>
      <c r="G959" s="312"/>
      <c r="H959" s="312"/>
      <c r="I959" s="312"/>
      <c r="J959" s="323">
        <v>1184.79</v>
      </c>
      <c r="K959" s="312"/>
      <c r="L959" s="323">
        <v>1184.79</v>
      </c>
      <c r="M959" s="312"/>
      <c r="N959" s="314">
        <v>22765.05</v>
      </c>
      <c r="EZ959" s="287"/>
      <c r="FA959" s="296"/>
      <c r="FB959" s="296"/>
      <c r="FC959" s="296"/>
      <c r="FF959" s="304" t="s">
        <v>119</v>
      </c>
      <c r="FG959" s="296"/>
      <c r="FK959" s="334"/>
      <c r="FL959" s="296"/>
      <c r="FN959" s="296"/>
    </row>
    <row r="960" spans="1:170" customFormat="1" ht="15" x14ac:dyDescent="0.25">
      <c r="A960" s="305"/>
      <c r="B960" s="298"/>
      <c r="C960" s="472" t="s">
        <v>120</v>
      </c>
      <c r="D960" s="472"/>
      <c r="E960" s="472"/>
      <c r="F960" s="299"/>
      <c r="G960" s="300"/>
      <c r="H960" s="300"/>
      <c r="I960" s="300"/>
      <c r="J960" s="308"/>
      <c r="K960" s="300"/>
      <c r="L960" s="301">
        <v>263.89999999999998</v>
      </c>
      <c r="M960" s="300"/>
      <c r="N960" s="303">
        <v>13778.22</v>
      </c>
      <c r="EZ960" s="287"/>
      <c r="FA960" s="296"/>
      <c r="FB960" s="296"/>
      <c r="FC960" s="296"/>
      <c r="FE960" s="304" t="s">
        <v>120</v>
      </c>
      <c r="FG960" s="296"/>
      <c r="FK960" s="334"/>
      <c r="FL960" s="296"/>
      <c r="FN960" s="296"/>
    </row>
    <row r="961" spans="1:170" customFormat="1" ht="15" x14ac:dyDescent="0.25">
      <c r="A961" s="305"/>
      <c r="B961" s="298" t="s">
        <v>296</v>
      </c>
      <c r="C961" s="472" t="s">
        <v>297</v>
      </c>
      <c r="D961" s="472"/>
      <c r="E961" s="472"/>
      <c r="F961" s="299" t="s">
        <v>123</v>
      </c>
      <c r="G961" s="306">
        <v>92</v>
      </c>
      <c r="H961" s="300"/>
      <c r="I961" s="306">
        <v>92</v>
      </c>
      <c r="J961" s="308"/>
      <c r="K961" s="300"/>
      <c r="L961" s="301">
        <v>242.79</v>
      </c>
      <c r="M961" s="300"/>
      <c r="N961" s="303">
        <v>12675.96</v>
      </c>
      <c r="EZ961" s="287"/>
      <c r="FA961" s="296"/>
      <c r="FB961" s="296"/>
      <c r="FC961" s="296"/>
      <c r="FE961" s="304" t="s">
        <v>297</v>
      </c>
      <c r="FG961" s="296"/>
      <c r="FK961" s="334"/>
      <c r="FL961" s="296"/>
      <c r="FN961" s="296"/>
    </row>
    <row r="962" spans="1:170" customFormat="1" ht="15" x14ac:dyDescent="0.25">
      <c r="A962" s="305"/>
      <c r="B962" s="298" t="s">
        <v>298</v>
      </c>
      <c r="C962" s="472" t="s">
        <v>299</v>
      </c>
      <c r="D962" s="472"/>
      <c r="E962" s="472"/>
      <c r="F962" s="299" t="s">
        <v>123</v>
      </c>
      <c r="G962" s="306">
        <v>49</v>
      </c>
      <c r="H962" s="300"/>
      <c r="I962" s="306">
        <v>49</v>
      </c>
      <c r="J962" s="308"/>
      <c r="K962" s="300"/>
      <c r="L962" s="301">
        <v>129.31</v>
      </c>
      <c r="M962" s="300"/>
      <c r="N962" s="303">
        <v>6751.33</v>
      </c>
      <c r="EZ962" s="287"/>
      <c r="FA962" s="296"/>
      <c r="FB962" s="296"/>
      <c r="FC962" s="296"/>
      <c r="FE962" s="304" t="s">
        <v>299</v>
      </c>
      <c r="FG962" s="296"/>
      <c r="FK962" s="334"/>
      <c r="FL962" s="296"/>
      <c r="FN962" s="296"/>
    </row>
    <row r="963" spans="1:170" customFormat="1" ht="15" x14ac:dyDescent="0.25">
      <c r="A963" s="315"/>
      <c r="B963" s="316"/>
      <c r="C963" s="475" t="s">
        <v>126</v>
      </c>
      <c r="D963" s="475"/>
      <c r="E963" s="475"/>
      <c r="F963" s="290"/>
      <c r="G963" s="291"/>
      <c r="H963" s="291"/>
      <c r="I963" s="291"/>
      <c r="J963" s="294"/>
      <c r="K963" s="291"/>
      <c r="L963" s="324">
        <v>1556.89</v>
      </c>
      <c r="M963" s="312"/>
      <c r="N963" s="318">
        <v>42192.34</v>
      </c>
      <c r="EZ963" s="287"/>
      <c r="FA963" s="296"/>
      <c r="FB963" s="296"/>
      <c r="FC963" s="296"/>
      <c r="FG963" s="296" t="s">
        <v>126</v>
      </c>
      <c r="FK963" s="334"/>
      <c r="FL963" s="296"/>
      <c r="FN963" s="296"/>
    </row>
    <row r="964" spans="1:170" customFormat="1" ht="22.5" x14ac:dyDescent="0.25">
      <c r="A964" s="288" t="s">
        <v>382</v>
      </c>
      <c r="B964" s="289" t="s">
        <v>301</v>
      </c>
      <c r="C964" s="475" t="s">
        <v>302</v>
      </c>
      <c r="D964" s="475"/>
      <c r="E964" s="475"/>
      <c r="F964" s="290" t="s">
        <v>13</v>
      </c>
      <c r="G964" s="291">
        <v>-2</v>
      </c>
      <c r="H964" s="292">
        <v>1</v>
      </c>
      <c r="I964" s="292">
        <v>-2</v>
      </c>
      <c r="J964" s="317">
        <v>266.67</v>
      </c>
      <c r="K964" s="291"/>
      <c r="L964" s="317">
        <v>-533.34</v>
      </c>
      <c r="M964" s="327">
        <v>9.5</v>
      </c>
      <c r="N964" s="318">
        <v>-5066.7299999999996</v>
      </c>
      <c r="EZ964" s="287"/>
      <c r="FA964" s="296" t="s">
        <v>302</v>
      </c>
      <c r="FB964" s="296" t="s">
        <v>0</v>
      </c>
      <c r="FC964" s="296" t="s">
        <v>0</v>
      </c>
      <c r="FG964" s="296"/>
      <c r="FK964" s="334"/>
      <c r="FL964" s="296"/>
      <c r="FN964" s="296"/>
    </row>
    <row r="965" spans="1:170" customFormat="1" ht="15" x14ac:dyDescent="0.25">
      <c r="A965" s="315"/>
      <c r="B965" s="316"/>
      <c r="C965" s="475" t="s">
        <v>126</v>
      </c>
      <c r="D965" s="475"/>
      <c r="E965" s="475"/>
      <c r="F965" s="290"/>
      <c r="G965" s="291"/>
      <c r="H965" s="291"/>
      <c r="I965" s="291"/>
      <c r="J965" s="294"/>
      <c r="K965" s="291"/>
      <c r="L965" s="317">
        <v>-533.34</v>
      </c>
      <c r="M965" s="312"/>
      <c r="N965" s="318">
        <v>-5066.7299999999996</v>
      </c>
      <c r="EZ965" s="287"/>
      <c r="FA965" s="296"/>
      <c r="FB965" s="296"/>
      <c r="FC965" s="296"/>
      <c r="FG965" s="296" t="s">
        <v>126</v>
      </c>
      <c r="FK965" s="334"/>
      <c r="FL965" s="296"/>
      <c r="FN965" s="296"/>
    </row>
    <row r="966" spans="1:170" customFormat="1" ht="22.5" x14ac:dyDescent="0.25">
      <c r="A966" s="288" t="s">
        <v>383</v>
      </c>
      <c r="B966" s="289" t="s">
        <v>169</v>
      </c>
      <c r="C966" s="475" t="s">
        <v>12</v>
      </c>
      <c r="D966" s="475"/>
      <c r="E966" s="475"/>
      <c r="F966" s="290" t="s">
        <v>13</v>
      </c>
      <c r="G966" s="291">
        <v>2</v>
      </c>
      <c r="H966" s="292">
        <v>1</v>
      </c>
      <c r="I966" s="292">
        <v>2</v>
      </c>
      <c r="J966" s="324">
        <v>4429.58</v>
      </c>
      <c r="K966" s="330">
        <v>1.04236</v>
      </c>
      <c r="L966" s="324">
        <v>9234.43</v>
      </c>
      <c r="M966" s="327">
        <v>9.5</v>
      </c>
      <c r="N966" s="318">
        <v>87727.09</v>
      </c>
      <c r="EZ966" s="287"/>
      <c r="FA966" s="296" t="s">
        <v>12</v>
      </c>
      <c r="FB966" s="296" t="s">
        <v>0</v>
      </c>
      <c r="FC966" s="296" t="s">
        <v>0</v>
      </c>
      <c r="FG966" s="296"/>
      <c r="FK966" s="334"/>
      <c r="FL966" s="296"/>
      <c r="FN966" s="296"/>
    </row>
    <row r="967" spans="1:170" customFormat="1" ht="15" x14ac:dyDescent="0.25">
      <c r="A967" s="310"/>
      <c r="B967" s="328"/>
      <c r="C967" s="472" t="s">
        <v>304</v>
      </c>
      <c r="D967" s="472"/>
      <c r="E967" s="472"/>
      <c r="F967" s="472"/>
      <c r="G967" s="472"/>
      <c r="H967" s="472"/>
      <c r="I967" s="472"/>
      <c r="J967" s="472"/>
      <c r="K967" s="472"/>
      <c r="L967" s="472"/>
      <c r="M967" s="472"/>
      <c r="N967" s="481"/>
      <c r="EZ967" s="287"/>
      <c r="FA967" s="296"/>
      <c r="FB967" s="296"/>
      <c r="FC967" s="296"/>
      <c r="FG967" s="296"/>
      <c r="FH967" s="304" t="s">
        <v>304</v>
      </c>
      <c r="FK967" s="334"/>
      <c r="FL967" s="296"/>
      <c r="FN967" s="296"/>
    </row>
    <row r="968" spans="1:170" customFormat="1" ht="15" x14ac:dyDescent="0.25">
      <c r="A968" s="329"/>
      <c r="B968" s="298"/>
      <c r="C968" s="466" t="s">
        <v>171</v>
      </c>
      <c r="D968" s="466"/>
      <c r="E968" s="466"/>
      <c r="F968" s="466"/>
      <c r="G968" s="466"/>
      <c r="H968" s="466"/>
      <c r="I968" s="466"/>
      <c r="J968" s="466"/>
      <c r="K968" s="466"/>
      <c r="L968" s="466"/>
      <c r="M968" s="466"/>
      <c r="N968" s="480"/>
      <c r="EZ968" s="287"/>
      <c r="FA968" s="296"/>
      <c r="FB968" s="296"/>
      <c r="FC968" s="296"/>
      <c r="FG968" s="296"/>
      <c r="FI968" s="304" t="s">
        <v>171</v>
      </c>
      <c r="FK968" s="334"/>
      <c r="FL968" s="296"/>
      <c r="FN968" s="296"/>
    </row>
    <row r="969" spans="1:170" customFormat="1" ht="15" x14ac:dyDescent="0.25">
      <c r="A969" s="329"/>
      <c r="B969" s="298"/>
      <c r="C969" s="466" t="s">
        <v>161</v>
      </c>
      <c r="D969" s="466"/>
      <c r="E969" s="466"/>
      <c r="F969" s="466"/>
      <c r="G969" s="466"/>
      <c r="H969" s="466"/>
      <c r="I969" s="466"/>
      <c r="J969" s="466"/>
      <c r="K969" s="466"/>
      <c r="L969" s="466"/>
      <c r="M969" s="466"/>
      <c r="N969" s="480"/>
      <c r="EZ969" s="287"/>
      <c r="FA969" s="296"/>
      <c r="FB969" s="296"/>
      <c r="FC969" s="296"/>
      <c r="FG969" s="296"/>
      <c r="FI969" s="304" t="s">
        <v>161</v>
      </c>
      <c r="FK969" s="334"/>
      <c r="FL969" s="296"/>
      <c r="FN969" s="296"/>
    </row>
    <row r="970" spans="1:170" customFormat="1" ht="15" x14ac:dyDescent="0.25">
      <c r="A970" s="315"/>
      <c r="B970" s="316"/>
      <c r="C970" s="475" t="s">
        <v>126</v>
      </c>
      <c r="D970" s="475"/>
      <c r="E970" s="475"/>
      <c r="F970" s="290"/>
      <c r="G970" s="291"/>
      <c r="H970" s="291"/>
      <c r="I970" s="291"/>
      <c r="J970" s="294"/>
      <c r="K970" s="291"/>
      <c r="L970" s="324">
        <v>9234.43</v>
      </c>
      <c r="M970" s="312"/>
      <c r="N970" s="318">
        <v>87727.09</v>
      </c>
      <c r="EZ970" s="287"/>
      <c r="FA970" s="296"/>
      <c r="FB970" s="296"/>
      <c r="FC970" s="296"/>
      <c r="FG970" s="296" t="s">
        <v>126</v>
      </c>
      <c r="FK970" s="334"/>
      <c r="FL970" s="296"/>
      <c r="FN970" s="296"/>
    </row>
    <row r="971" spans="1:170" customFormat="1" ht="33.75" x14ac:dyDescent="0.25">
      <c r="A971" s="288" t="s">
        <v>384</v>
      </c>
      <c r="B971" s="289" t="s">
        <v>169</v>
      </c>
      <c r="C971" s="475" t="s">
        <v>18</v>
      </c>
      <c r="D971" s="475"/>
      <c r="E971" s="475"/>
      <c r="F971" s="290" t="s">
        <v>13</v>
      </c>
      <c r="G971" s="291">
        <v>1</v>
      </c>
      <c r="H971" s="292">
        <v>1</v>
      </c>
      <c r="I971" s="292">
        <v>1</v>
      </c>
      <c r="J971" s="324">
        <v>15832.63</v>
      </c>
      <c r="K971" s="330">
        <v>1.04236</v>
      </c>
      <c r="L971" s="324">
        <v>16503.3</v>
      </c>
      <c r="M971" s="327">
        <v>9.5</v>
      </c>
      <c r="N971" s="318">
        <v>156781.35</v>
      </c>
      <c r="EZ971" s="287"/>
      <c r="FA971" s="296" t="s">
        <v>18</v>
      </c>
      <c r="FB971" s="296" t="s">
        <v>0</v>
      </c>
      <c r="FC971" s="296" t="s">
        <v>0</v>
      </c>
      <c r="FG971" s="296"/>
      <c r="FK971" s="334"/>
      <c r="FL971" s="296"/>
      <c r="FN971" s="296"/>
    </row>
    <row r="972" spans="1:170" customFormat="1" ht="15" x14ac:dyDescent="0.25">
      <c r="A972" s="310"/>
      <c r="B972" s="328"/>
      <c r="C972" s="472" t="s">
        <v>306</v>
      </c>
      <c r="D972" s="472"/>
      <c r="E972" s="472"/>
      <c r="F972" s="472"/>
      <c r="G972" s="472"/>
      <c r="H972" s="472"/>
      <c r="I972" s="472"/>
      <c r="J972" s="472"/>
      <c r="K972" s="472"/>
      <c r="L972" s="472"/>
      <c r="M972" s="472"/>
      <c r="N972" s="481"/>
      <c r="EZ972" s="287"/>
      <c r="FA972" s="296"/>
      <c r="FB972" s="296"/>
      <c r="FC972" s="296"/>
      <c r="FG972" s="296"/>
      <c r="FH972" s="304" t="s">
        <v>306</v>
      </c>
      <c r="FK972" s="334"/>
      <c r="FL972" s="296"/>
      <c r="FN972" s="296"/>
    </row>
    <row r="973" spans="1:170" customFormat="1" ht="15" x14ac:dyDescent="0.25">
      <c r="A973" s="329"/>
      <c r="B973" s="298"/>
      <c r="C973" s="466" t="s">
        <v>171</v>
      </c>
      <c r="D973" s="466"/>
      <c r="E973" s="466"/>
      <c r="F973" s="466"/>
      <c r="G973" s="466"/>
      <c r="H973" s="466"/>
      <c r="I973" s="466"/>
      <c r="J973" s="466"/>
      <c r="K973" s="466"/>
      <c r="L973" s="466"/>
      <c r="M973" s="466"/>
      <c r="N973" s="480"/>
      <c r="EZ973" s="287"/>
      <c r="FA973" s="296"/>
      <c r="FB973" s="296"/>
      <c r="FC973" s="296"/>
      <c r="FG973" s="296"/>
      <c r="FI973" s="304" t="s">
        <v>171</v>
      </c>
      <c r="FK973" s="334"/>
      <c r="FL973" s="296"/>
      <c r="FN973" s="296"/>
    </row>
    <row r="974" spans="1:170" customFormat="1" ht="15" x14ac:dyDescent="0.25">
      <c r="A974" s="329"/>
      <c r="B974" s="298"/>
      <c r="C974" s="466" t="s">
        <v>161</v>
      </c>
      <c r="D974" s="466"/>
      <c r="E974" s="466"/>
      <c r="F974" s="466"/>
      <c r="G974" s="466"/>
      <c r="H974" s="466"/>
      <c r="I974" s="466"/>
      <c r="J974" s="466"/>
      <c r="K974" s="466"/>
      <c r="L974" s="466"/>
      <c r="M974" s="466"/>
      <c r="N974" s="480"/>
      <c r="EZ974" s="287"/>
      <c r="FA974" s="296"/>
      <c r="FB974" s="296"/>
      <c r="FC974" s="296"/>
      <c r="FG974" s="296"/>
      <c r="FI974" s="304" t="s">
        <v>161</v>
      </c>
      <c r="FK974" s="334"/>
      <c r="FL974" s="296"/>
      <c r="FN974" s="296"/>
    </row>
    <row r="975" spans="1:170" customFormat="1" ht="15" x14ac:dyDescent="0.25">
      <c r="A975" s="315"/>
      <c r="B975" s="316"/>
      <c r="C975" s="475" t="s">
        <v>126</v>
      </c>
      <c r="D975" s="475"/>
      <c r="E975" s="475"/>
      <c r="F975" s="290"/>
      <c r="G975" s="291"/>
      <c r="H975" s="291"/>
      <c r="I975" s="291"/>
      <c r="J975" s="294"/>
      <c r="K975" s="291"/>
      <c r="L975" s="324">
        <v>16503.3</v>
      </c>
      <c r="M975" s="312"/>
      <c r="N975" s="318">
        <v>156781.35</v>
      </c>
      <c r="EZ975" s="287"/>
      <c r="FA975" s="296"/>
      <c r="FB975" s="296"/>
      <c r="FC975" s="296"/>
      <c r="FG975" s="296" t="s">
        <v>126</v>
      </c>
      <c r="FK975" s="334"/>
      <c r="FL975" s="296"/>
      <c r="FN975" s="296"/>
    </row>
    <row r="976" spans="1:170" customFormat="1" ht="22.5" x14ac:dyDescent="0.25">
      <c r="A976" s="288" t="s">
        <v>385</v>
      </c>
      <c r="B976" s="289" t="s">
        <v>169</v>
      </c>
      <c r="C976" s="475" t="s">
        <v>37</v>
      </c>
      <c r="D976" s="475"/>
      <c r="E976" s="475"/>
      <c r="F976" s="290" t="s">
        <v>13</v>
      </c>
      <c r="G976" s="291">
        <v>1</v>
      </c>
      <c r="H976" s="292">
        <v>1</v>
      </c>
      <c r="I976" s="292">
        <v>1</v>
      </c>
      <c r="J976" s="317">
        <v>421.93</v>
      </c>
      <c r="K976" s="330">
        <v>1.04236</v>
      </c>
      <c r="L976" s="317">
        <v>439.8</v>
      </c>
      <c r="M976" s="327">
        <v>9.5</v>
      </c>
      <c r="N976" s="318">
        <v>4178.1000000000004</v>
      </c>
      <c r="EZ976" s="287"/>
      <c r="FA976" s="296" t="s">
        <v>37</v>
      </c>
      <c r="FB976" s="296" t="s">
        <v>0</v>
      </c>
      <c r="FC976" s="296" t="s">
        <v>0</v>
      </c>
      <c r="FG976" s="296"/>
      <c r="FK976" s="334"/>
      <c r="FL976" s="296"/>
      <c r="FN976" s="296"/>
    </row>
    <row r="977" spans="1:170" customFormat="1" ht="15" x14ac:dyDescent="0.25">
      <c r="A977" s="310"/>
      <c r="B977" s="328"/>
      <c r="C977" s="472" t="s">
        <v>308</v>
      </c>
      <c r="D977" s="472"/>
      <c r="E977" s="472"/>
      <c r="F977" s="472"/>
      <c r="G977" s="472"/>
      <c r="H977" s="472"/>
      <c r="I977" s="472"/>
      <c r="J977" s="472"/>
      <c r="K977" s="472"/>
      <c r="L977" s="472"/>
      <c r="M977" s="472"/>
      <c r="N977" s="481"/>
      <c r="EZ977" s="287"/>
      <c r="FA977" s="296"/>
      <c r="FB977" s="296"/>
      <c r="FC977" s="296"/>
      <c r="FG977" s="296"/>
      <c r="FH977" s="304" t="s">
        <v>308</v>
      </c>
      <c r="FK977" s="334"/>
      <c r="FL977" s="296"/>
      <c r="FN977" s="296"/>
    </row>
    <row r="978" spans="1:170" customFormat="1" ht="15" x14ac:dyDescent="0.25">
      <c r="A978" s="329"/>
      <c r="B978" s="298"/>
      <c r="C978" s="466" t="s">
        <v>171</v>
      </c>
      <c r="D978" s="466"/>
      <c r="E978" s="466"/>
      <c r="F978" s="466"/>
      <c r="G978" s="466"/>
      <c r="H978" s="466"/>
      <c r="I978" s="466"/>
      <c r="J978" s="466"/>
      <c r="K978" s="466"/>
      <c r="L978" s="466"/>
      <c r="M978" s="466"/>
      <c r="N978" s="480"/>
      <c r="EZ978" s="287"/>
      <c r="FA978" s="296"/>
      <c r="FB978" s="296"/>
      <c r="FC978" s="296"/>
      <c r="FG978" s="296"/>
      <c r="FI978" s="304" t="s">
        <v>171</v>
      </c>
      <c r="FK978" s="334"/>
      <c r="FL978" s="296"/>
      <c r="FN978" s="296"/>
    </row>
    <row r="979" spans="1:170" customFormat="1" ht="15" x14ac:dyDescent="0.25">
      <c r="A979" s="329"/>
      <c r="B979" s="298"/>
      <c r="C979" s="466" t="s">
        <v>161</v>
      </c>
      <c r="D979" s="466"/>
      <c r="E979" s="466"/>
      <c r="F979" s="466"/>
      <c r="G979" s="466"/>
      <c r="H979" s="466"/>
      <c r="I979" s="466"/>
      <c r="J979" s="466"/>
      <c r="K979" s="466"/>
      <c r="L979" s="466"/>
      <c r="M979" s="466"/>
      <c r="N979" s="480"/>
      <c r="EZ979" s="287"/>
      <c r="FA979" s="296"/>
      <c r="FB979" s="296"/>
      <c r="FC979" s="296"/>
      <c r="FG979" s="296"/>
      <c r="FI979" s="304" t="s">
        <v>161</v>
      </c>
      <c r="FK979" s="334"/>
      <c r="FL979" s="296"/>
      <c r="FN979" s="296"/>
    </row>
    <row r="980" spans="1:170" customFormat="1" ht="15" x14ac:dyDescent="0.25">
      <c r="A980" s="315"/>
      <c r="B980" s="316"/>
      <c r="C980" s="475" t="s">
        <v>126</v>
      </c>
      <c r="D980" s="475"/>
      <c r="E980" s="475"/>
      <c r="F980" s="290"/>
      <c r="G980" s="291"/>
      <c r="H980" s="291"/>
      <c r="I980" s="291"/>
      <c r="J980" s="294"/>
      <c r="K980" s="291"/>
      <c r="L980" s="317">
        <v>439.8</v>
      </c>
      <c r="M980" s="312"/>
      <c r="N980" s="318">
        <v>4178.1000000000004</v>
      </c>
      <c r="EZ980" s="287"/>
      <c r="FA980" s="296"/>
      <c r="FB980" s="296"/>
      <c r="FC980" s="296"/>
      <c r="FG980" s="296" t="s">
        <v>126</v>
      </c>
      <c r="FK980" s="334"/>
      <c r="FL980" s="296"/>
      <c r="FN980" s="296"/>
    </row>
    <row r="981" spans="1:170" customFormat="1" ht="33.75" x14ac:dyDescent="0.25">
      <c r="A981" s="288" t="s">
        <v>386</v>
      </c>
      <c r="B981" s="289" t="s">
        <v>247</v>
      </c>
      <c r="C981" s="475" t="s">
        <v>248</v>
      </c>
      <c r="D981" s="475"/>
      <c r="E981" s="475"/>
      <c r="F981" s="290" t="s">
        <v>249</v>
      </c>
      <c r="G981" s="291">
        <v>0.06</v>
      </c>
      <c r="H981" s="292">
        <v>1</v>
      </c>
      <c r="I981" s="331">
        <v>0.06</v>
      </c>
      <c r="J981" s="294"/>
      <c r="K981" s="291"/>
      <c r="L981" s="294"/>
      <c r="M981" s="291"/>
      <c r="N981" s="295"/>
      <c r="EZ981" s="287"/>
      <c r="FA981" s="296" t="s">
        <v>248</v>
      </c>
      <c r="FB981" s="296" t="s">
        <v>0</v>
      </c>
      <c r="FC981" s="296" t="s">
        <v>0</v>
      </c>
      <c r="FG981" s="296"/>
      <c r="FK981" s="334"/>
      <c r="FL981" s="296"/>
      <c r="FN981" s="296"/>
    </row>
    <row r="982" spans="1:170" customFormat="1" ht="15" x14ac:dyDescent="0.25">
      <c r="A982" s="297"/>
      <c r="B982" s="298" t="s">
        <v>26</v>
      </c>
      <c r="C982" s="472" t="s">
        <v>116</v>
      </c>
      <c r="D982" s="472"/>
      <c r="E982" s="472"/>
      <c r="F982" s="299"/>
      <c r="G982" s="300"/>
      <c r="H982" s="300"/>
      <c r="I982" s="300"/>
      <c r="J982" s="319">
        <v>1183.68</v>
      </c>
      <c r="K982" s="300"/>
      <c r="L982" s="301">
        <v>71.02</v>
      </c>
      <c r="M982" s="302">
        <v>52.21</v>
      </c>
      <c r="N982" s="303">
        <v>3707.95</v>
      </c>
      <c r="EZ982" s="287"/>
      <c r="FA982" s="296"/>
      <c r="FB982" s="296"/>
      <c r="FC982" s="296"/>
      <c r="FD982" s="304" t="s">
        <v>116</v>
      </c>
      <c r="FG982" s="296"/>
      <c r="FK982" s="334"/>
      <c r="FL982" s="296"/>
      <c r="FN982" s="296"/>
    </row>
    <row r="983" spans="1:170" customFormat="1" ht="15" x14ac:dyDescent="0.25">
      <c r="A983" s="297"/>
      <c r="B983" s="298" t="s">
        <v>127</v>
      </c>
      <c r="C983" s="472" t="s">
        <v>131</v>
      </c>
      <c r="D983" s="472"/>
      <c r="E983" s="472"/>
      <c r="F983" s="299"/>
      <c r="G983" s="300"/>
      <c r="H983" s="300"/>
      <c r="I983" s="300"/>
      <c r="J983" s="301">
        <v>946.33</v>
      </c>
      <c r="K983" s="300"/>
      <c r="L983" s="301">
        <v>56.78</v>
      </c>
      <c r="M983" s="302">
        <v>15.71</v>
      </c>
      <c r="N983" s="325">
        <v>892.01</v>
      </c>
      <c r="EZ983" s="287"/>
      <c r="FA983" s="296"/>
      <c r="FB983" s="296"/>
      <c r="FC983" s="296"/>
      <c r="FD983" s="304" t="s">
        <v>131</v>
      </c>
      <c r="FG983" s="296"/>
      <c r="FK983" s="334"/>
      <c r="FL983" s="296"/>
      <c r="FN983" s="296"/>
    </row>
    <row r="984" spans="1:170" customFormat="1" ht="15" x14ac:dyDescent="0.25">
      <c r="A984" s="297"/>
      <c r="B984" s="298" t="s">
        <v>21</v>
      </c>
      <c r="C984" s="472" t="s">
        <v>132</v>
      </c>
      <c r="D984" s="472"/>
      <c r="E984" s="472"/>
      <c r="F984" s="299"/>
      <c r="G984" s="300"/>
      <c r="H984" s="300"/>
      <c r="I984" s="300"/>
      <c r="J984" s="301">
        <v>90.65</v>
      </c>
      <c r="K984" s="300"/>
      <c r="L984" s="301">
        <v>5.44</v>
      </c>
      <c r="M984" s="302">
        <v>52.21</v>
      </c>
      <c r="N984" s="325">
        <v>284.02</v>
      </c>
      <c r="EZ984" s="287"/>
      <c r="FA984" s="296"/>
      <c r="FB984" s="296"/>
      <c r="FC984" s="296"/>
      <c r="FD984" s="304" t="s">
        <v>132</v>
      </c>
      <c r="FG984" s="296"/>
      <c r="FK984" s="334"/>
      <c r="FL984" s="296"/>
      <c r="FN984" s="296"/>
    </row>
    <row r="985" spans="1:170" customFormat="1" ht="15" x14ac:dyDescent="0.25">
      <c r="A985" s="297"/>
      <c r="B985" s="298" t="s">
        <v>24</v>
      </c>
      <c r="C985" s="472" t="s">
        <v>152</v>
      </c>
      <c r="D985" s="472"/>
      <c r="E985" s="472"/>
      <c r="F985" s="299"/>
      <c r="G985" s="300"/>
      <c r="H985" s="300"/>
      <c r="I985" s="300"/>
      <c r="J985" s="319">
        <v>8608.9</v>
      </c>
      <c r="K985" s="300"/>
      <c r="L985" s="301">
        <v>516.53</v>
      </c>
      <c r="M985" s="320">
        <v>9.5</v>
      </c>
      <c r="N985" s="303">
        <v>4907.04</v>
      </c>
      <c r="EZ985" s="287"/>
      <c r="FA985" s="296"/>
      <c r="FB985" s="296"/>
      <c r="FC985" s="296"/>
      <c r="FD985" s="304" t="s">
        <v>152</v>
      </c>
      <c r="FG985" s="296"/>
      <c r="FK985" s="334"/>
      <c r="FL985" s="296"/>
      <c r="FN985" s="296"/>
    </row>
    <row r="986" spans="1:170" customFormat="1" ht="15" x14ac:dyDescent="0.25">
      <c r="A986" s="305"/>
      <c r="B986" s="298"/>
      <c r="C986" s="472" t="s">
        <v>117</v>
      </c>
      <c r="D986" s="472"/>
      <c r="E986" s="472"/>
      <c r="F986" s="299" t="s">
        <v>118</v>
      </c>
      <c r="G986" s="306">
        <v>137</v>
      </c>
      <c r="H986" s="300"/>
      <c r="I986" s="302">
        <v>8.2200000000000006</v>
      </c>
      <c r="J986" s="308"/>
      <c r="K986" s="300"/>
      <c r="L986" s="308"/>
      <c r="M986" s="300"/>
      <c r="N986" s="309"/>
      <c r="EZ986" s="287"/>
      <c r="FA986" s="296"/>
      <c r="FB986" s="296"/>
      <c r="FC986" s="296"/>
      <c r="FE986" s="304" t="s">
        <v>117</v>
      </c>
      <c r="FG986" s="296"/>
      <c r="FK986" s="334"/>
      <c r="FL986" s="296"/>
      <c r="FN986" s="296"/>
    </row>
    <row r="987" spans="1:170" customFormat="1" ht="15" x14ac:dyDescent="0.25">
      <c r="A987" s="305"/>
      <c r="B987" s="298"/>
      <c r="C987" s="472" t="s">
        <v>133</v>
      </c>
      <c r="D987" s="472"/>
      <c r="E987" s="472"/>
      <c r="F987" s="299" t="s">
        <v>118</v>
      </c>
      <c r="G987" s="302">
        <v>8.01</v>
      </c>
      <c r="H987" s="300"/>
      <c r="I987" s="332">
        <v>0.48060000000000003</v>
      </c>
      <c r="J987" s="308"/>
      <c r="K987" s="300"/>
      <c r="L987" s="308"/>
      <c r="M987" s="300"/>
      <c r="N987" s="309"/>
      <c r="EZ987" s="287"/>
      <c r="FA987" s="296"/>
      <c r="FB987" s="296"/>
      <c r="FC987" s="296"/>
      <c r="FE987" s="304" t="s">
        <v>133</v>
      </c>
      <c r="FG987" s="296"/>
      <c r="FK987" s="334"/>
      <c r="FL987" s="296"/>
      <c r="FN987" s="296"/>
    </row>
    <row r="988" spans="1:170" customFormat="1" ht="15" x14ac:dyDescent="0.25">
      <c r="A988" s="310"/>
      <c r="B988" s="298"/>
      <c r="C988" s="479" t="s">
        <v>119</v>
      </c>
      <c r="D988" s="479"/>
      <c r="E988" s="479"/>
      <c r="F988" s="311"/>
      <c r="G988" s="312"/>
      <c r="H988" s="312"/>
      <c r="I988" s="312"/>
      <c r="J988" s="323">
        <v>10738.91</v>
      </c>
      <c r="K988" s="312"/>
      <c r="L988" s="313">
        <v>644.33000000000004</v>
      </c>
      <c r="M988" s="312"/>
      <c r="N988" s="314">
        <v>9507</v>
      </c>
      <c r="EZ988" s="287"/>
      <c r="FA988" s="296"/>
      <c r="FB988" s="296"/>
      <c r="FC988" s="296"/>
      <c r="FF988" s="304" t="s">
        <v>119</v>
      </c>
      <c r="FG988" s="296"/>
      <c r="FK988" s="334"/>
      <c r="FL988" s="296"/>
      <c r="FN988" s="296"/>
    </row>
    <row r="989" spans="1:170" customFormat="1" ht="15" x14ac:dyDescent="0.25">
      <c r="A989" s="305"/>
      <c r="B989" s="298"/>
      <c r="C989" s="472" t="s">
        <v>120</v>
      </c>
      <c r="D989" s="472"/>
      <c r="E989" s="472"/>
      <c r="F989" s="299"/>
      <c r="G989" s="300"/>
      <c r="H989" s="300"/>
      <c r="I989" s="300"/>
      <c r="J989" s="308"/>
      <c r="K989" s="300"/>
      <c r="L989" s="301">
        <v>76.459999999999994</v>
      </c>
      <c r="M989" s="300"/>
      <c r="N989" s="303">
        <v>3991.97</v>
      </c>
      <c r="EZ989" s="287"/>
      <c r="FA989" s="296"/>
      <c r="FB989" s="296"/>
      <c r="FC989" s="296"/>
      <c r="FE989" s="304" t="s">
        <v>120</v>
      </c>
      <c r="FG989" s="296"/>
      <c r="FK989" s="334"/>
      <c r="FL989" s="296"/>
      <c r="FN989" s="296"/>
    </row>
    <row r="990" spans="1:170" customFormat="1" ht="15" x14ac:dyDescent="0.25">
      <c r="A990" s="305"/>
      <c r="B990" s="298" t="s">
        <v>250</v>
      </c>
      <c r="C990" s="472" t="s">
        <v>251</v>
      </c>
      <c r="D990" s="472"/>
      <c r="E990" s="472"/>
      <c r="F990" s="299" t="s">
        <v>123</v>
      </c>
      <c r="G990" s="306">
        <v>106</v>
      </c>
      <c r="H990" s="300"/>
      <c r="I990" s="306">
        <v>106</v>
      </c>
      <c r="J990" s="308"/>
      <c r="K990" s="300"/>
      <c r="L990" s="301">
        <v>81.05</v>
      </c>
      <c r="M990" s="300"/>
      <c r="N990" s="303">
        <v>4231.49</v>
      </c>
      <c r="EZ990" s="287"/>
      <c r="FA990" s="296"/>
      <c r="FB990" s="296"/>
      <c r="FC990" s="296"/>
      <c r="FE990" s="304" t="s">
        <v>251</v>
      </c>
      <c r="FG990" s="296"/>
      <c r="FK990" s="334"/>
      <c r="FL990" s="296"/>
      <c r="FN990" s="296"/>
    </row>
    <row r="991" spans="1:170" customFormat="1" ht="22.5" x14ac:dyDescent="0.25">
      <c r="A991" s="305"/>
      <c r="B991" s="298" t="s">
        <v>252</v>
      </c>
      <c r="C991" s="472" t="s">
        <v>253</v>
      </c>
      <c r="D991" s="472"/>
      <c r="E991" s="472"/>
      <c r="F991" s="299" t="s">
        <v>123</v>
      </c>
      <c r="G991" s="306">
        <v>56</v>
      </c>
      <c r="H991" s="302">
        <v>0.85</v>
      </c>
      <c r="I991" s="320">
        <v>47.6</v>
      </c>
      <c r="J991" s="308"/>
      <c r="K991" s="300"/>
      <c r="L991" s="301">
        <v>36.39</v>
      </c>
      <c r="M991" s="300"/>
      <c r="N991" s="303">
        <v>1900.18</v>
      </c>
      <c r="EZ991" s="287"/>
      <c r="FA991" s="296"/>
      <c r="FB991" s="296"/>
      <c r="FC991" s="296"/>
      <c r="FE991" s="304" t="s">
        <v>253</v>
      </c>
      <c r="FG991" s="296"/>
      <c r="FK991" s="334"/>
      <c r="FL991" s="296"/>
      <c r="FN991" s="296"/>
    </row>
    <row r="992" spans="1:170" customFormat="1" ht="15" x14ac:dyDescent="0.25">
      <c r="A992" s="315"/>
      <c r="B992" s="316"/>
      <c r="C992" s="475" t="s">
        <v>126</v>
      </c>
      <c r="D992" s="475"/>
      <c r="E992" s="475"/>
      <c r="F992" s="290"/>
      <c r="G992" s="291"/>
      <c r="H992" s="291"/>
      <c r="I992" s="291"/>
      <c r="J992" s="294"/>
      <c r="K992" s="291"/>
      <c r="L992" s="317">
        <v>761.77</v>
      </c>
      <c r="M992" s="312"/>
      <c r="N992" s="318">
        <v>15638.67</v>
      </c>
      <c r="EZ992" s="287"/>
      <c r="FA992" s="296"/>
      <c r="FB992" s="296"/>
      <c r="FC992" s="296"/>
      <c r="FG992" s="296" t="s">
        <v>126</v>
      </c>
      <c r="FK992" s="334"/>
      <c r="FL992" s="296"/>
      <c r="FN992" s="296"/>
    </row>
    <row r="993" spans="1:170" customFormat="1" ht="22.5" x14ac:dyDescent="0.25">
      <c r="A993" s="288" t="s">
        <v>387</v>
      </c>
      <c r="B993" s="289" t="s">
        <v>255</v>
      </c>
      <c r="C993" s="475" t="s">
        <v>256</v>
      </c>
      <c r="D993" s="475"/>
      <c r="E993" s="475"/>
      <c r="F993" s="290" t="s">
        <v>174</v>
      </c>
      <c r="G993" s="291">
        <v>-2.9000000000000001E-2</v>
      </c>
      <c r="H993" s="292">
        <v>1</v>
      </c>
      <c r="I993" s="326">
        <v>-2.9000000000000001E-2</v>
      </c>
      <c r="J993" s="324">
        <v>9727.3700000000008</v>
      </c>
      <c r="K993" s="291"/>
      <c r="L993" s="317">
        <v>-282.08999999999997</v>
      </c>
      <c r="M993" s="327">
        <v>9.5</v>
      </c>
      <c r="N993" s="318">
        <v>-2679.86</v>
      </c>
      <c r="EZ993" s="287"/>
      <c r="FA993" s="296" t="s">
        <v>256</v>
      </c>
      <c r="FB993" s="296" t="s">
        <v>0</v>
      </c>
      <c r="FC993" s="296" t="s">
        <v>0</v>
      </c>
      <c r="FG993" s="296"/>
      <c r="FK993" s="334"/>
      <c r="FL993" s="296"/>
      <c r="FN993" s="296"/>
    </row>
    <row r="994" spans="1:170" customFormat="1" ht="15" x14ac:dyDescent="0.25">
      <c r="A994" s="315"/>
      <c r="B994" s="316"/>
      <c r="C994" s="475" t="s">
        <v>126</v>
      </c>
      <c r="D994" s="475"/>
      <c r="E994" s="475"/>
      <c r="F994" s="290"/>
      <c r="G994" s="291"/>
      <c r="H994" s="291"/>
      <c r="I994" s="291"/>
      <c r="J994" s="294"/>
      <c r="K994" s="291"/>
      <c r="L994" s="317">
        <v>-282.08999999999997</v>
      </c>
      <c r="M994" s="312"/>
      <c r="N994" s="318">
        <v>-2679.86</v>
      </c>
      <c r="EZ994" s="287"/>
      <c r="FA994" s="296"/>
      <c r="FB994" s="296"/>
      <c r="FC994" s="296"/>
      <c r="FG994" s="296" t="s">
        <v>126</v>
      </c>
      <c r="FK994" s="334"/>
      <c r="FL994" s="296"/>
      <c r="FN994" s="296"/>
    </row>
    <row r="995" spans="1:170" customFormat="1" ht="22.5" x14ac:dyDescent="0.25">
      <c r="A995" s="288" t="s">
        <v>388</v>
      </c>
      <c r="B995" s="289" t="s">
        <v>14</v>
      </c>
      <c r="C995" s="475" t="s">
        <v>258</v>
      </c>
      <c r="D995" s="475"/>
      <c r="E995" s="475"/>
      <c r="F995" s="290" t="s">
        <v>15</v>
      </c>
      <c r="G995" s="291">
        <v>0.36</v>
      </c>
      <c r="H995" s="292">
        <v>1</v>
      </c>
      <c r="I995" s="331">
        <v>0.36</v>
      </c>
      <c r="J995" s="324">
        <v>37646.32</v>
      </c>
      <c r="K995" s="330">
        <v>1.04236</v>
      </c>
      <c r="L995" s="324">
        <v>14126.77</v>
      </c>
      <c r="M995" s="327">
        <v>9.5</v>
      </c>
      <c r="N995" s="318">
        <v>134204.32</v>
      </c>
      <c r="EZ995" s="287"/>
      <c r="FA995" s="296" t="s">
        <v>258</v>
      </c>
      <c r="FB995" s="296" t="s">
        <v>0</v>
      </c>
      <c r="FC995" s="296" t="s">
        <v>0</v>
      </c>
      <c r="FG995" s="296"/>
      <c r="FK995" s="334"/>
      <c r="FL995" s="296"/>
      <c r="FN995" s="296"/>
    </row>
    <row r="996" spans="1:170" customFormat="1" ht="15" x14ac:dyDescent="0.25">
      <c r="A996" s="310"/>
      <c r="B996" s="328"/>
      <c r="C996" s="472" t="s">
        <v>182</v>
      </c>
      <c r="D996" s="472"/>
      <c r="E996" s="472"/>
      <c r="F996" s="472"/>
      <c r="G996" s="472"/>
      <c r="H996" s="472"/>
      <c r="I996" s="472"/>
      <c r="J996" s="472"/>
      <c r="K996" s="472"/>
      <c r="L996" s="472"/>
      <c r="M996" s="472"/>
      <c r="N996" s="481"/>
      <c r="EZ996" s="287"/>
      <c r="FA996" s="296"/>
      <c r="FB996" s="296"/>
      <c r="FC996" s="296"/>
      <c r="FG996" s="296"/>
      <c r="FH996" s="304" t="s">
        <v>182</v>
      </c>
      <c r="FK996" s="334"/>
      <c r="FL996" s="296"/>
      <c r="FN996" s="296"/>
    </row>
    <row r="997" spans="1:170" customFormat="1" ht="15" x14ac:dyDescent="0.25">
      <c r="A997" s="329"/>
      <c r="B997" s="298"/>
      <c r="C997" s="466" t="s">
        <v>171</v>
      </c>
      <c r="D997" s="466"/>
      <c r="E997" s="466"/>
      <c r="F997" s="466"/>
      <c r="G997" s="466"/>
      <c r="H997" s="466"/>
      <c r="I997" s="466"/>
      <c r="J997" s="466"/>
      <c r="K997" s="466"/>
      <c r="L997" s="466"/>
      <c r="M997" s="466"/>
      <c r="N997" s="480"/>
      <c r="EZ997" s="287"/>
      <c r="FA997" s="296"/>
      <c r="FB997" s="296"/>
      <c r="FC997" s="296"/>
      <c r="FG997" s="296"/>
      <c r="FI997" s="304" t="s">
        <v>171</v>
      </c>
      <c r="FK997" s="334"/>
      <c r="FL997" s="296"/>
      <c r="FN997" s="296"/>
    </row>
    <row r="998" spans="1:170" customFormat="1" ht="15" x14ac:dyDescent="0.25">
      <c r="A998" s="329"/>
      <c r="B998" s="298"/>
      <c r="C998" s="466" t="s">
        <v>161</v>
      </c>
      <c r="D998" s="466"/>
      <c r="E998" s="466"/>
      <c r="F998" s="466"/>
      <c r="G998" s="466"/>
      <c r="H998" s="466"/>
      <c r="I998" s="466"/>
      <c r="J998" s="466"/>
      <c r="K998" s="466"/>
      <c r="L998" s="466"/>
      <c r="M998" s="466"/>
      <c r="N998" s="480"/>
      <c r="EZ998" s="287"/>
      <c r="FA998" s="296"/>
      <c r="FB998" s="296"/>
      <c r="FC998" s="296"/>
      <c r="FG998" s="296"/>
      <c r="FI998" s="304" t="s">
        <v>161</v>
      </c>
      <c r="FK998" s="334"/>
      <c r="FL998" s="296"/>
      <c r="FN998" s="296"/>
    </row>
    <row r="999" spans="1:170" customFormat="1" ht="15" x14ac:dyDescent="0.25">
      <c r="A999" s="315"/>
      <c r="B999" s="316"/>
      <c r="C999" s="475" t="s">
        <v>126</v>
      </c>
      <c r="D999" s="475"/>
      <c r="E999" s="475"/>
      <c r="F999" s="290"/>
      <c r="G999" s="291"/>
      <c r="H999" s="291"/>
      <c r="I999" s="291"/>
      <c r="J999" s="294"/>
      <c r="K999" s="291"/>
      <c r="L999" s="324">
        <v>14126.77</v>
      </c>
      <c r="M999" s="312"/>
      <c r="N999" s="318">
        <v>134204.32</v>
      </c>
      <c r="EZ999" s="287"/>
      <c r="FA999" s="296"/>
      <c r="FB999" s="296"/>
      <c r="FC999" s="296"/>
      <c r="FG999" s="296" t="s">
        <v>126</v>
      </c>
      <c r="FK999" s="334"/>
      <c r="FL999" s="296"/>
      <c r="FN999" s="296"/>
    </row>
    <row r="1000" spans="1:170" customFormat="1" ht="22.5" x14ac:dyDescent="0.25">
      <c r="A1000" s="288" t="s">
        <v>389</v>
      </c>
      <c r="B1000" s="289" t="s">
        <v>14</v>
      </c>
      <c r="C1000" s="475" t="s">
        <v>176</v>
      </c>
      <c r="D1000" s="475"/>
      <c r="E1000" s="475"/>
      <c r="F1000" s="290" t="s">
        <v>15</v>
      </c>
      <c r="G1000" s="291">
        <v>2.9000000000000001E-2</v>
      </c>
      <c r="H1000" s="292">
        <v>1</v>
      </c>
      <c r="I1000" s="326">
        <v>2.9000000000000001E-2</v>
      </c>
      <c r="J1000" s="324">
        <v>27894.74</v>
      </c>
      <c r="K1000" s="330">
        <v>1.04236</v>
      </c>
      <c r="L1000" s="317">
        <v>843.21</v>
      </c>
      <c r="M1000" s="327">
        <v>9.5</v>
      </c>
      <c r="N1000" s="318">
        <v>8010.5</v>
      </c>
      <c r="EZ1000" s="287"/>
      <c r="FA1000" s="296" t="s">
        <v>176</v>
      </c>
      <c r="FB1000" s="296" t="s">
        <v>0</v>
      </c>
      <c r="FC1000" s="296" t="s">
        <v>0</v>
      </c>
      <c r="FG1000" s="296"/>
      <c r="FK1000" s="334"/>
      <c r="FL1000" s="296"/>
      <c r="FN1000" s="296"/>
    </row>
    <row r="1001" spans="1:170" customFormat="1" ht="15" x14ac:dyDescent="0.25">
      <c r="A1001" s="310"/>
      <c r="B1001" s="328"/>
      <c r="C1001" s="472" t="s">
        <v>177</v>
      </c>
      <c r="D1001" s="472"/>
      <c r="E1001" s="472"/>
      <c r="F1001" s="472"/>
      <c r="G1001" s="472"/>
      <c r="H1001" s="472"/>
      <c r="I1001" s="472"/>
      <c r="J1001" s="472"/>
      <c r="K1001" s="472"/>
      <c r="L1001" s="472"/>
      <c r="M1001" s="472"/>
      <c r="N1001" s="481"/>
      <c r="EZ1001" s="287"/>
      <c r="FA1001" s="296"/>
      <c r="FB1001" s="296"/>
      <c r="FC1001" s="296"/>
      <c r="FG1001" s="296"/>
      <c r="FH1001" s="304" t="s">
        <v>177</v>
      </c>
      <c r="FK1001" s="334"/>
      <c r="FL1001" s="296"/>
      <c r="FN1001" s="296"/>
    </row>
    <row r="1002" spans="1:170" customFormat="1" ht="15" x14ac:dyDescent="0.25">
      <c r="A1002" s="329"/>
      <c r="B1002" s="298"/>
      <c r="C1002" s="466" t="s">
        <v>171</v>
      </c>
      <c r="D1002" s="466"/>
      <c r="E1002" s="466"/>
      <c r="F1002" s="466"/>
      <c r="G1002" s="466"/>
      <c r="H1002" s="466"/>
      <c r="I1002" s="466"/>
      <c r="J1002" s="466"/>
      <c r="K1002" s="466"/>
      <c r="L1002" s="466"/>
      <c r="M1002" s="466"/>
      <c r="N1002" s="480"/>
      <c r="EZ1002" s="287"/>
      <c r="FA1002" s="296"/>
      <c r="FB1002" s="296"/>
      <c r="FC1002" s="296"/>
      <c r="FG1002" s="296"/>
      <c r="FI1002" s="304" t="s">
        <v>171</v>
      </c>
      <c r="FK1002" s="334"/>
      <c r="FL1002" s="296"/>
      <c r="FN1002" s="296"/>
    </row>
    <row r="1003" spans="1:170" customFormat="1" ht="15" x14ac:dyDescent="0.25">
      <c r="A1003" s="329"/>
      <c r="B1003" s="298"/>
      <c r="C1003" s="466" t="s">
        <v>161</v>
      </c>
      <c r="D1003" s="466"/>
      <c r="E1003" s="466"/>
      <c r="F1003" s="466"/>
      <c r="G1003" s="466"/>
      <c r="H1003" s="466"/>
      <c r="I1003" s="466"/>
      <c r="J1003" s="466"/>
      <c r="K1003" s="466"/>
      <c r="L1003" s="466"/>
      <c r="M1003" s="466"/>
      <c r="N1003" s="480"/>
      <c r="EZ1003" s="287"/>
      <c r="FA1003" s="296"/>
      <c r="FB1003" s="296"/>
      <c r="FC1003" s="296"/>
      <c r="FG1003" s="296"/>
      <c r="FI1003" s="304" t="s">
        <v>161</v>
      </c>
      <c r="FK1003" s="334"/>
      <c r="FL1003" s="296"/>
      <c r="FN1003" s="296"/>
    </row>
    <row r="1004" spans="1:170" customFormat="1" ht="15" x14ac:dyDescent="0.25">
      <c r="A1004" s="315"/>
      <c r="B1004" s="316"/>
      <c r="C1004" s="475" t="s">
        <v>126</v>
      </c>
      <c r="D1004" s="475"/>
      <c r="E1004" s="475"/>
      <c r="F1004" s="290"/>
      <c r="G1004" s="291"/>
      <c r="H1004" s="291"/>
      <c r="I1004" s="291"/>
      <c r="J1004" s="294"/>
      <c r="K1004" s="291"/>
      <c r="L1004" s="317">
        <v>843.21</v>
      </c>
      <c r="M1004" s="312"/>
      <c r="N1004" s="318">
        <v>8010.5</v>
      </c>
      <c r="EZ1004" s="287"/>
      <c r="FA1004" s="296"/>
      <c r="FB1004" s="296"/>
      <c r="FC1004" s="296"/>
      <c r="FG1004" s="296" t="s">
        <v>126</v>
      </c>
      <c r="FK1004" s="334"/>
      <c r="FL1004" s="296"/>
      <c r="FN1004" s="296"/>
    </row>
    <row r="1005" spans="1:170" customFormat="1" ht="33.75" x14ac:dyDescent="0.25">
      <c r="A1005" s="288" t="s">
        <v>390</v>
      </c>
      <c r="B1005" s="289" t="s">
        <v>314</v>
      </c>
      <c r="C1005" s="475" t="s">
        <v>315</v>
      </c>
      <c r="D1005" s="475"/>
      <c r="E1005" s="475"/>
      <c r="F1005" s="290" t="s">
        <v>202</v>
      </c>
      <c r="G1005" s="291">
        <v>1.3299999999999999E-2</v>
      </c>
      <c r="H1005" s="292">
        <v>1</v>
      </c>
      <c r="I1005" s="293">
        <v>1.3299999999999999E-2</v>
      </c>
      <c r="J1005" s="294"/>
      <c r="K1005" s="291"/>
      <c r="L1005" s="294"/>
      <c r="M1005" s="291"/>
      <c r="N1005" s="295"/>
      <c r="EZ1005" s="287"/>
      <c r="FA1005" s="296" t="s">
        <v>315</v>
      </c>
      <c r="FB1005" s="296" t="s">
        <v>0</v>
      </c>
      <c r="FC1005" s="296" t="s">
        <v>0</v>
      </c>
      <c r="FG1005" s="296"/>
      <c r="FK1005" s="334"/>
      <c r="FL1005" s="296"/>
      <c r="FN1005" s="296"/>
    </row>
    <row r="1006" spans="1:170" customFormat="1" ht="15" x14ac:dyDescent="0.25">
      <c r="A1006" s="297"/>
      <c r="B1006" s="298" t="s">
        <v>26</v>
      </c>
      <c r="C1006" s="472" t="s">
        <v>116</v>
      </c>
      <c r="D1006" s="472"/>
      <c r="E1006" s="472"/>
      <c r="F1006" s="299"/>
      <c r="G1006" s="300"/>
      <c r="H1006" s="300"/>
      <c r="I1006" s="300"/>
      <c r="J1006" s="319">
        <v>1107.95</v>
      </c>
      <c r="K1006" s="300"/>
      <c r="L1006" s="301">
        <v>14.74</v>
      </c>
      <c r="M1006" s="302">
        <v>52.21</v>
      </c>
      <c r="N1006" s="325">
        <v>769.58</v>
      </c>
      <c r="EZ1006" s="287"/>
      <c r="FA1006" s="296"/>
      <c r="FB1006" s="296"/>
      <c r="FC1006" s="296"/>
      <c r="FD1006" s="304" t="s">
        <v>116</v>
      </c>
      <c r="FG1006" s="296"/>
      <c r="FK1006" s="334"/>
      <c r="FL1006" s="296"/>
      <c r="FN1006" s="296"/>
    </row>
    <row r="1007" spans="1:170" customFormat="1" ht="15" x14ac:dyDescent="0.25">
      <c r="A1007" s="297"/>
      <c r="B1007" s="298" t="s">
        <v>127</v>
      </c>
      <c r="C1007" s="472" t="s">
        <v>131</v>
      </c>
      <c r="D1007" s="472"/>
      <c r="E1007" s="472"/>
      <c r="F1007" s="299"/>
      <c r="G1007" s="300"/>
      <c r="H1007" s="300"/>
      <c r="I1007" s="300"/>
      <c r="J1007" s="319">
        <v>12533.99</v>
      </c>
      <c r="K1007" s="300"/>
      <c r="L1007" s="301">
        <v>166.7</v>
      </c>
      <c r="M1007" s="302">
        <v>15.71</v>
      </c>
      <c r="N1007" s="303">
        <v>2618.86</v>
      </c>
      <c r="EZ1007" s="287"/>
      <c r="FA1007" s="296"/>
      <c r="FB1007" s="296"/>
      <c r="FC1007" s="296"/>
      <c r="FD1007" s="304" t="s">
        <v>131</v>
      </c>
      <c r="FG1007" s="296"/>
      <c r="FK1007" s="334"/>
      <c r="FL1007" s="296"/>
      <c r="FN1007" s="296"/>
    </row>
    <row r="1008" spans="1:170" customFormat="1" ht="15" x14ac:dyDescent="0.25">
      <c r="A1008" s="297"/>
      <c r="B1008" s="298" t="s">
        <v>21</v>
      </c>
      <c r="C1008" s="472" t="s">
        <v>132</v>
      </c>
      <c r="D1008" s="472"/>
      <c r="E1008" s="472"/>
      <c r="F1008" s="299"/>
      <c r="G1008" s="300"/>
      <c r="H1008" s="300"/>
      <c r="I1008" s="300"/>
      <c r="J1008" s="301">
        <v>820.22</v>
      </c>
      <c r="K1008" s="300"/>
      <c r="L1008" s="301">
        <v>10.91</v>
      </c>
      <c r="M1008" s="302">
        <v>52.21</v>
      </c>
      <c r="N1008" s="325">
        <v>569.61</v>
      </c>
      <c r="EZ1008" s="287"/>
      <c r="FA1008" s="296"/>
      <c r="FB1008" s="296"/>
      <c r="FC1008" s="296"/>
      <c r="FD1008" s="304" t="s">
        <v>132</v>
      </c>
      <c r="FG1008" s="296"/>
      <c r="FK1008" s="334"/>
      <c r="FL1008" s="296"/>
      <c r="FN1008" s="296"/>
    </row>
    <row r="1009" spans="1:170" customFormat="1" ht="15" x14ac:dyDescent="0.25">
      <c r="A1009" s="297"/>
      <c r="B1009" s="298" t="s">
        <v>24</v>
      </c>
      <c r="C1009" s="472" t="s">
        <v>152</v>
      </c>
      <c r="D1009" s="472"/>
      <c r="E1009" s="472"/>
      <c r="F1009" s="299"/>
      <c r="G1009" s="300"/>
      <c r="H1009" s="300"/>
      <c r="I1009" s="300"/>
      <c r="J1009" s="319">
        <v>230267.7</v>
      </c>
      <c r="K1009" s="300"/>
      <c r="L1009" s="319">
        <v>3062.56</v>
      </c>
      <c r="M1009" s="320">
        <v>9.5</v>
      </c>
      <c r="N1009" s="303">
        <v>29094.32</v>
      </c>
      <c r="EZ1009" s="287"/>
      <c r="FA1009" s="296"/>
      <c r="FB1009" s="296"/>
      <c r="FC1009" s="296"/>
      <c r="FD1009" s="304" t="s">
        <v>152</v>
      </c>
      <c r="FG1009" s="296"/>
      <c r="FK1009" s="334"/>
      <c r="FL1009" s="296"/>
      <c r="FN1009" s="296"/>
    </row>
    <row r="1010" spans="1:170" customFormat="1" ht="15" x14ac:dyDescent="0.25">
      <c r="A1010" s="305"/>
      <c r="B1010" s="298"/>
      <c r="C1010" s="472" t="s">
        <v>117</v>
      </c>
      <c r="D1010" s="472"/>
      <c r="E1010" s="472"/>
      <c r="F1010" s="299" t="s">
        <v>118</v>
      </c>
      <c r="G1010" s="302">
        <v>134.46</v>
      </c>
      <c r="H1010" s="300"/>
      <c r="I1010" s="322">
        <v>1.7883180000000001</v>
      </c>
      <c r="J1010" s="308"/>
      <c r="K1010" s="300"/>
      <c r="L1010" s="308"/>
      <c r="M1010" s="300"/>
      <c r="N1010" s="309"/>
      <c r="EZ1010" s="287"/>
      <c r="FA1010" s="296"/>
      <c r="FB1010" s="296"/>
      <c r="FC1010" s="296"/>
      <c r="FE1010" s="304" t="s">
        <v>117</v>
      </c>
      <c r="FG1010" s="296"/>
      <c r="FK1010" s="334"/>
      <c r="FL1010" s="296"/>
      <c r="FN1010" s="296"/>
    </row>
    <row r="1011" spans="1:170" customFormat="1" ht="15" x14ac:dyDescent="0.25">
      <c r="A1011" s="305"/>
      <c r="B1011" s="298"/>
      <c r="C1011" s="472" t="s">
        <v>133</v>
      </c>
      <c r="D1011" s="472"/>
      <c r="E1011" s="472"/>
      <c r="F1011" s="299" t="s">
        <v>118</v>
      </c>
      <c r="G1011" s="302">
        <v>54.89</v>
      </c>
      <c r="H1011" s="300"/>
      <c r="I1011" s="322">
        <v>0.73003700000000005</v>
      </c>
      <c r="J1011" s="308"/>
      <c r="K1011" s="300"/>
      <c r="L1011" s="308"/>
      <c r="M1011" s="300"/>
      <c r="N1011" s="309"/>
      <c r="EZ1011" s="287"/>
      <c r="FA1011" s="296"/>
      <c r="FB1011" s="296"/>
      <c r="FC1011" s="296"/>
      <c r="FE1011" s="304" t="s">
        <v>133</v>
      </c>
      <c r="FG1011" s="296"/>
      <c r="FK1011" s="334"/>
      <c r="FL1011" s="296"/>
      <c r="FN1011" s="296"/>
    </row>
    <row r="1012" spans="1:170" customFormat="1" ht="15" x14ac:dyDescent="0.25">
      <c r="A1012" s="310"/>
      <c r="B1012" s="298"/>
      <c r="C1012" s="479" t="s">
        <v>119</v>
      </c>
      <c r="D1012" s="479"/>
      <c r="E1012" s="479"/>
      <c r="F1012" s="311"/>
      <c r="G1012" s="312"/>
      <c r="H1012" s="312"/>
      <c r="I1012" s="312"/>
      <c r="J1012" s="323">
        <v>243909.64</v>
      </c>
      <c r="K1012" s="312"/>
      <c r="L1012" s="323">
        <v>3244</v>
      </c>
      <c r="M1012" s="312"/>
      <c r="N1012" s="314">
        <v>32482.76</v>
      </c>
      <c r="EZ1012" s="287"/>
      <c r="FA1012" s="296"/>
      <c r="FB1012" s="296"/>
      <c r="FC1012" s="296"/>
      <c r="FF1012" s="304" t="s">
        <v>119</v>
      </c>
      <c r="FG1012" s="296"/>
      <c r="FK1012" s="334"/>
      <c r="FL1012" s="296"/>
      <c r="FN1012" s="296"/>
    </row>
    <row r="1013" spans="1:170" customFormat="1" ht="15" x14ac:dyDescent="0.25">
      <c r="A1013" s="305"/>
      <c r="B1013" s="298"/>
      <c r="C1013" s="472" t="s">
        <v>120</v>
      </c>
      <c r="D1013" s="472"/>
      <c r="E1013" s="472"/>
      <c r="F1013" s="299"/>
      <c r="G1013" s="300"/>
      <c r="H1013" s="300"/>
      <c r="I1013" s="300"/>
      <c r="J1013" s="308"/>
      <c r="K1013" s="300"/>
      <c r="L1013" s="301">
        <v>25.65</v>
      </c>
      <c r="M1013" s="300"/>
      <c r="N1013" s="303">
        <v>1339.19</v>
      </c>
      <c r="EZ1013" s="287"/>
      <c r="FA1013" s="296"/>
      <c r="FB1013" s="296"/>
      <c r="FC1013" s="296"/>
      <c r="FE1013" s="304" t="s">
        <v>120</v>
      </c>
      <c r="FG1013" s="296"/>
      <c r="FK1013" s="334"/>
      <c r="FL1013" s="296"/>
      <c r="FN1013" s="296"/>
    </row>
    <row r="1014" spans="1:170" customFormat="1" ht="22.5" x14ac:dyDescent="0.25">
      <c r="A1014" s="305"/>
      <c r="B1014" s="298" t="s">
        <v>134</v>
      </c>
      <c r="C1014" s="472" t="s">
        <v>135</v>
      </c>
      <c r="D1014" s="472"/>
      <c r="E1014" s="472"/>
      <c r="F1014" s="299" t="s">
        <v>123</v>
      </c>
      <c r="G1014" s="306">
        <v>109</v>
      </c>
      <c r="H1014" s="300"/>
      <c r="I1014" s="306">
        <v>109</v>
      </c>
      <c r="J1014" s="308"/>
      <c r="K1014" s="300"/>
      <c r="L1014" s="301">
        <v>27.96</v>
      </c>
      <c r="M1014" s="300"/>
      <c r="N1014" s="303">
        <v>1459.72</v>
      </c>
      <c r="EZ1014" s="287"/>
      <c r="FA1014" s="296"/>
      <c r="FB1014" s="296"/>
      <c r="FC1014" s="296"/>
      <c r="FE1014" s="304" t="s">
        <v>135</v>
      </c>
      <c r="FG1014" s="296"/>
      <c r="FK1014" s="334"/>
      <c r="FL1014" s="296"/>
      <c r="FN1014" s="296"/>
    </row>
    <row r="1015" spans="1:170" customFormat="1" ht="45" x14ac:dyDescent="0.25">
      <c r="A1015" s="305"/>
      <c r="B1015" s="298" t="s">
        <v>136</v>
      </c>
      <c r="C1015" s="472" t="s">
        <v>137</v>
      </c>
      <c r="D1015" s="472"/>
      <c r="E1015" s="472"/>
      <c r="F1015" s="299" t="s">
        <v>123</v>
      </c>
      <c r="G1015" s="306">
        <v>65</v>
      </c>
      <c r="H1015" s="302">
        <v>0.85</v>
      </c>
      <c r="I1015" s="302">
        <v>55.25</v>
      </c>
      <c r="J1015" s="308"/>
      <c r="K1015" s="300"/>
      <c r="L1015" s="301">
        <v>14.17</v>
      </c>
      <c r="M1015" s="300"/>
      <c r="N1015" s="325">
        <v>739.9</v>
      </c>
      <c r="EZ1015" s="287"/>
      <c r="FA1015" s="296"/>
      <c r="FB1015" s="296"/>
      <c r="FC1015" s="296"/>
      <c r="FE1015" s="304" t="s">
        <v>137</v>
      </c>
      <c r="FG1015" s="296"/>
      <c r="FK1015" s="334"/>
      <c r="FL1015" s="296"/>
      <c r="FN1015" s="296"/>
    </row>
    <row r="1016" spans="1:170" customFormat="1" ht="15" x14ac:dyDescent="0.25">
      <c r="A1016" s="315"/>
      <c r="B1016" s="316"/>
      <c r="C1016" s="475" t="s">
        <v>126</v>
      </c>
      <c r="D1016" s="475"/>
      <c r="E1016" s="475"/>
      <c r="F1016" s="290"/>
      <c r="G1016" s="291"/>
      <c r="H1016" s="291"/>
      <c r="I1016" s="291"/>
      <c r="J1016" s="294"/>
      <c r="K1016" s="291"/>
      <c r="L1016" s="324">
        <v>3286.13</v>
      </c>
      <c r="M1016" s="312"/>
      <c r="N1016" s="318">
        <v>34682.379999999997</v>
      </c>
      <c r="EZ1016" s="287"/>
      <c r="FA1016" s="296"/>
      <c r="FB1016" s="296"/>
      <c r="FC1016" s="296"/>
      <c r="FG1016" s="296" t="s">
        <v>126</v>
      </c>
      <c r="FK1016" s="334"/>
      <c r="FL1016" s="296"/>
      <c r="FN1016" s="296"/>
    </row>
    <row r="1017" spans="1:170" customFormat="1" ht="15" x14ac:dyDescent="0.25">
      <c r="A1017" s="476" t="s">
        <v>203</v>
      </c>
      <c r="B1017" s="477"/>
      <c r="C1017" s="477"/>
      <c r="D1017" s="477"/>
      <c r="E1017" s="477"/>
      <c r="F1017" s="477"/>
      <c r="G1017" s="477"/>
      <c r="H1017" s="477"/>
      <c r="I1017" s="477"/>
      <c r="J1017" s="477"/>
      <c r="K1017" s="477"/>
      <c r="L1017" s="477"/>
      <c r="M1017" s="477"/>
      <c r="N1017" s="478"/>
      <c r="EZ1017" s="287"/>
      <c r="FA1017" s="296"/>
      <c r="FB1017" s="296"/>
      <c r="FC1017" s="296"/>
      <c r="FG1017" s="296"/>
      <c r="FK1017" s="334" t="s">
        <v>203</v>
      </c>
      <c r="FL1017" s="296"/>
      <c r="FN1017" s="296"/>
    </row>
    <row r="1018" spans="1:170" customFormat="1" ht="56.25" x14ac:dyDescent="0.25">
      <c r="A1018" s="288" t="s">
        <v>391</v>
      </c>
      <c r="B1018" s="289" t="s">
        <v>205</v>
      </c>
      <c r="C1018" s="475" t="s">
        <v>206</v>
      </c>
      <c r="D1018" s="475"/>
      <c r="E1018" s="475"/>
      <c r="F1018" s="290" t="s">
        <v>207</v>
      </c>
      <c r="G1018" s="291">
        <v>41.3</v>
      </c>
      <c r="H1018" s="292">
        <v>1</v>
      </c>
      <c r="I1018" s="327">
        <v>41.3</v>
      </c>
      <c r="J1018" s="317">
        <v>3.28</v>
      </c>
      <c r="K1018" s="291"/>
      <c r="L1018" s="317">
        <v>135.46</v>
      </c>
      <c r="M1018" s="331">
        <v>15.71</v>
      </c>
      <c r="N1018" s="318">
        <v>2128.08</v>
      </c>
      <c r="EZ1018" s="287"/>
      <c r="FA1018" s="296" t="s">
        <v>206</v>
      </c>
      <c r="FB1018" s="296" t="s">
        <v>0</v>
      </c>
      <c r="FC1018" s="296" t="s">
        <v>0</v>
      </c>
      <c r="FG1018" s="296"/>
      <c r="FK1018" s="334"/>
      <c r="FL1018" s="296"/>
      <c r="FN1018" s="296"/>
    </row>
    <row r="1019" spans="1:170" customFormat="1" ht="15" x14ac:dyDescent="0.25">
      <c r="A1019" s="315"/>
      <c r="B1019" s="316"/>
      <c r="C1019" s="475" t="s">
        <v>126</v>
      </c>
      <c r="D1019" s="475"/>
      <c r="E1019" s="475"/>
      <c r="F1019" s="290"/>
      <c r="G1019" s="291"/>
      <c r="H1019" s="291"/>
      <c r="I1019" s="291"/>
      <c r="J1019" s="294"/>
      <c r="K1019" s="291"/>
      <c r="L1019" s="317">
        <v>135.46</v>
      </c>
      <c r="M1019" s="312"/>
      <c r="N1019" s="318">
        <v>2128.08</v>
      </c>
      <c r="EZ1019" s="287"/>
      <c r="FA1019" s="296"/>
      <c r="FB1019" s="296"/>
      <c r="FC1019" s="296"/>
      <c r="FG1019" s="296" t="s">
        <v>126</v>
      </c>
      <c r="FK1019" s="334"/>
      <c r="FL1019" s="296"/>
      <c r="FN1019" s="296"/>
    </row>
    <row r="1020" spans="1:170" customFormat="1" ht="67.5" x14ac:dyDescent="0.25">
      <c r="A1020" s="288" t="s">
        <v>392</v>
      </c>
      <c r="B1020" s="289" t="s">
        <v>209</v>
      </c>
      <c r="C1020" s="475" t="s">
        <v>262</v>
      </c>
      <c r="D1020" s="475"/>
      <c r="E1020" s="475"/>
      <c r="F1020" s="290" t="s">
        <v>207</v>
      </c>
      <c r="G1020" s="291">
        <v>12.1</v>
      </c>
      <c r="H1020" s="292">
        <v>1</v>
      </c>
      <c r="I1020" s="327">
        <v>12.1</v>
      </c>
      <c r="J1020" s="317">
        <v>8.39</v>
      </c>
      <c r="K1020" s="291"/>
      <c r="L1020" s="317">
        <v>101.52</v>
      </c>
      <c r="M1020" s="331">
        <v>15.71</v>
      </c>
      <c r="N1020" s="318">
        <v>1594.88</v>
      </c>
      <c r="EZ1020" s="287"/>
      <c r="FA1020" s="296" t="s">
        <v>262</v>
      </c>
      <c r="FB1020" s="296" t="s">
        <v>0</v>
      </c>
      <c r="FC1020" s="296" t="s">
        <v>0</v>
      </c>
      <c r="FG1020" s="296"/>
      <c r="FK1020" s="334"/>
      <c r="FL1020" s="296"/>
      <c r="FN1020" s="296"/>
    </row>
    <row r="1021" spans="1:170" customFormat="1" ht="15" x14ac:dyDescent="0.25">
      <c r="A1021" s="315"/>
      <c r="B1021" s="316"/>
      <c r="C1021" s="475" t="s">
        <v>126</v>
      </c>
      <c r="D1021" s="475"/>
      <c r="E1021" s="475"/>
      <c r="F1021" s="290"/>
      <c r="G1021" s="291"/>
      <c r="H1021" s="291"/>
      <c r="I1021" s="291"/>
      <c r="J1021" s="294"/>
      <c r="K1021" s="291"/>
      <c r="L1021" s="317">
        <v>101.52</v>
      </c>
      <c r="M1021" s="312"/>
      <c r="N1021" s="318">
        <v>1594.88</v>
      </c>
      <c r="EZ1021" s="287"/>
      <c r="FA1021" s="296"/>
      <c r="FB1021" s="296"/>
      <c r="FC1021" s="296"/>
      <c r="FG1021" s="296" t="s">
        <v>126</v>
      </c>
      <c r="FK1021" s="334"/>
      <c r="FL1021" s="296"/>
      <c r="FN1021" s="296"/>
    </row>
    <row r="1022" spans="1:170" customFormat="1" ht="45" x14ac:dyDescent="0.25">
      <c r="A1022" s="288" t="s">
        <v>393</v>
      </c>
      <c r="B1022" s="289" t="s">
        <v>212</v>
      </c>
      <c r="C1022" s="475" t="s">
        <v>277</v>
      </c>
      <c r="D1022" s="475"/>
      <c r="E1022" s="475"/>
      <c r="F1022" s="290" t="s">
        <v>207</v>
      </c>
      <c r="G1022" s="291">
        <v>5</v>
      </c>
      <c r="H1022" s="292">
        <v>1</v>
      </c>
      <c r="I1022" s="292">
        <v>5</v>
      </c>
      <c r="J1022" s="317">
        <v>10.88</v>
      </c>
      <c r="K1022" s="291"/>
      <c r="L1022" s="317">
        <v>54.4</v>
      </c>
      <c r="M1022" s="331">
        <v>15.71</v>
      </c>
      <c r="N1022" s="353">
        <v>854.62</v>
      </c>
      <c r="EZ1022" s="287"/>
      <c r="FA1022" s="296" t="s">
        <v>277</v>
      </c>
      <c r="FB1022" s="296" t="s">
        <v>0</v>
      </c>
      <c r="FC1022" s="296" t="s">
        <v>0</v>
      </c>
      <c r="FG1022" s="296"/>
      <c r="FK1022" s="334"/>
      <c r="FL1022" s="296"/>
      <c r="FN1022" s="296"/>
    </row>
    <row r="1023" spans="1:170" customFormat="1" ht="15" x14ac:dyDescent="0.25">
      <c r="A1023" s="315"/>
      <c r="B1023" s="316"/>
      <c r="C1023" s="475" t="s">
        <v>126</v>
      </c>
      <c r="D1023" s="475"/>
      <c r="E1023" s="475"/>
      <c r="F1023" s="290"/>
      <c r="G1023" s="291"/>
      <c r="H1023" s="291"/>
      <c r="I1023" s="291"/>
      <c r="J1023" s="294"/>
      <c r="K1023" s="291"/>
      <c r="L1023" s="317">
        <v>54.4</v>
      </c>
      <c r="M1023" s="312"/>
      <c r="N1023" s="353">
        <v>854.62</v>
      </c>
      <c r="EZ1023" s="287"/>
      <c r="FA1023" s="296"/>
      <c r="FB1023" s="296"/>
      <c r="FC1023" s="296"/>
      <c r="FG1023" s="296" t="s">
        <v>126</v>
      </c>
      <c r="FK1023" s="334"/>
      <c r="FL1023" s="296"/>
      <c r="FN1023" s="296"/>
    </row>
    <row r="1024" spans="1:170" customFormat="1" ht="45" x14ac:dyDescent="0.25">
      <c r="A1024" s="288" t="s">
        <v>394</v>
      </c>
      <c r="B1024" s="289" t="s">
        <v>215</v>
      </c>
      <c r="C1024" s="475" t="s">
        <v>216</v>
      </c>
      <c r="D1024" s="475"/>
      <c r="E1024" s="475"/>
      <c r="F1024" s="290" t="s">
        <v>207</v>
      </c>
      <c r="G1024" s="291">
        <v>58.4</v>
      </c>
      <c r="H1024" s="292">
        <v>1</v>
      </c>
      <c r="I1024" s="327">
        <v>58.4</v>
      </c>
      <c r="J1024" s="317">
        <v>3.86</v>
      </c>
      <c r="K1024" s="291"/>
      <c r="L1024" s="317">
        <v>225.42</v>
      </c>
      <c r="M1024" s="331">
        <v>16.22</v>
      </c>
      <c r="N1024" s="318">
        <v>3656.31</v>
      </c>
      <c r="EZ1024" s="287"/>
      <c r="FA1024" s="296" t="s">
        <v>216</v>
      </c>
      <c r="FB1024" s="296" t="s">
        <v>0</v>
      </c>
      <c r="FC1024" s="296" t="s">
        <v>0</v>
      </c>
      <c r="FG1024" s="296"/>
      <c r="FK1024" s="334"/>
      <c r="FL1024" s="296"/>
      <c r="FN1024" s="296"/>
    </row>
    <row r="1025" spans="1:170" customFormat="1" ht="15" x14ac:dyDescent="0.25">
      <c r="A1025" s="315"/>
      <c r="B1025" s="316"/>
      <c r="C1025" s="475" t="s">
        <v>126</v>
      </c>
      <c r="D1025" s="475"/>
      <c r="E1025" s="475"/>
      <c r="F1025" s="290"/>
      <c r="G1025" s="291"/>
      <c r="H1025" s="291"/>
      <c r="I1025" s="291"/>
      <c r="J1025" s="294"/>
      <c r="K1025" s="291"/>
      <c r="L1025" s="317">
        <v>225.42</v>
      </c>
      <c r="M1025" s="312"/>
      <c r="N1025" s="318">
        <v>3656.31</v>
      </c>
      <c r="EZ1025" s="287"/>
      <c r="FA1025" s="296"/>
      <c r="FB1025" s="296"/>
      <c r="FC1025" s="296"/>
      <c r="FG1025" s="296" t="s">
        <v>126</v>
      </c>
      <c r="FK1025" s="334"/>
      <c r="FL1025" s="296"/>
      <c r="FN1025" s="296"/>
    </row>
    <row r="1026" spans="1:170" customFormat="1" ht="0" hidden="1" customHeight="1" x14ac:dyDescent="0.25">
      <c r="A1026" s="335"/>
      <c r="B1026" s="296"/>
      <c r="C1026" s="296"/>
      <c r="D1026" s="296"/>
      <c r="E1026" s="296"/>
      <c r="F1026" s="336"/>
      <c r="G1026" s="336"/>
      <c r="H1026" s="336"/>
      <c r="I1026" s="336"/>
      <c r="J1026" s="337"/>
      <c r="K1026" s="336"/>
      <c r="L1026" s="337"/>
      <c r="M1026" s="300"/>
      <c r="N1026" s="337"/>
      <c r="EZ1026" s="287"/>
      <c r="FA1026" s="296"/>
      <c r="FB1026" s="296"/>
      <c r="FC1026" s="296"/>
      <c r="FG1026" s="296"/>
      <c r="FK1026" s="334"/>
      <c r="FL1026" s="296"/>
      <c r="FN1026" s="296"/>
    </row>
    <row r="1027" spans="1:170" customFormat="1" ht="15" x14ac:dyDescent="0.25">
      <c r="A1027" s="338"/>
      <c r="B1027" s="339"/>
      <c r="C1027" s="475" t="s">
        <v>395</v>
      </c>
      <c r="D1027" s="475"/>
      <c r="E1027" s="475"/>
      <c r="F1027" s="475"/>
      <c r="G1027" s="475"/>
      <c r="H1027" s="475"/>
      <c r="I1027" s="475"/>
      <c r="J1027" s="475"/>
      <c r="K1027" s="475"/>
      <c r="L1027" s="354">
        <v>621913.81999999995</v>
      </c>
      <c r="M1027" s="341"/>
      <c r="N1027" s="355">
        <v>6114082.1299999999</v>
      </c>
      <c r="EZ1027" s="287"/>
      <c r="FA1027" s="296"/>
      <c r="FB1027" s="296"/>
      <c r="FC1027" s="296"/>
      <c r="FG1027" s="296"/>
      <c r="FK1027" s="334"/>
      <c r="FL1027" s="296" t="s">
        <v>395</v>
      </c>
      <c r="FN1027" s="296"/>
    </row>
    <row r="1028" spans="1:170" customFormat="1" ht="15" x14ac:dyDescent="0.25">
      <c r="A1028" s="482" t="s">
        <v>396</v>
      </c>
      <c r="B1028" s="483"/>
      <c r="C1028" s="483"/>
      <c r="D1028" s="483"/>
      <c r="E1028" s="483"/>
      <c r="F1028" s="483"/>
      <c r="G1028" s="483"/>
      <c r="H1028" s="483"/>
      <c r="I1028" s="483"/>
      <c r="J1028" s="483"/>
      <c r="K1028" s="483"/>
      <c r="L1028" s="483"/>
      <c r="M1028" s="483"/>
      <c r="N1028" s="484"/>
      <c r="EZ1028" s="287" t="s">
        <v>396</v>
      </c>
      <c r="FA1028" s="296"/>
      <c r="FB1028" s="296"/>
      <c r="FC1028" s="296"/>
      <c r="FG1028" s="296"/>
      <c r="FK1028" s="334"/>
      <c r="FL1028" s="296"/>
      <c r="FN1028" s="296"/>
    </row>
    <row r="1029" spans="1:170" customFormat="1" ht="33.75" x14ac:dyDescent="0.25">
      <c r="A1029" s="288" t="s">
        <v>397</v>
      </c>
      <c r="B1029" s="289" t="s">
        <v>220</v>
      </c>
      <c r="C1029" s="475" t="s">
        <v>221</v>
      </c>
      <c r="D1029" s="475"/>
      <c r="E1029" s="475"/>
      <c r="F1029" s="290" t="s">
        <v>222</v>
      </c>
      <c r="G1029" s="291">
        <v>1</v>
      </c>
      <c r="H1029" s="292">
        <v>1</v>
      </c>
      <c r="I1029" s="292">
        <v>1</v>
      </c>
      <c r="J1029" s="294"/>
      <c r="K1029" s="291"/>
      <c r="L1029" s="294"/>
      <c r="M1029" s="291"/>
      <c r="N1029" s="295"/>
      <c r="EZ1029" s="287"/>
      <c r="FA1029" s="296" t="s">
        <v>221</v>
      </c>
      <c r="FB1029" s="296" t="s">
        <v>0</v>
      </c>
      <c r="FC1029" s="296" t="s">
        <v>0</v>
      </c>
      <c r="FG1029" s="296"/>
      <c r="FK1029" s="334"/>
      <c r="FL1029" s="296"/>
      <c r="FN1029" s="296"/>
    </row>
    <row r="1030" spans="1:170" customFormat="1" ht="15" x14ac:dyDescent="0.25">
      <c r="A1030" s="297"/>
      <c r="B1030" s="298" t="s">
        <v>26</v>
      </c>
      <c r="C1030" s="472" t="s">
        <v>116</v>
      </c>
      <c r="D1030" s="472"/>
      <c r="E1030" s="472"/>
      <c r="F1030" s="299"/>
      <c r="G1030" s="300"/>
      <c r="H1030" s="300"/>
      <c r="I1030" s="300"/>
      <c r="J1030" s="301">
        <v>298.64</v>
      </c>
      <c r="K1030" s="300"/>
      <c r="L1030" s="301">
        <v>298.64</v>
      </c>
      <c r="M1030" s="302">
        <v>52.21</v>
      </c>
      <c r="N1030" s="303">
        <v>15591.99</v>
      </c>
      <c r="EZ1030" s="287"/>
      <c r="FA1030" s="296"/>
      <c r="FB1030" s="296"/>
      <c r="FC1030" s="296"/>
      <c r="FD1030" s="304" t="s">
        <v>116</v>
      </c>
      <c r="FG1030" s="296"/>
      <c r="FK1030" s="334"/>
      <c r="FL1030" s="296"/>
      <c r="FN1030" s="296"/>
    </row>
    <row r="1031" spans="1:170" customFormat="1" ht="15" x14ac:dyDescent="0.25">
      <c r="A1031" s="297"/>
      <c r="B1031" s="298" t="s">
        <v>127</v>
      </c>
      <c r="C1031" s="472" t="s">
        <v>131</v>
      </c>
      <c r="D1031" s="472"/>
      <c r="E1031" s="472"/>
      <c r="F1031" s="299"/>
      <c r="G1031" s="300"/>
      <c r="H1031" s="300"/>
      <c r="I1031" s="300"/>
      <c r="J1031" s="301">
        <v>128.02000000000001</v>
      </c>
      <c r="K1031" s="300"/>
      <c r="L1031" s="301">
        <v>128.02000000000001</v>
      </c>
      <c r="M1031" s="302">
        <v>15.71</v>
      </c>
      <c r="N1031" s="303">
        <v>2011.19</v>
      </c>
      <c r="EZ1031" s="287"/>
      <c r="FA1031" s="296"/>
      <c r="FB1031" s="296"/>
      <c r="FC1031" s="296"/>
      <c r="FD1031" s="304" t="s">
        <v>131</v>
      </c>
      <c r="FG1031" s="296"/>
      <c r="FK1031" s="334"/>
      <c r="FL1031" s="296"/>
      <c r="FN1031" s="296"/>
    </row>
    <row r="1032" spans="1:170" customFormat="1" ht="15" x14ac:dyDescent="0.25">
      <c r="A1032" s="297"/>
      <c r="B1032" s="298" t="s">
        <v>21</v>
      </c>
      <c r="C1032" s="472" t="s">
        <v>132</v>
      </c>
      <c r="D1032" s="472"/>
      <c r="E1032" s="472"/>
      <c r="F1032" s="299"/>
      <c r="G1032" s="300"/>
      <c r="H1032" s="300"/>
      <c r="I1032" s="300"/>
      <c r="J1032" s="301">
        <v>19.84</v>
      </c>
      <c r="K1032" s="300"/>
      <c r="L1032" s="301">
        <v>19.84</v>
      </c>
      <c r="M1032" s="302">
        <v>52.21</v>
      </c>
      <c r="N1032" s="303">
        <v>1035.8499999999999</v>
      </c>
      <c r="EZ1032" s="287"/>
      <c r="FA1032" s="296"/>
      <c r="FB1032" s="296"/>
      <c r="FC1032" s="296"/>
      <c r="FD1032" s="304" t="s">
        <v>132</v>
      </c>
      <c r="FG1032" s="296"/>
      <c r="FK1032" s="334"/>
      <c r="FL1032" s="296"/>
      <c r="FN1032" s="296"/>
    </row>
    <row r="1033" spans="1:170" customFormat="1" ht="15" x14ac:dyDescent="0.25">
      <c r="A1033" s="305"/>
      <c r="B1033" s="298"/>
      <c r="C1033" s="472" t="s">
        <v>117</v>
      </c>
      <c r="D1033" s="472"/>
      <c r="E1033" s="472"/>
      <c r="F1033" s="299" t="s">
        <v>118</v>
      </c>
      <c r="G1033" s="302">
        <v>35.01</v>
      </c>
      <c r="H1033" s="300"/>
      <c r="I1033" s="302">
        <v>35.01</v>
      </c>
      <c r="J1033" s="308"/>
      <c r="K1033" s="300"/>
      <c r="L1033" s="308"/>
      <c r="M1033" s="300"/>
      <c r="N1033" s="309"/>
      <c r="EZ1033" s="287"/>
      <c r="FA1033" s="296"/>
      <c r="FB1033" s="296"/>
      <c r="FC1033" s="296"/>
      <c r="FE1033" s="304" t="s">
        <v>117</v>
      </c>
      <c r="FG1033" s="296"/>
      <c r="FK1033" s="334"/>
      <c r="FL1033" s="296"/>
      <c r="FN1033" s="296"/>
    </row>
    <row r="1034" spans="1:170" customFormat="1" ht="15" x14ac:dyDescent="0.25">
      <c r="A1034" s="305"/>
      <c r="B1034" s="298"/>
      <c r="C1034" s="472" t="s">
        <v>133</v>
      </c>
      <c r="D1034" s="472"/>
      <c r="E1034" s="472"/>
      <c r="F1034" s="299" t="s">
        <v>118</v>
      </c>
      <c r="G1034" s="302">
        <v>1.71</v>
      </c>
      <c r="H1034" s="300"/>
      <c r="I1034" s="302">
        <v>1.71</v>
      </c>
      <c r="J1034" s="308"/>
      <c r="K1034" s="300"/>
      <c r="L1034" s="308"/>
      <c r="M1034" s="300"/>
      <c r="N1034" s="309"/>
      <c r="EZ1034" s="287"/>
      <c r="FA1034" s="296"/>
      <c r="FB1034" s="296"/>
      <c r="FC1034" s="296"/>
      <c r="FE1034" s="304" t="s">
        <v>133</v>
      </c>
      <c r="FG1034" s="296"/>
      <c r="FK1034" s="334"/>
      <c r="FL1034" s="296"/>
      <c r="FN1034" s="296"/>
    </row>
    <row r="1035" spans="1:170" customFormat="1" ht="15" x14ac:dyDescent="0.25">
      <c r="A1035" s="310"/>
      <c r="B1035" s="298"/>
      <c r="C1035" s="479" t="s">
        <v>119</v>
      </c>
      <c r="D1035" s="479"/>
      <c r="E1035" s="479"/>
      <c r="F1035" s="311"/>
      <c r="G1035" s="312"/>
      <c r="H1035" s="312"/>
      <c r="I1035" s="312"/>
      <c r="J1035" s="313">
        <v>426.66</v>
      </c>
      <c r="K1035" s="312"/>
      <c r="L1035" s="313">
        <v>426.66</v>
      </c>
      <c r="M1035" s="312"/>
      <c r="N1035" s="314">
        <v>17603.18</v>
      </c>
      <c r="EZ1035" s="287"/>
      <c r="FA1035" s="296"/>
      <c r="FB1035" s="296"/>
      <c r="FC1035" s="296"/>
      <c r="FF1035" s="304" t="s">
        <v>119</v>
      </c>
      <c r="FG1035" s="296"/>
      <c r="FK1035" s="334"/>
      <c r="FL1035" s="296"/>
      <c r="FN1035" s="296"/>
    </row>
    <row r="1036" spans="1:170" customFormat="1" ht="15" x14ac:dyDescent="0.25">
      <c r="A1036" s="305"/>
      <c r="B1036" s="298"/>
      <c r="C1036" s="472" t="s">
        <v>120</v>
      </c>
      <c r="D1036" s="472"/>
      <c r="E1036" s="472"/>
      <c r="F1036" s="299"/>
      <c r="G1036" s="300"/>
      <c r="H1036" s="300"/>
      <c r="I1036" s="300"/>
      <c r="J1036" s="308"/>
      <c r="K1036" s="300"/>
      <c r="L1036" s="301">
        <v>318.48</v>
      </c>
      <c r="M1036" s="300"/>
      <c r="N1036" s="303">
        <v>16627.84</v>
      </c>
      <c r="EZ1036" s="287"/>
      <c r="FA1036" s="296"/>
      <c r="FB1036" s="296"/>
      <c r="FC1036" s="296"/>
      <c r="FE1036" s="304" t="s">
        <v>120</v>
      </c>
      <c r="FG1036" s="296"/>
      <c r="FK1036" s="334"/>
      <c r="FL1036" s="296"/>
      <c r="FN1036" s="296"/>
    </row>
    <row r="1037" spans="1:170" customFormat="1" ht="22.5" x14ac:dyDescent="0.25">
      <c r="A1037" s="305"/>
      <c r="B1037" s="298" t="s">
        <v>134</v>
      </c>
      <c r="C1037" s="472" t="s">
        <v>135</v>
      </c>
      <c r="D1037" s="472"/>
      <c r="E1037" s="472"/>
      <c r="F1037" s="299" t="s">
        <v>123</v>
      </c>
      <c r="G1037" s="306">
        <v>109</v>
      </c>
      <c r="H1037" s="300"/>
      <c r="I1037" s="306">
        <v>109</v>
      </c>
      <c r="J1037" s="308"/>
      <c r="K1037" s="300"/>
      <c r="L1037" s="301">
        <v>347.14</v>
      </c>
      <c r="M1037" s="300"/>
      <c r="N1037" s="303">
        <v>18124.349999999999</v>
      </c>
      <c r="EZ1037" s="287"/>
      <c r="FA1037" s="296"/>
      <c r="FB1037" s="296"/>
      <c r="FC1037" s="296"/>
      <c r="FE1037" s="304" t="s">
        <v>135</v>
      </c>
      <c r="FG1037" s="296"/>
      <c r="FK1037" s="334"/>
      <c r="FL1037" s="296"/>
      <c r="FN1037" s="296"/>
    </row>
    <row r="1038" spans="1:170" customFormat="1" ht="45" x14ac:dyDescent="0.25">
      <c r="A1038" s="305"/>
      <c r="B1038" s="298" t="s">
        <v>136</v>
      </c>
      <c r="C1038" s="472" t="s">
        <v>137</v>
      </c>
      <c r="D1038" s="472"/>
      <c r="E1038" s="472"/>
      <c r="F1038" s="299" t="s">
        <v>123</v>
      </c>
      <c r="G1038" s="306">
        <v>65</v>
      </c>
      <c r="H1038" s="302">
        <v>0.85</v>
      </c>
      <c r="I1038" s="302">
        <v>55.25</v>
      </c>
      <c r="J1038" s="308"/>
      <c r="K1038" s="300"/>
      <c r="L1038" s="301">
        <v>175.96</v>
      </c>
      <c r="M1038" s="300"/>
      <c r="N1038" s="303">
        <v>9186.8799999999992</v>
      </c>
      <c r="EZ1038" s="287"/>
      <c r="FA1038" s="296"/>
      <c r="FB1038" s="296"/>
      <c r="FC1038" s="296"/>
      <c r="FE1038" s="304" t="s">
        <v>137</v>
      </c>
      <c r="FG1038" s="296"/>
      <c r="FK1038" s="334"/>
      <c r="FL1038" s="296"/>
      <c r="FN1038" s="296"/>
    </row>
    <row r="1039" spans="1:170" customFormat="1" ht="15" x14ac:dyDescent="0.25">
      <c r="A1039" s="315"/>
      <c r="B1039" s="316"/>
      <c r="C1039" s="475" t="s">
        <v>126</v>
      </c>
      <c r="D1039" s="475"/>
      <c r="E1039" s="475"/>
      <c r="F1039" s="290"/>
      <c r="G1039" s="291"/>
      <c r="H1039" s="291"/>
      <c r="I1039" s="291"/>
      <c r="J1039" s="294"/>
      <c r="K1039" s="291"/>
      <c r="L1039" s="317">
        <v>949.76</v>
      </c>
      <c r="M1039" s="312"/>
      <c r="N1039" s="318">
        <v>44914.41</v>
      </c>
      <c r="EZ1039" s="287"/>
      <c r="FA1039" s="296"/>
      <c r="FB1039" s="296"/>
      <c r="FC1039" s="296"/>
      <c r="FG1039" s="296" t="s">
        <v>126</v>
      </c>
      <c r="FK1039" s="334"/>
      <c r="FL1039" s="296"/>
      <c r="FN1039" s="296"/>
    </row>
    <row r="1040" spans="1:170" customFormat="1" ht="45" x14ac:dyDescent="0.25">
      <c r="A1040" s="288" t="s">
        <v>398</v>
      </c>
      <c r="B1040" s="289" t="s">
        <v>138</v>
      </c>
      <c r="C1040" s="475" t="s">
        <v>139</v>
      </c>
      <c r="D1040" s="475"/>
      <c r="E1040" s="475"/>
      <c r="F1040" s="290" t="s">
        <v>115</v>
      </c>
      <c r="G1040" s="291">
        <v>0.28399999999999997</v>
      </c>
      <c r="H1040" s="292">
        <v>1</v>
      </c>
      <c r="I1040" s="326">
        <v>0.28399999999999997</v>
      </c>
      <c r="J1040" s="294"/>
      <c r="K1040" s="291"/>
      <c r="L1040" s="294"/>
      <c r="M1040" s="291"/>
      <c r="N1040" s="295"/>
      <c r="EZ1040" s="287"/>
      <c r="FA1040" s="296" t="s">
        <v>139</v>
      </c>
      <c r="FB1040" s="296" t="s">
        <v>0</v>
      </c>
      <c r="FC1040" s="296" t="s">
        <v>0</v>
      </c>
      <c r="FG1040" s="296"/>
      <c r="FK1040" s="334"/>
      <c r="FL1040" s="296"/>
      <c r="FN1040" s="296"/>
    </row>
    <row r="1041" spans="1:170" customFormat="1" ht="15" x14ac:dyDescent="0.25">
      <c r="A1041" s="297"/>
      <c r="B1041" s="298" t="s">
        <v>26</v>
      </c>
      <c r="C1041" s="472" t="s">
        <v>116</v>
      </c>
      <c r="D1041" s="472"/>
      <c r="E1041" s="472"/>
      <c r="F1041" s="299"/>
      <c r="G1041" s="300"/>
      <c r="H1041" s="300"/>
      <c r="I1041" s="300"/>
      <c r="J1041" s="301">
        <v>92.08</v>
      </c>
      <c r="K1041" s="300"/>
      <c r="L1041" s="301">
        <v>26.15</v>
      </c>
      <c r="M1041" s="302">
        <v>52.21</v>
      </c>
      <c r="N1041" s="303">
        <v>1365.29</v>
      </c>
      <c r="EZ1041" s="287"/>
      <c r="FA1041" s="296"/>
      <c r="FB1041" s="296"/>
      <c r="FC1041" s="296"/>
      <c r="FD1041" s="304" t="s">
        <v>116</v>
      </c>
      <c r="FG1041" s="296"/>
      <c r="FK1041" s="334"/>
      <c r="FL1041" s="296"/>
      <c r="FN1041" s="296"/>
    </row>
    <row r="1042" spans="1:170" customFormat="1" ht="15" x14ac:dyDescent="0.25">
      <c r="A1042" s="297"/>
      <c r="B1042" s="298" t="s">
        <v>127</v>
      </c>
      <c r="C1042" s="472" t="s">
        <v>131</v>
      </c>
      <c r="D1042" s="472"/>
      <c r="E1042" s="472"/>
      <c r="F1042" s="299"/>
      <c r="G1042" s="300"/>
      <c r="H1042" s="300"/>
      <c r="I1042" s="300"/>
      <c r="J1042" s="301">
        <v>287.60000000000002</v>
      </c>
      <c r="K1042" s="300"/>
      <c r="L1042" s="301">
        <v>81.680000000000007</v>
      </c>
      <c r="M1042" s="302">
        <v>15.71</v>
      </c>
      <c r="N1042" s="303">
        <v>1283.19</v>
      </c>
      <c r="EZ1042" s="287"/>
      <c r="FA1042" s="296"/>
      <c r="FB1042" s="296"/>
      <c r="FC1042" s="296"/>
      <c r="FD1042" s="304" t="s">
        <v>131</v>
      </c>
      <c r="FG1042" s="296"/>
      <c r="FK1042" s="334"/>
      <c r="FL1042" s="296"/>
      <c r="FN1042" s="296"/>
    </row>
    <row r="1043" spans="1:170" customFormat="1" ht="15" x14ac:dyDescent="0.25">
      <c r="A1043" s="297"/>
      <c r="B1043" s="298" t="s">
        <v>21</v>
      </c>
      <c r="C1043" s="472" t="s">
        <v>132</v>
      </c>
      <c r="D1043" s="472"/>
      <c r="E1043" s="472"/>
      <c r="F1043" s="299"/>
      <c r="G1043" s="300"/>
      <c r="H1043" s="300"/>
      <c r="I1043" s="300"/>
      <c r="J1043" s="301">
        <v>37.57</v>
      </c>
      <c r="K1043" s="300"/>
      <c r="L1043" s="301">
        <v>10.67</v>
      </c>
      <c r="M1043" s="302">
        <v>52.21</v>
      </c>
      <c r="N1043" s="325">
        <v>557.08000000000004</v>
      </c>
      <c r="EZ1043" s="287"/>
      <c r="FA1043" s="296"/>
      <c r="FB1043" s="296"/>
      <c r="FC1043" s="296"/>
      <c r="FD1043" s="304" t="s">
        <v>132</v>
      </c>
      <c r="FG1043" s="296"/>
      <c r="FK1043" s="334"/>
      <c r="FL1043" s="296"/>
      <c r="FN1043" s="296"/>
    </row>
    <row r="1044" spans="1:170" customFormat="1" ht="15" x14ac:dyDescent="0.25">
      <c r="A1044" s="305"/>
      <c r="B1044" s="298"/>
      <c r="C1044" s="472" t="s">
        <v>117</v>
      </c>
      <c r="D1044" s="472"/>
      <c r="E1044" s="472"/>
      <c r="F1044" s="299" t="s">
        <v>118</v>
      </c>
      <c r="G1044" s="320">
        <v>11.7</v>
      </c>
      <c r="H1044" s="300"/>
      <c r="I1044" s="332">
        <v>3.3228</v>
      </c>
      <c r="J1044" s="308"/>
      <c r="K1044" s="300"/>
      <c r="L1044" s="308"/>
      <c r="M1044" s="300"/>
      <c r="N1044" s="309"/>
      <c r="EZ1044" s="287"/>
      <c r="FA1044" s="296"/>
      <c r="FB1044" s="296"/>
      <c r="FC1044" s="296"/>
      <c r="FE1044" s="304" t="s">
        <v>117</v>
      </c>
      <c r="FG1044" s="296"/>
      <c r="FK1044" s="334"/>
      <c r="FL1044" s="296"/>
      <c r="FN1044" s="296"/>
    </row>
    <row r="1045" spans="1:170" customFormat="1" ht="15" x14ac:dyDescent="0.25">
      <c r="A1045" s="305"/>
      <c r="B1045" s="298"/>
      <c r="C1045" s="472" t="s">
        <v>133</v>
      </c>
      <c r="D1045" s="472"/>
      <c r="E1045" s="472"/>
      <c r="F1045" s="299" t="s">
        <v>118</v>
      </c>
      <c r="G1045" s="302">
        <v>2.96</v>
      </c>
      <c r="H1045" s="300"/>
      <c r="I1045" s="321">
        <v>0.84064000000000005</v>
      </c>
      <c r="J1045" s="308"/>
      <c r="K1045" s="300"/>
      <c r="L1045" s="308"/>
      <c r="M1045" s="300"/>
      <c r="N1045" s="309"/>
      <c r="EZ1045" s="287"/>
      <c r="FA1045" s="296"/>
      <c r="FB1045" s="296"/>
      <c r="FC1045" s="296"/>
      <c r="FE1045" s="304" t="s">
        <v>133</v>
      </c>
      <c r="FG1045" s="296"/>
      <c r="FK1045" s="334"/>
      <c r="FL1045" s="296"/>
      <c r="FN1045" s="296"/>
    </row>
    <row r="1046" spans="1:170" customFormat="1" ht="15" x14ac:dyDescent="0.25">
      <c r="A1046" s="310"/>
      <c r="B1046" s="298"/>
      <c r="C1046" s="479" t="s">
        <v>119</v>
      </c>
      <c r="D1046" s="479"/>
      <c r="E1046" s="479"/>
      <c r="F1046" s="311"/>
      <c r="G1046" s="312"/>
      <c r="H1046" s="312"/>
      <c r="I1046" s="312"/>
      <c r="J1046" s="313">
        <v>379.68</v>
      </c>
      <c r="K1046" s="312"/>
      <c r="L1046" s="313">
        <v>107.83</v>
      </c>
      <c r="M1046" s="312"/>
      <c r="N1046" s="314">
        <v>2648.48</v>
      </c>
      <c r="EZ1046" s="287"/>
      <c r="FA1046" s="296"/>
      <c r="FB1046" s="296"/>
      <c r="FC1046" s="296"/>
      <c r="FF1046" s="304" t="s">
        <v>119</v>
      </c>
      <c r="FG1046" s="296"/>
      <c r="FK1046" s="334"/>
      <c r="FL1046" s="296"/>
      <c r="FN1046" s="296"/>
    </row>
    <row r="1047" spans="1:170" customFormat="1" ht="15" x14ac:dyDescent="0.25">
      <c r="A1047" s="305"/>
      <c r="B1047" s="298"/>
      <c r="C1047" s="472" t="s">
        <v>120</v>
      </c>
      <c r="D1047" s="472"/>
      <c r="E1047" s="472"/>
      <c r="F1047" s="299"/>
      <c r="G1047" s="300"/>
      <c r="H1047" s="300"/>
      <c r="I1047" s="300"/>
      <c r="J1047" s="308"/>
      <c r="K1047" s="300"/>
      <c r="L1047" s="301">
        <v>36.82</v>
      </c>
      <c r="M1047" s="300"/>
      <c r="N1047" s="303">
        <v>1922.37</v>
      </c>
      <c r="EZ1047" s="287"/>
      <c r="FA1047" s="296"/>
      <c r="FB1047" s="296"/>
      <c r="FC1047" s="296"/>
      <c r="FE1047" s="304" t="s">
        <v>120</v>
      </c>
      <c r="FG1047" s="296"/>
      <c r="FK1047" s="334"/>
      <c r="FL1047" s="296"/>
      <c r="FN1047" s="296"/>
    </row>
    <row r="1048" spans="1:170" customFormat="1" ht="22.5" x14ac:dyDescent="0.25">
      <c r="A1048" s="305"/>
      <c r="B1048" s="298" t="s">
        <v>140</v>
      </c>
      <c r="C1048" s="472" t="s">
        <v>141</v>
      </c>
      <c r="D1048" s="472"/>
      <c r="E1048" s="472"/>
      <c r="F1048" s="299" t="s">
        <v>123</v>
      </c>
      <c r="G1048" s="306">
        <v>102</v>
      </c>
      <c r="H1048" s="300"/>
      <c r="I1048" s="306">
        <v>102</v>
      </c>
      <c r="J1048" s="308"/>
      <c r="K1048" s="300"/>
      <c r="L1048" s="301">
        <v>37.56</v>
      </c>
      <c r="M1048" s="300"/>
      <c r="N1048" s="303">
        <v>1960.82</v>
      </c>
      <c r="EZ1048" s="287"/>
      <c r="FA1048" s="296"/>
      <c r="FB1048" s="296"/>
      <c r="FC1048" s="296"/>
      <c r="FE1048" s="304" t="s">
        <v>141</v>
      </c>
      <c r="FG1048" s="296"/>
      <c r="FK1048" s="334"/>
      <c r="FL1048" s="296"/>
      <c r="FN1048" s="296"/>
    </row>
    <row r="1049" spans="1:170" customFormat="1" ht="22.5" x14ac:dyDescent="0.25">
      <c r="A1049" s="305"/>
      <c r="B1049" s="298" t="s">
        <v>142</v>
      </c>
      <c r="C1049" s="472" t="s">
        <v>143</v>
      </c>
      <c r="D1049" s="472"/>
      <c r="E1049" s="472"/>
      <c r="F1049" s="299" t="s">
        <v>123</v>
      </c>
      <c r="G1049" s="306">
        <v>54</v>
      </c>
      <c r="H1049" s="300"/>
      <c r="I1049" s="306">
        <v>54</v>
      </c>
      <c r="J1049" s="308"/>
      <c r="K1049" s="300"/>
      <c r="L1049" s="301">
        <v>19.88</v>
      </c>
      <c r="M1049" s="300"/>
      <c r="N1049" s="303">
        <v>1038.08</v>
      </c>
      <c r="EZ1049" s="287"/>
      <c r="FA1049" s="296"/>
      <c r="FB1049" s="296"/>
      <c r="FC1049" s="296"/>
      <c r="FE1049" s="304" t="s">
        <v>143</v>
      </c>
      <c r="FG1049" s="296"/>
      <c r="FK1049" s="334"/>
      <c r="FL1049" s="296"/>
      <c r="FN1049" s="296"/>
    </row>
    <row r="1050" spans="1:170" customFormat="1" ht="15" x14ac:dyDescent="0.25">
      <c r="A1050" s="315"/>
      <c r="B1050" s="316"/>
      <c r="C1050" s="475" t="s">
        <v>126</v>
      </c>
      <c r="D1050" s="475"/>
      <c r="E1050" s="475"/>
      <c r="F1050" s="290"/>
      <c r="G1050" s="291"/>
      <c r="H1050" s="291"/>
      <c r="I1050" s="291"/>
      <c r="J1050" s="294"/>
      <c r="K1050" s="291"/>
      <c r="L1050" s="317">
        <v>165.27</v>
      </c>
      <c r="M1050" s="312"/>
      <c r="N1050" s="318">
        <v>5647.38</v>
      </c>
      <c r="EZ1050" s="287"/>
      <c r="FA1050" s="296"/>
      <c r="FB1050" s="296"/>
      <c r="FC1050" s="296"/>
      <c r="FG1050" s="296" t="s">
        <v>126</v>
      </c>
      <c r="FK1050" s="334"/>
      <c r="FL1050" s="296"/>
      <c r="FN1050" s="296"/>
    </row>
    <row r="1051" spans="1:170" customFormat="1" ht="22.5" x14ac:dyDescent="0.25">
      <c r="A1051" s="288" t="s">
        <v>399</v>
      </c>
      <c r="B1051" s="289" t="s">
        <v>144</v>
      </c>
      <c r="C1051" s="475" t="s">
        <v>145</v>
      </c>
      <c r="D1051" s="475"/>
      <c r="E1051" s="475"/>
      <c r="F1051" s="290" t="s">
        <v>115</v>
      </c>
      <c r="G1051" s="291">
        <v>0.1336</v>
      </c>
      <c r="H1051" s="292">
        <v>1</v>
      </c>
      <c r="I1051" s="293">
        <v>0.1336</v>
      </c>
      <c r="J1051" s="294"/>
      <c r="K1051" s="291"/>
      <c r="L1051" s="294"/>
      <c r="M1051" s="291"/>
      <c r="N1051" s="295"/>
      <c r="EZ1051" s="287"/>
      <c r="FA1051" s="296" t="s">
        <v>145</v>
      </c>
      <c r="FB1051" s="296" t="s">
        <v>0</v>
      </c>
      <c r="FC1051" s="296" t="s">
        <v>0</v>
      </c>
      <c r="FG1051" s="296"/>
      <c r="FK1051" s="334"/>
      <c r="FL1051" s="296"/>
      <c r="FN1051" s="296"/>
    </row>
    <row r="1052" spans="1:170" customFormat="1" ht="15" x14ac:dyDescent="0.25">
      <c r="A1052" s="297"/>
      <c r="B1052" s="298" t="s">
        <v>26</v>
      </c>
      <c r="C1052" s="472" t="s">
        <v>116</v>
      </c>
      <c r="D1052" s="472"/>
      <c r="E1052" s="472"/>
      <c r="F1052" s="299"/>
      <c r="G1052" s="300"/>
      <c r="H1052" s="300"/>
      <c r="I1052" s="300"/>
      <c r="J1052" s="301">
        <v>106.88</v>
      </c>
      <c r="K1052" s="300"/>
      <c r="L1052" s="301">
        <v>14.28</v>
      </c>
      <c r="M1052" s="302">
        <v>52.21</v>
      </c>
      <c r="N1052" s="325">
        <v>745.56</v>
      </c>
      <c r="EZ1052" s="287"/>
      <c r="FA1052" s="296"/>
      <c r="FB1052" s="296"/>
      <c r="FC1052" s="296"/>
      <c r="FD1052" s="304" t="s">
        <v>116</v>
      </c>
      <c r="FG1052" s="296"/>
      <c r="FK1052" s="334"/>
      <c r="FL1052" s="296"/>
      <c r="FN1052" s="296"/>
    </row>
    <row r="1053" spans="1:170" customFormat="1" ht="15" x14ac:dyDescent="0.25">
      <c r="A1053" s="297"/>
      <c r="B1053" s="298" t="s">
        <v>127</v>
      </c>
      <c r="C1053" s="472" t="s">
        <v>131</v>
      </c>
      <c r="D1053" s="472"/>
      <c r="E1053" s="472"/>
      <c r="F1053" s="299"/>
      <c r="G1053" s="300"/>
      <c r="H1053" s="300"/>
      <c r="I1053" s="300"/>
      <c r="J1053" s="301">
        <v>241.58</v>
      </c>
      <c r="K1053" s="300"/>
      <c r="L1053" s="301">
        <v>32.28</v>
      </c>
      <c r="M1053" s="302">
        <v>15.71</v>
      </c>
      <c r="N1053" s="325">
        <v>507.12</v>
      </c>
      <c r="EZ1053" s="287"/>
      <c r="FA1053" s="296"/>
      <c r="FB1053" s="296"/>
      <c r="FC1053" s="296"/>
      <c r="FD1053" s="304" t="s">
        <v>131</v>
      </c>
      <c r="FG1053" s="296"/>
      <c r="FK1053" s="334"/>
      <c r="FL1053" s="296"/>
      <c r="FN1053" s="296"/>
    </row>
    <row r="1054" spans="1:170" customFormat="1" ht="15" x14ac:dyDescent="0.25">
      <c r="A1054" s="297"/>
      <c r="B1054" s="298" t="s">
        <v>21</v>
      </c>
      <c r="C1054" s="472" t="s">
        <v>132</v>
      </c>
      <c r="D1054" s="472"/>
      <c r="E1054" s="472"/>
      <c r="F1054" s="299"/>
      <c r="G1054" s="300"/>
      <c r="H1054" s="300"/>
      <c r="I1054" s="300"/>
      <c r="J1054" s="301">
        <v>26.36</v>
      </c>
      <c r="K1054" s="300"/>
      <c r="L1054" s="301">
        <v>3.52</v>
      </c>
      <c r="M1054" s="302">
        <v>52.21</v>
      </c>
      <c r="N1054" s="325">
        <v>183.78</v>
      </c>
      <c r="EZ1054" s="287"/>
      <c r="FA1054" s="296"/>
      <c r="FB1054" s="296"/>
      <c r="FC1054" s="296"/>
      <c r="FD1054" s="304" t="s">
        <v>132</v>
      </c>
      <c r="FG1054" s="296"/>
      <c r="FK1054" s="334"/>
      <c r="FL1054" s="296"/>
      <c r="FN1054" s="296"/>
    </row>
    <row r="1055" spans="1:170" customFormat="1" ht="15" x14ac:dyDescent="0.25">
      <c r="A1055" s="305"/>
      <c r="B1055" s="298"/>
      <c r="C1055" s="472" t="s">
        <v>117</v>
      </c>
      <c r="D1055" s="472"/>
      <c r="E1055" s="472"/>
      <c r="F1055" s="299" t="s">
        <v>118</v>
      </c>
      <c r="G1055" s="302">
        <v>12.53</v>
      </c>
      <c r="H1055" s="300"/>
      <c r="I1055" s="322">
        <v>1.6740079999999999</v>
      </c>
      <c r="J1055" s="308"/>
      <c r="K1055" s="300"/>
      <c r="L1055" s="308"/>
      <c r="M1055" s="300"/>
      <c r="N1055" s="309"/>
      <c r="EZ1055" s="287"/>
      <c r="FA1055" s="296"/>
      <c r="FB1055" s="296"/>
      <c r="FC1055" s="296"/>
      <c r="FE1055" s="304" t="s">
        <v>117</v>
      </c>
      <c r="FG1055" s="296"/>
      <c r="FK1055" s="334"/>
      <c r="FL1055" s="296"/>
      <c r="FN1055" s="296"/>
    </row>
    <row r="1056" spans="1:170" customFormat="1" ht="15" x14ac:dyDescent="0.25">
      <c r="A1056" s="305"/>
      <c r="B1056" s="298"/>
      <c r="C1056" s="472" t="s">
        <v>133</v>
      </c>
      <c r="D1056" s="472"/>
      <c r="E1056" s="472"/>
      <c r="F1056" s="299" t="s">
        <v>118</v>
      </c>
      <c r="G1056" s="302">
        <v>2.62</v>
      </c>
      <c r="H1056" s="300"/>
      <c r="I1056" s="322">
        <v>0.35003200000000001</v>
      </c>
      <c r="J1056" s="308"/>
      <c r="K1056" s="300"/>
      <c r="L1056" s="308"/>
      <c r="M1056" s="300"/>
      <c r="N1056" s="309"/>
      <c r="EZ1056" s="287"/>
      <c r="FA1056" s="296"/>
      <c r="FB1056" s="296"/>
      <c r="FC1056" s="296"/>
      <c r="FE1056" s="304" t="s">
        <v>133</v>
      </c>
      <c r="FG1056" s="296"/>
      <c r="FK1056" s="334"/>
      <c r="FL1056" s="296"/>
      <c r="FN1056" s="296"/>
    </row>
    <row r="1057" spans="1:170" customFormat="1" ht="15" x14ac:dyDescent="0.25">
      <c r="A1057" s="310"/>
      <c r="B1057" s="298"/>
      <c r="C1057" s="479" t="s">
        <v>119</v>
      </c>
      <c r="D1057" s="479"/>
      <c r="E1057" s="479"/>
      <c r="F1057" s="311"/>
      <c r="G1057" s="312"/>
      <c r="H1057" s="312"/>
      <c r="I1057" s="312"/>
      <c r="J1057" s="313">
        <v>348.46</v>
      </c>
      <c r="K1057" s="312"/>
      <c r="L1057" s="313">
        <v>46.56</v>
      </c>
      <c r="M1057" s="312"/>
      <c r="N1057" s="314">
        <v>1252.68</v>
      </c>
      <c r="EZ1057" s="287"/>
      <c r="FA1057" s="296"/>
      <c r="FB1057" s="296"/>
      <c r="FC1057" s="296"/>
      <c r="FF1057" s="304" t="s">
        <v>119</v>
      </c>
      <c r="FG1057" s="296"/>
      <c r="FK1057" s="334"/>
      <c r="FL1057" s="296"/>
      <c r="FN1057" s="296"/>
    </row>
    <row r="1058" spans="1:170" customFormat="1" ht="15" x14ac:dyDescent="0.25">
      <c r="A1058" s="305"/>
      <c r="B1058" s="298"/>
      <c r="C1058" s="472" t="s">
        <v>120</v>
      </c>
      <c r="D1058" s="472"/>
      <c r="E1058" s="472"/>
      <c r="F1058" s="299"/>
      <c r="G1058" s="300"/>
      <c r="H1058" s="300"/>
      <c r="I1058" s="300"/>
      <c r="J1058" s="308"/>
      <c r="K1058" s="300"/>
      <c r="L1058" s="301">
        <v>17.8</v>
      </c>
      <c r="M1058" s="300"/>
      <c r="N1058" s="325">
        <v>929.34</v>
      </c>
      <c r="EZ1058" s="287"/>
      <c r="FA1058" s="296"/>
      <c r="FB1058" s="296"/>
      <c r="FC1058" s="296"/>
      <c r="FE1058" s="304" t="s">
        <v>120</v>
      </c>
      <c r="FG1058" s="296"/>
      <c r="FK1058" s="334"/>
      <c r="FL1058" s="296"/>
      <c r="FN1058" s="296"/>
    </row>
    <row r="1059" spans="1:170" customFormat="1" ht="22.5" x14ac:dyDescent="0.25">
      <c r="A1059" s="305"/>
      <c r="B1059" s="298" t="s">
        <v>146</v>
      </c>
      <c r="C1059" s="472" t="s">
        <v>147</v>
      </c>
      <c r="D1059" s="472"/>
      <c r="E1059" s="472"/>
      <c r="F1059" s="299" t="s">
        <v>123</v>
      </c>
      <c r="G1059" s="306">
        <v>92</v>
      </c>
      <c r="H1059" s="300"/>
      <c r="I1059" s="306">
        <v>92</v>
      </c>
      <c r="J1059" s="308"/>
      <c r="K1059" s="300"/>
      <c r="L1059" s="301">
        <v>16.38</v>
      </c>
      <c r="M1059" s="300"/>
      <c r="N1059" s="325">
        <v>854.99</v>
      </c>
      <c r="EZ1059" s="287"/>
      <c r="FA1059" s="296"/>
      <c r="FB1059" s="296"/>
      <c r="FC1059" s="296"/>
      <c r="FE1059" s="304" t="s">
        <v>147</v>
      </c>
      <c r="FG1059" s="296"/>
      <c r="FK1059" s="334"/>
      <c r="FL1059" s="296"/>
      <c r="FN1059" s="296"/>
    </row>
    <row r="1060" spans="1:170" customFormat="1" ht="45" x14ac:dyDescent="0.25">
      <c r="A1060" s="305"/>
      <c r="B1060" s="298" t="s">
        <v>148</v>
      </c>
      <c r="C1060" s="472" t="s">
        <v>149</v>
      </c>
      <c r="D1060" s="472"/>
      <c r="E1060" s="472"/>
      <c r="F1060" s="299" t="s">
        <v>123</v>
      </c>
      <c r="G1060" s="306">
        <v>46</v>
      </c>
      <c r="H1060" s="302">
        <v>0.85</v>
      </c>
      <c r="I1060" s="320">
        <v>39.1</v>
      </c>
      <c r="J1060" s="308"/>
      <c r="K1060" s="300"/>
      <c r="L1060" s="301">
        <v>6.96</v>
      </c>
      <c r="M1060" s="300"/>
      <c r="N1060" s="325">
        <v>363.37</v>
      </c>
      <c r="EZ1060" s="287"/>
      <c r="FA1060" s="296"/>
      <c r="FB1060" s="296"/>
      <c r="FC1060" s="296"/>
      <c r="FE1060" s="304" t="s">
        <v>149</v>
      </c>
      <c r="FG1060" s="296"/>
      <c r="FK1060" s="334"/>
      <c r="FL1060" s="296"/>
      <c r="FN1060" s="296"/>
    </row>
    <row r="1061" spans="1:170" customFormat="1" ht="15" x14ac:dyDescent="0.25">
      <c r="A1061" s="315"/>
      <c r="B1061" s="316"/>
      <c r="C1061" s="475" t="s">
        <v>126</v>
      </c>
      <c r="D1061" s="475"/>
      <c r="E1061" s="475"/>
      <c r="F1061" s="290"/>
      <c r="G1061" s="291"/>
      <c r="H1061" s="291"/>
      <c r="I1061" s="291"/>
      <c r="J1061" s="294"/>
      <c r="K1061" s="291"/>
      <c r="L1061" s="317">
        <v>69.900000000000006</v>
      </c>
      <c r="M1061" s="312"/>
      <c r="N1061" s="318">
        <v>2471.04</v>
      </c>
      <c r="EZ1061" s="287"/>
      <c r="FA1061" s="296"/>
      <c r="FB1061" s="296"/>
      <c r="FC1061" s="296"/>
      <c r="FG1061" s="296" t="s">
        <v>126</v>
      </c>
      <c r="FK1061" s="334"/>
      <c r="FL1061" s="296"/>
      <c r="FN1061" s="296"/>
    </row>
    <row r="1062" spans="1:170" customFormat="1" ht="33.75" x14ac:dyDescent="0.25">
      <c r="A1062" s="288" t="s">
        <v>400</v>
      </c>
      <c r="B1062" s="289" t="s">
        <v>150</v>
      </c>
      <c r="C1062" s="475" t="s">
        <v>151</v>
      </c>
      <c r="D1062" s="475"/>
      <c r="E1062" s="475"/>
      <c r="F1062" s="290" t="s">
        <v>115</v>
      </c>
      <c r="G1062" s="291">
        <v>0.13400000000000001</v>
      </c>
      <c r="H1062" s="292">
        <v>1</v>
      </c>
      <c r="I1062" s="326">
        <v>0.13400000000000001</v>
      </c>
      <c r="J1062" s="294"/>
      <c r="K1062" s="291"/>
      <c r="L1062" s="294"/>
      <c r="M1062" s="291"/>
      <c r="N1062" s="295"/>
      <c r="EZ1062" s="287"/>
      <c r="FA1062" s="296" t="s">
        <v>151</v>
      </c>
      <c r="FB1062" s="296" t="s">
        <v>0</v>
      </c>
      <c r="FC1062" s="296" t="s">
        <v>0</v>
      </c>
      <c r="FG1062" s="296"/>
      <c r="FK1062" s="334"/>
      <c r="FL1062" s="296"/>
      <c r="FN1062" s="296"/>
    </row>
    <row r="1063" spans="1:170" customFormat="1" ht="15" x14ac:dyDescent="0.25">
      <c r="A1063" s="297"/>
      <c r="B1063" s="298" t="s">
        <v>26</v>
      </c>
      <c r="C1063" s="472" t="s">
        <v>116</v>
      </c>
      <c r="D1063" s="472"/>
      <c r="E1063" s="472"/>
      <c r="F1063" s="299"/>
      <c r="G1063" s="300"/>
      <c r="H1063" s="300"/>
      <c r="I1063" s="300"/>
      <c r="J1063" s="301">
        <v>173.23</v>
      </c>
      <c r="K1063" s="300"/>
      <c r="L1063" s="301">
        <v>23.21</v>
      </c>
      <c r="M1063" s="302">
        <v>52.21</v>
      </c>
      <c r="N1063" s="303">
        <v>1211.79</v>
      </c>
      <c r="EZ1063" s="287"/>
      <c r="FA1063" s="296"/>
      <c r="FB1063" s="296"/>
      <c r="FC1063" s="296"/>
      <c r="FD1063" s="304" t="s">
        <v>116</v>
      </c>
      <c r="FG1063" s="296"/>
      <c r="FK1063" s="334"/>
      <c r="FL1063" s="296"/>
      <c r="FN1063" s="296"/>
    </row>
    <row r="1064" spans="1:170" customFormat="1" ht="15" x14ac:dyDescent="0.25">
      <c r="A1064" s="297"/>
      <c r="B1064" s="298" t="s">
        <v>127</v>
      </c>
      <c r="C1064" s="472" t="s">
        <v>131</v>
      </c>
      <c r="D1064" s="472"/>
      <c r="E1064" s="472"/>
      <c r="F1064" s="299"/>
      <c r="G1064" s="300"/>
      <c r="H1064" s="300"/>
      <c r="I1064" s="300"/>
      <c r="J1064" s="319">
        <v>5268.76</v>
      </c>
      <c r="K1064" s="300"/>
      <c r="L1064" s="301">
        <v>706.01</v>
      </c>
      <c r="M1064" s="302">
        <v>15.71</v>
      </c>
      <c r="N1064" s="303">
        <v>11091.42</v>
      </c>
      <c r="EZ1064" s="287"/>
      <c r="FA1064" s="296"/>
      <c r="FB1064" s="296"/>
      <c r="FC1064" s="296"/>
      <c r="FD1064" s="304" t="s">
        <v>131</v>
      </c>
      <c r="FG1064" s="296"/>
      <c r="FK1064" s="334"/>
      <c r="FL1064" s="296"/>
      <c r="FN1064" s="296"/>
    </row>
    <row r="1065" spans="1:170" customFormat="1" ht="15" x14ac:dyDescent="0.25">
      <c r="A1065" s="297"/>
      <c r="B1065" s="298" t="s">
        <v>21</v>
      </c>
      <c r="C1065" s="472" t="s">
        <v>132</v>
      </c>
      <c r="D1065" s="472"/>
      <c r="E1065" s="472"/>
      <c r="F1065" s="299"/>
      <c r="G1065" s="300"/>
      <c r="H1065" s="300"/>
      <c r="I1065" s="300"/>
      <c r="J1065" s="301">
        <v>267.67</v>
      </c>
      <c r="K1065" s="300"/>
      <c r="L1065" s="301">
        <v>35.869999999999997</v>
      </c>
      <c r="M1065" s="302">
        <v>52.21</v>
      </c>
      <c r="N1065" s="303">
        <v>1872.77</v>
      </c>
      <c r="EZ1065" s="287"/>
      <c r="FA1065" s="296"/>
      <c r="FB1065" s="296"/>
      <c r="FC1065" s="296"/>
      <c r="FD1065" s="304" t="s">
        <v>132</v>
      </c>
      <c r="FG1065" s="296"/>
      <c r="FK1065" s="334"/>
      <c r="FL1065" s="296"/>
      <c r="FN1065" s="296"/>
    </row>
    <row r="1066" spans="1:170" customFormat="1" ht="15" x14ac:dyDescent="0.25">
      <c r="A1066" s="297"/>
      <c r="B1066" s="298" t="s">
        <v>24</v>
      </c>
      <c r="C1066" s="472" t="s">
        <v>152</v>
      </c>
      <c r="D1066" s="472"/>
      <c r="E1066" s="472"/>
      <c r="F1066" s="299"/>
      <c r="G1066" s="300"/>
      <c r="H1066" s="300"/>
      <c r="I1066" s="300"/>
      <c r="J1066" s="301">
        <v>17.079999999999998</v>
      </c>
      <c r="K1066" s="300"/>
      <c r="L1066" s="301">
        <v>2.29</v>
      </c>
      <c r="M1066" s="320">
        <v>9.5</v>
      </c>
      <c r="N1066" s="325">
        <v>21.76</v>
      </c>
      <c r="EZ1066" s="287"/>
      <c r="FA1066" s="296"/>
      <c r="FB1066" s="296"/>
      <c r="FC1066" s="296"/>
      <c r="FD1066" s="304" t="s">
        <v>152</v>
      </c>
      <c r="FG1066" s="296"/>
      <c r="FK1066" s="334"/>
      <c r="FL1066" s="296"/>
      <c r="FN1066" s="296"/>
    </row>
    <row r="1067" spans="1:170" customFormat="1" ht="15" x14ac:dyDescent="0.25">
      <c r="A1067" s="305"/>
      <c r="B1067" s="298"/>
      <c r="C1067" s="472" t="s">
        <v>117</v>
      </c>
      <c r="D1067" s="472"/>
      <c r="E1067" s="472"/>
      <c r="F1067" s="299" t="s">
        <v>118</v>
      </c>
      <c r="G1067" s="320">
        <v>21.6</v>
      </c>
      <c r="H1067" s="300"/>
      <c r="I1067" s="332">
        <v>2.8944000000000001</v>
      </c>
      <c r="J1067" s="308"/>
      <c r="K1067" s="300"/>
      <c r="L1067" s="308"/>
      <c r="M1067" s="300"/>
      <c r="N1067" s="309"/>
      <c r="EZ1067" s="287"/>
      <c r="FA1067" s="296"/>
      <c r="FB1067" s="296"/>
      <c r="FC1067" s="296"/>
      <c r="FE1067" s="304" t="s">
        <v>117</v>
      </c>
      <c r="FG1067" s="296"/>
      <c r="FK1067" s="334"/>
      <c r="FL1067" s="296"/>
      <c r="FN1067" s="296"/>
    </row>
    <row r="1068" spans="1:170" customFormat="1" ht="15" x14ac:dyDescent="0.25">
      <c r="A1068" s="305"/>
      <c r="B1068" s="298"/>
      <c r="C1068" s="472" t="s">
        <v>133</v>
      </c>
      <c r="D1068" s="472"/>
      <c r="E1068" s="472"/>
      <c r="F1068" s="299" t="s">
        <v>118</v>
      </c>
      <c r="G1068" s="320">
        <v>20.6</v>
      </c>
      <c r="H1068" s="300"/>
      <c r="I1068" s="332">
        <v>2.7604000000000002</v>
      </c>
      <c r="J1068" s="308"/>
      <c r="K1068" s="300"/>
      <c r="L1068" s="308"/>
      <c r="M1068" s="300"/>
      <c r="N1068" s="309"/>
      <c r="EZ1068" s="287"/>
      <c r="FA1068" s="296"/>
      <c r="FB1068" s="296"/>
      <c r="FC1068" s="296"/>
      <c r="FE1068" s="304" t="s">
        <v>133</v>
      </c>
      <c r="FG1068" s="296"/>
      <c r="FK1068" s="334"/>
      <c r="FL1068" s="296"/>
      <c r="FN1068" s="296"/>
    </row>
    <row r="1069" spans="1:170" customFormat="1" ht="15" x14ac:dyDescent="0.25">
      <c r="A1069" s="310"/>
      <c r="B1069" s="298"/>
      <c r="C1069" s="479" t="s">
        <v>119</v>
      </c>
      <c r="D1069" s="479"/>
      <c r="E1069" s="479"/>
      <c r="F1069" s="311"/>
      <c r="G1069" s="312"/>
      <c r="H1069" s="312"/>
      <c r="I1069" s="312"/>
      <c r="J1069" s="323">
        <v>5459.07</v>
      </c>
      <c r="K1069" s="312"/>
      <c r="L1069" s="313">
        <v>731.51</v>
      </c>
      <c r="M1069" s="312"/>
      <c r="N1069" s="314">
        <v>12324.97</v>
      </c>
      <c r="EZ1069" s="287"/>
      <c r="FA1069" s="296"/>
      <c r="FB1069" s="296"/>
      <c r="FC1069" s="296"/>
      <c r="FF1069" s="304" t="s">
        <v>119</v>
      </c>
      <c r="FG1069" s="296"/>
      <c r="FK1069" s="334"/>
      <c r="FL1069" s="296"/>
      <c r="FN1069" s="296"/>
    </row>
    <row r="1070" spans="1:170" customFormat="1" ht="15" x14ac:dyDescent="0.25">
      <c r="A1070" s="305"/>
      <c r="B1070" s="298"/>
      <c r="C1070" s="472" t="s">
        <v>120</v>
      </c>
      <c r="D1070" s="472"/>
      <c r="E1070" s="472"/>
      <c r="F1070" s="299"/>
      <c r="G1070" s="300"/>
      <c r="H1070" s="300"/>
      <c r="I1070" s="300"/>
      <c r="J1070" s="308"/>
      <c r="K1070" s="300"/>
      <c r="L1070" s="301">
        <v>59.08</v>
      </c>
      <c r="M1070" s="300"/>
      <c r="N1070" s="303">
        <v>3084.56</v>
      </c>
      <c r="EZ1070" s="287"/>
      <c r="FA1070" s="296"/>
      <c r="FB1070" s="296"/>
      <c r="FC1070" s="296"/>
      <c r="FE1070" s="304" t="s">
        <v>120</v>
      </c>
      <c r="FG1070" s="296"/>
      <c r="FK1070" s="334"/>
      <c r="FL1070" s="296"/>
      <c r="FN1070" s="296"/>
    </row>
    <row r="1071" spans="1:170" customFormat="1" ht="45" x14ac:dyDescent="0.25">
      <c r="A1071" s="305"/>
      <c r="B1071" s="298" t="s">
        <v>153</v>
      </c>
      <c r="C1071" s="472" t="s">
        <v>154</v>
      </c>
      <c r="D1071" s="472"/>
      <c r="E1071" s="472"/>
      <c r="F1071" s="299" t="s">
        <v>123</v>
      </c>
      <c r="G1071" s="306">
        <v>147</v>
      </c>
      <c r="H1071" s="300"/>
      <c r="I1071" s="306">
        <v>147</v>
      </c>
      <c r="J1071" s="308"/>
      <c r="K1071" s="300"/>
      <c r="L1071" s="301">
        <v>86.85</v>
      </c>
      <c r="M1071" s="300"/>
      <c r="N1071" s="303">
        <v>4534.3</v>
      </c>
      <c r="EZ1071" s="287"/>
      <c r="FA1071" s="296"/>
      <c r="FB1071" s="296"/>
      <c r="FC1071" s="296"/>
      <c r="FE1071" s="304" t="s">
        <v>154</v>
      </c>
      <c r="FG1071" s="296"/>
      <c r="FK1071" s="334"/>
      <c r="FL1071" s="296"/>
      <c r="FN1071" s="296"/>
    </row>
    <row r="1072" spans="1:170" customFormat="1" ht="56.25" x14ac:dyDescent="0.25">
      <c r="A1072" s="305"/>
      <c r="B1072" s="298" t="s">
        <v>155</v>
      </c>
      <c r="C1072" s="472" t="s">
        <v>156</v>
      </c>
      <c r="D1072" s="472"/>
      <c r="E1072" s="472"/>
      <c r="F1072" s="299" t="s">
        <v>123</v>
      </c>
      <c r="G1072" s="306">
        <v>134</v>
      </c>
      <c r="H1072" s="302">
        <v>0.85</v>
      </c>
      <c r="I1072" s="320">
        <v>113.9</v>
      </c>
      <c r="J1072" s="308"/>
      <c r="K1072" s="300"/>
      <c r="L1072" s="301">
        <v>67.290000000000006</v>
      </c>
      <c r="M1072" s="300"/>
      <c r="N1072" s="303">
        <v>3513.31</v>
      </c>
      <c r="EZ1072" s="287"/>
      <c r="FA1072" s="296"/>
      <c r="FB1072" s="296"/>
      <c r="FC1072" s="296"/>
      <c r="FE1072" s="304" t="s">
        <v>156</v>
      </c>
      <c r="FG1072" s="296"/>
      <c r="FK1072" s="334"/>
      <c r="FL1072" s="296"/>
      <c r="FN1072" s="296"/>
    </row>
    <row r="1073" spans="1:170" customFormat="1" ht="15" x14ac:dyDescent="0.25">
      <c r="A1073" s="315"/>
      <c r="B1073" s="316"/>
      <c r="C1073" s="475" t="s">
        <v>126</v>
      </c>
      <c r="D1073" s="475"/>
      <c r="E1073" s="475"/>
      <c r="F1073" s="290"/>
      <c r="G1073" s="291"/>
      <c r="H1073" s="291"/>
      <c r="I1073" s="291"/>
      <c r="J1073" s="294"/>
      <c r="K1073" s="291"/>
      <c r="L1073" s="317">
        <v>885.65</v>
      </c>
      <c r="M1073" s="312"/>
      <c r="N1073" s="318">
        <v>20372.580000000002</v>
      </c>
      <c r="EZ1073" s="287"/>
      <c r="FA1073" s="296"/>
      <c r="FB1073" s="296"/>
      <c r="FC1073" s="296"/>
      <c r="FG1073" s="296" t="s">
        <v>126</v>
      </c>
      <c r="FK1073" s="334"/>
      <c r="FL1073" s="296"/>
      <c r="FN1073" s="296"/>
    </row>
    <row r="1074" spans="1:170" customFormat="1" ht="22.5" x14ac:dyDescent="0.25">
      <c r="A1074" s="288" t="s">
        <v>401</v>
      </c>
      <c r="B1074" s="289" t="s">
        <v>157</v>
      </c>
      <c r="C1074" s="475" t="s">
        <v>158</v>
      </c>
      <c r="D1074" s="475"/>
      <c r="E1074" s="475"/>
      <c r="F1074" s="290" t="s">
        <v>159</v>
      </c>
      <c r="G1074" s="291">
        <v>14.49</v>
      </c>
      <c r="H1074" s="292">
        <v>1</v>
      </c>
      <c r="I1074" s="331">
        <v>14.49</v>
      </c>
      <c r="J1074" s="317">
        <v>646.32000000000005</v>
      </c>
      <c r="K1074" s="326">
        <v>1.012</v>
      </c>
      <c r="L1074" s="324">
        <v>9477.56</v>
      </c>
      <c r="M1074" s="327">
        <v>9.5</v>
      </c>
      <c r="N1074" s="318">
        <v>90036.82</v>
      </c>
      <c r="EZ1074" s="287"/>
      <c r="FA1074" s="296" t="s">
        <v>158</v>
      </c>
      <c r="FB1074" s="296" t="s">
        <v>0</v>
      </c>
      <c r="FC1074" s="296" t="s">
        <v>0</v>
      </c>
      <c r="FG1074" s="296"/>
      <c r="FK1074" s="334"/>
      <c r="FL1074" s="296"/>
      <c r="FN1074" s="296"/>
    </row>
    <row r="1075" spans="1:170" customFormat="1" ht="15" x14ac:dyDescent="0.25">
      <c r="A1075" s="310"/>
      <c r="B1075" s="328"/>
      <c r="C1075" s="472" t="s">
        <v>160</v>
      </c>
      <c r="D1075" s="472"/>
      <c r="E1075" s="472"/>
      <c r="F1075" s="472"/>
      <c r="G1075" s="472"/>
      <c r="H1075" s="472"/>
      <c r="I1075" s="472"/>
      <c r="J1075" s="472"/>
      <c r="K1075" s="472"/>
      <c r="L1075" s="472"/>
      <c r="M1075" s="472"/>
      <c r="N1075" s="481"/>
      <c r="EZ1075" s="287"/>
      <c r="FA1075" s="296"/>
      <c r="FB1075" s="296"/>
      <c r="FC1075" s="296"/>
      <c r="FG1075" s="296"/>
      <c r="FH1075" s="304" t="s">
        <v>160</v>
      </c>
      <c r="FK1075" s="334"/>
      <c r="FL1075" s="296"/>
      <c r="FN1075" s="296"/>
    </row>
    <row r="1076" spans="1:170" customFormat="1" ht="15" x14ac:dyDescent="0.25">
      <c r="A1076" s="329"/>
      <c r="B1076" s="298"/>
      <c r="C1076" s="466" t="s">
        <v>161</v>
      </c>
      <c r="D1076" s="466"/>
      <c r="E1076" s="466"/>
      <c r="F1076" s="466"/>
      <c r="G1076" s="466"/>
      <c r="H1076" s="466"/>
      <c r="I1076" s="466"/>
      <c r="J1076" s="466"/>
      <c r="K1076" s="466"/>
      <c r="L1076" s="466"/>
      <c r="M1076" s="466"/>
      <c r="N1076" s="480"/>
      <c r="EZ1076" s="287"/>
      <c r="FA1076" s="296"/>
      <c r="FB1076" s="296"/>
      <c r="FC1076" s="296"/>
      <c r="FG1076" s="296"/>
      <c r="FI1076" s="304" t="s">
        <v>161</v>
      </c>
      <c r="FK1076" s="334"/>
      <c r="FL1076" s="296"/>
      <c r="FN1076" s="296"/>
    </row>
    <row r="1077" spans="1:170" customFormat="1" ht="15" x14ac:dyDescent="0.25">
      <c r="A1077" s="315"/>
      <c r="B1077" s="316"/>
      <c r="C1077" s="475" t="s">
        <v>126</v>
      </c>
      <c r="D1077" s="475"/>
      <c r="E1077" s="475"/>
      <c r="F1077" s="290"/>
      <c r="G1077" s="291"/>
      <c r="H1077" s="291"/>
      <c r="I1077" s="291"/>
      <c r="J1077" s="294"/>
      <c r="K1077" s="291"/>
      <c r="L1077" s="324">
        <v>9477.56</v>
      </c>
      <c r="M1077" s="312"/>
      <c r="N1077" s="318">
        <v>90036.82</v>
      </c>
      <c r="EZ1077" s="287"/>
      <c r="FA1077" s="296"/>
      <c r="FB1077" s="296"/>
      <c r="FC1077" s="296"/>
      <c r="FG1077" s="296" t="s">
        <v>126</v>
      </c>
      <c r="FK1077" s="334"/>
      <c r="FL1077" s="296"/>
      <c r="FN1077" s="296"/>
    </row>
    <row r="1078" spans="1:170" customFormat="1" ht="56.25" x14ac:dyDescent="0.25">
      <c r="A1078" s="288" t="s">
        <v>402</v>
      </c>
      <c r="B1078" s="289" t="s">
        <v>287</v>
      </c>
      <c r="C1078" s="475" t="s">
        <v>288</v>
      </c>
      <c r="D1078" s="475"/>
      <c r="E1078" s="475"/>
      <c r="F1078" s="290" t="s">
        <v>222</v>
      </c>
      <c r="G1078" s="291">
        <v>1</v>
      </c>
      <c r="H1078" s="292">
        <v>1</v>
      </c>
      <c r="I1078" s="292">
        <v>1</v>
      </c>
      <c r="J1078" s="294"/>
      <c r="K1078" s="291"/>
      <c r="L1078" s="294"/>
      <c r="M1078" s="291"/>
      <c r="N1078" s="295"/>
      <c r="EZ1078" s="287"/>
      <c r="FA1078" s="296" t="s">
        <v>288</v>
      </c>
      <c r="FB1078" s="296" t="s">
        <v>0</v>
      </c>
      <c r="FC1078" s="296" t="s">
        <v>0</v>
      </c>
      <c r="FG1078" s="296"/>
      <c r="FK1078" s="334"/>
      <c r="FL1078" s="296"/>
      <c r="FN1078" s="296"/>
    </row>
    <row r="1079" spans="1:170" customFormat="1" ht="15" x14ac:dyDescent="0.25">
      <c r="A1079" s="297"/>
      <c r="B1079" s="298" t="s">
        <v>26</v>
      </c>
      <c r="C1079" s="472" t="s">
        <v>116</v>
      </c>
      <c r="D1079" s="472"/>
      <c r="E1079" s="472"/>
      <c r="F1079" s="299"/>
      <c r="G1079" s="300"/>
      <c r="H1079" s="300"/>
      <c r="I1079" s="300"/>
      <c r="J1079" s="301">
        <v>316.8</v>
      </c>
      <c r="K1079" s="300"/>
      <c r="L1079" s="301">
        <v>316.8</v>
      </c>
      <c r="M1079" s="302">
        <v>52.21</v>
      </c>
      <c r="N1079" s="303">
        <v>16540.13</v>
      </c>
      <c r="EZ1079" s="287"/>
      <c r="FA1079" s="296"/>
      <c r="FB1079" s="296"/>
      <c r="FC1079" s="296"/>
      <c r="FD1079" s="304" t="s">
        <v>116</v>
      </c>
      <c r="FG1079" s="296"/>
      <c r="FK1079" s="334"/>
      <c r="FL1079" s="296"/>
      <c r="FN1079" s="296"/>
    </row>
    <row r="1080" spans="1:170" customFormat="1" ht="15" x14ac:dyDescent="0.25">
      <c r="A1080" s="297"/>
      <c r="B1080" s="298" t="s">
        <v>127</v>
      </c>
      <c r="C1080" s="472" t="s">
        <v>131</v>
      </c>
      <c r="D1080" s="472"/>
      <c r="E1080" s="472"/>
      <c r="F1080" s="299"/>
      <c r="G1080" s="300"/>
      <c r="H1080" s="300"/>
      <c r="I1080" s="300"/>
      <c r="J1080" s="319">
        <v>8602.08</v>
      </c>
      <c r="K1080" s="300"/>
      <c r="L1080" s="319">
        <v>8602.08</v>
      </c>
      <c r="M1080" s="302">
        <v>15.71</v>
      </c>
      <c r="N1080" s="303">
        <v>135138.68</v>
      </c>
      <c r="EZ1080" s="287"/>
      <c r="FA1080" s="296"/>
      <c r="FB1080" s="296"/>
      <c r="FC1080" s="296"/>
      <c r="FD1080" s="304" t="s">
        <v>131</v>
      </c>
      <c r="FG1080" s="296"/>
      <c r="FK1080" s="334"/>
      <c r="FL1080" s="296"/>
      <c r="FN1080" s="296"/>
    </row>
    <row r="1081" spans="1:170" customFormat="1" ht="15" x14ac:dyDescent="0.25">
      <c r="A1081" s="297"/>
      <c r="B1081" s="298" t="s">
        <v>21</v>
      </c>
      <c r="C1081" s="472" t="s">
        <v>132</v>
      </c>
      <c r="D1081" s="472"/>
      <c r="E1081" s="472"/>
      <c r="F1081" s="299"/>
      <c r="G1081" s="300"/>
      <c r="H1081" s="300"/>
      <c r="I1081" s="300"/>
      <c r="J1081" s="301">
        <v>328.35</v>
      </c>
      <c r="K1081" s="300"/>
      <c r="L1081" s="301">
        <v>328.35</v>
      </c>
      <c r="M1081" s="302">
        <v>52.21</v>
      </c>
      <c r="N1081" s="303">
        <v>17143.150000000001</v>
      </c>
      <c r="EZ1081" s="287"/>
      <c r="FA1081" s="296"/>
      <c r="FB1081" s="296"/>
      <c r="FC1081" s="296"/>
      <c r="FD1081" s="304" t="s">
        <v>132</v>
      </c>
      <c r="FG1081" s="296"/>
      <c r="FK1081" s="334"/>
      <c r="FL1081" s="296"/>
      <c r="FN1081" s="296"/>
    </row>
    <row r="1082" spans="1:170" customFormat="1" ht="15" x14ac:dyDescent="0.25">
      <c r="A1082" s="305"/>
      <c r="B1082" s="298"/>
      <c r="C1082" s="472" t="s">
        <v>117</v>
      </c>
      <c r="D1082" s="472"/>
      <c r="E1082" s="472"/>
      <c r="F1082" s="299" t="s">
        <v>118</v>
      </c>
      <c r="G1082" s="302">
        <v>34.51</v>
      </c>
      <c r="H1082" s="300"/>
      <c r="I1082" s="302">
        <v>34.51</v>
      </c>
      <c r="J1082" s="308"/>
      <c r="K1082" s="300"/>
      <c r="L1082" s="308"/>
      <c r="M1082" s="300"/>
      <c r="N1082" s="309"/>
      <c r="EZ1082" s="287"/>
      <c r="FA1082" s="296"/>
      <c r="FB1082" s="296"/>
      <c r="FC1082" s="296"/>
      <c r="FE1082" s="304" t="s">
        <v>117</v>
      </c>
      <c r="FG1082" s="296"/>
      <c r="FK1082" s="334"/>
      <c r="FL1082" s="296"/>
      <c r="FN1082" s="296"/>
    </row>
    <row r="1083" spans="1:170" customFormat="1" ht="15" x14ac:dyDescent="0.25">
      <c r="A1083" s="305"/>
      <c r="B1083" s="298"/>
      <c r="C1083" s="472" t="s">
        <v>133</v>
      </c>
      <c r="D1083" s="472"/>
      <c r="E1083" s="472"/>
      <c r="F1083" s="299" t="s">
        <v>118</v>
      </c>
      <c r="G1083" s="302">
        <v>25.66</v>
      </c>
      <c r="H1083" s="300"/>
      <c r="I1083" s="302">
        <v>25.66</v>
      </c>
      <c r="J1083" s="308"/>
      <c r="K1083" s="300"/>
      <c r="L1083" s="308"/>
      <c r="M1083" s="300"/>
      <c r="N1083" s="309"/>
      <c r="EZ1083" s="287"/>
      <c r="FA1083" s="296"/>
      <c r="FB1083" s="296"/>
      <c r="FC1083" s="296"/>
      <c r="FE1083" s="304" t="s">
        <v>133</v>
      </c>
      <c r="FG1083" s="296"/>
      <c r="FK1083" s="334"/>
      <c r="FL1083" s="296"/>
      <c r="FN1083" s="296"/>
    </row>
    <row r="1084" spans="1:170" customFormat="1" ht="15" x14ac:dyDescent="0.25">
      <c r="A1084" s="310"/>
      <c r="B1084" s="298"/>
      <c r="C1084" s="479" t="s">
        <v>119</v>
      </c>
      <c r="D1084" s="479"/>
      <c r="E1084" s="479"/>
      <c r="F1084" s="311"/>
      <c r="G1084" s="312"/>
      <c r="H1084" s="312"/>
      <c r="I1084" s="312"/>
      <c r="J1084" s="323">
        <v>8918.8799999999992</v>
      </c>
      <c r="K1084" s="312"/>
      <c r="L1084" s="323">
        <v>8918.8799999999992</v>
      </c>
      <c r="M1084" s="312"/>
      <c r="N1084" s="314">
        <v>151678.81</v>
      </c>
      <c r="EZ1084" s="287"/>
      <c r="FA1084" s="296"/>
      <c r="FB1084" s="296"/>
      <c r="FC1084" s="296"/>
      <c r="FF1084" s="304" t="s">
        <v>119</v>
      </c>
      <c r="FG1084" s="296"/>
      <c r="FK1084" s="334"/>
      <c r="FL1084" s="296"/>
      <c r="FN1084" s="296"/>
    </row>
    <row r="1085" spans="1:170" customFormat="1" ht="15" x14ac:dyDescent="0.25">
      <c r="A1085" s="305"/>
      <c r="B1085" s="298"/>
      <c r="C1085" s="472" t="s">
        <v>120</v>
      </c>
      <c r="D1085" s="472"/>
      <c r="E1085" s="472"/>
      <c r="F1085" s="299"/>
      <c r="G1085" s="300"/>
      <c r="H1085" s="300"/>
      <c r="I1085" s="300"/>
      <c r="J1085" s="308"/>
      <c r="K1085" s="300"/>
      <c r="L1085" s="301">
        <v>645.15</v>
      </c>
      <c r="M1085" s="300"/>
      <c r="N1085" s="303">
        <v>33683.279999999999</v>
      </c>
      <c r="EZ1085" s="287"/>
      <c r="FA1085" s="296"/>
      <c r="FB1085" s="296"/>
      <c r="FC1085" s="296"/>
      <c r="FE1085" s="304" t="s">
        <v>120</v>
      </c>
      <c r="FG1085" s="296"/>
      <c r="FK1085" s="334"/>
      <c r="FL1085" s="296"/>
      <c r="FN1085" s="296"/>
    </row>
    <row r="1086" spans="1:170" customFormat="1" ht="22.5" x14ac:dyDescent="0.25">
      <c r="A1086" s="305"/>
      <c r="B1086" s="298" t="s">
        <v>134</v>
      </c>
      <c r="C1086" s="472" t="s">
        <v>135</v>
      </c>
      <c r="D1086" s="472"/>
      <c r="E1086" s="472"/>
      <c r="F1086" s="299" t="s">
        <v>123</v>
      </c>
      <c r="G1086" s="306">
        <v>109</v>
      </c>
      <c r="H1086" s="300"/>
      <c r="I1086" s="306">
        <v>109</v>
      </c>
      <c r="J1086" s="308"/>
      <c r="K1086" s="300"/>
      <c r="L1086" s="301">
        <v>703.21</v>
      </c>
      <c r="M1086" s="300"/>
      <c r="N1086" s="303">
        <v>36714.78</v>
      </c>
      <c r="EZ1086" s="287"/>
      <c r="FA1086" s="296"/>
      <c r="FB1086" s="296"/>
      <c r="FC1086" s="296"/>
      <c r="FE1086" s="304" t="s">
        <v>135</v>
      </c>
      <c r="FG1086" s="296"/>
      <c r="FK1086" s="334"/>
      <c r="FL1086" s="296"/>
      <c r="FN1086" s="296"/>
    </row>
    <row r="1087" spans="1:170" customFormat="1" ht="45" x14ac:dyDescent="0.25">
      <c r="A1087" s="305"/>
      <c r="B1087" s="298" t="s">
        <v>136</v>
      </c>
      <c r="C1087" s="472" t="s">
        <v>137</v>
      </c>
      <c r="D1087" s="472"/>
      <c r="E1087" s="472"/>
      <c r="F1087" s="299" t="s">
        <v>123</v>
      </c>
      <c r="G1087" s="306">
        <v>65</v>
      </c>
      <c r="H1087" s="302">
        <v>0.85</v>
      </c>
      <c r="I1087" s="302">
        <v>55.25</v>
      </c>
      <c r="J1087" s="308"/>
      <c r="K1087" s="300"/>
      <c r="L1087" s="301">
        <v>356.45</v>
      </c>
      <c r="M1087" s="300"/>
      <c r="N1087" s="303">
        <v>18610.009999999998</v>
      </c>
      <c r="EZ1087" s="287"/>
      <c r="FA1087" s="296"/>
      <c r="FB1087" s="296"/>
      <c r="FC1087" s="296"/>
      <c r="FE1087" s="304" t="s">
        <v>137</v>
      </c>
      <c r="FG1087" s="296"/>
      <c r="FK1087" s="334"/>
      <c r="FL1087" s="296"/>
      <c r="FN1087" s="296"/>
    </row>
    <row r="1088" spans="1:170" customFormat="1" ht="15" x14ac:dyDescent="0.25">
      <c r="A1088" s="315"/>
      <c r="B1088" s="316"/>
      <c r="C1088" s="475" t="s">
        <v>126</v>
      </c>
      <c r="D1088" s="475"/>
      <c r="E1088" s="475"/>
      <c r="F1088" s="290"/>
      <c r="G1088" s="291"/>
      <c r="H1088" s="291"/>
      <c r="I1088" s="291"/>
      <c r="J1088" s="294"/>
      <c r="K1088" s="291"/>
      <c r="L1088" s="324">
        <v>9978.5400000000009</v>
      </c>
      <c r="M1088" s="312"/>
      <c r="N1088" s="318">
        <v>207003.6</v>
      </c>
      <c r="EZ1088" s="287"/>
      <c r="FA1088" s="296"/>
      <c r="FB1088" s="296"/>
      <c r="FC1088" s="296"/>
      <c r="FG1088" s="296" t="s">
        <v>126</v>
      </c>
      <c r="FK1088" s="334"/>
      <c r="FL1088" s="296"/>
      <c r="FN1088" s="296"/>
    </row>
    <row r="1089" spans="1:170" customFormat="1" ht="22.5" x14ac:dyDescent="0.25">
      <c r="A1089" s="288" t="s">
        <v>403</v>
      </c>
      <c r="B1089" s="289" t="s">
        <v>169</v>
      </c>
      <c r="C1089" s="475" t="s">
        <v>10</v>
      </c>
      <c r="D1089" s="475"/>
      <c r="E1089" s="475"/>
      <c r="F1089" s="290" t="s">
        <v>11</v>
      </c>
      <c r="G1089" s="291">
        <v>1</v>
      </c>
      <c r="H1089" s="292">
        <v>1</v>
      </c>
      <c r="I1089" s="292">
        <v>1</v>
      </c>
      <c r="J1089" s="324">
        <v>168421.05</v>
      </c>
      <c r="K1089" s="330">
        <v>1.04236</v>
      </c>
      <c r="L1089" s="324">
        <v>175555.37</v>
      </c>
      <c r="M1089" s="327">
        <v>9.5</v>
      </c>
      <c r="N1089" s="318">
        <v>1667776.02</v>
      </c>
      <c r="EZ1089" s="287"/>
      <c r="FA1089" s="296" t="s">
        <v>10</v>
      </c>
      <c r="FB1089" s="296" t="s">
        <v>0</v>
      </c>
      <c r="FC1089" s="296" t="s">
        <v>0</v>
      </c>
      <c r="FG1089" s="296"/>
      <c r="FK1089" s="334"/>
      <c r="FL1089" s="296"/>
      <c r="FN1089" s="296"/>
    </row>
    <row r="1090" spans="1:170" customFormat="1" ht="15" x14ac:dyDescent="0.25">
      <c r="A1090" s="310"/>
      <c r="B1090" s="328"/>
      <c r="C1090" s="472" t="s">
        <v>290</v>
      </c>
      <c r="D1090" s="472"/>
      <c r="E1090" s="472"/>
      <c r="F1090" s="472"/>
      <c r="G1090" s="472"/>
      <c r="H1090" s="472"/>
      <c r="I1090" s="472"/>
      <c r="J1090" s="472"/>
      <c r="K1090" s="472"/>
      <c r="L1090" s="472"/>
      <c r="M1090" s="472"/>
      <c r="N1090" s="481"/>
      <c r="EZ1090" s="287"/>
      <c r="FA1090" s="296"/>
      <c r="FB1090" s="296"/>
      <c r="FC1090" s="296"/>
      <c r="FG1090" s="296"/>
      <c r="FH1090" s="304" t="s">
        <v>290</v>
      </c>
      <c r="FK1090" s="334"/>
      <c r="FL1090" s="296"/>
      <c r="FN1090" s="296"/>
    </row>
    <row r="1091" spans="1:170" customFormat="1" ht="15" x14ac:dyDescent="0.25">
      <c r="A1091" s="329"/>
      <c r="B1091" s="298"/>
      <c r="C1091" s="466" t="s">
        <v>171</v>
      </c>
      <c r="D1091" s="466"/>
      <c r="E1091" s="466"/>
      <c r="F1091" s="466"/>
      <c r="G1091" s="466"/>
      <c r="H1091" s="466"/>
      <c r="I1091" s="466"/>
      <c r="J1091" s="466"/>
      <c r="K1091" s="466"/>
      <c r="L1091" s="466"/>
      <c r="M1091" s="466"/>
      <c r="N1091" s="480"/>
      <c r="EZ1091" s="287"/>
      <c r="FA1091" s="296"/>
      <c r="FB1091" s="296"/>
      <c r="FC1091" s="296"/>
      <c r="FG1091" s="296"/>
      <c r="FI1091" s="304" t="s">
        <v>171</v>
      </c>
      <c r="FK1091" s="334"/>
      <c r="FL1091" s="296"/>
      <c r="FN1091" s="296"/>
    </row>
    <row r="1092" spans="1:170" customFormat="1" ht="15" x14ac:dyDescent="0.25">
      <c r="A1092" s="329"/>
      <c r="B1092" s="298"/>
      <c r="C1092" s="466" t="s">
        <v>161</v>
      </c>
      <c r="D1092" s="466"/>
      <c r="E1092" s="466"/>
      <c r="F1092" s="466"/>
      <c r="G1092" s="466"/>
      <c r="H1092" s="466"/>
      <c r="I1092" s="466"/>
      <c r="J1092" s="466"/>
      <c r="K1092" s="466"/>
      <c r="L1092" s="466"/>
      <c r="M1092" s="466"/>
      <c r="N1092" s="480"/>
      <c r="EZ1092" s="287"/>
      <c r="FA1092" s="296"/>
      <c r="FB1092" s="296"/>
      <c r="FC1092" s="296"/>
      <c r="FG1092" s="296"/>
      <c r="FI1092" s="304" t="s">
        <v>161</v>
      </c>
      <c r="FK1092" s="334"/>
      <c r="FL1092" s="296"/>
      <c r="FN1092" s="296"/>
    </row>
    <row r="1093" spans="1:170" customFormat="1" ht="15" x14ac:dyDescent="0.25">
      <c r="A1093" s="315"/>
      <c r="B1093" s="316"/>
      <c r="C1093" s="475" t="s">
        <v>126</v>
      </c>
      <c r="D1093" s="475"/>
      <c r="E1093" s="475"/>
      <c r="F1093" s="290"/>
      <c r="G1093" s="291"/>
      <c r="H1093" s="291"/>
      <c r="I1093" s="291"/>
      <c r="J1093" s="294"/>
      <c r="K1093" s="291"/>
      <c r="L1093" s="324">
        <v>175555.37</v>
      </c>
      <c r="M1093" s="312"/>
      <c r="N1093" s="318">
        <v>1667776.02</v>
      </c>
      <c r="EZ1093" s="287"/>
      <c r="FA1093" s="296"/>
      <c r="FB1093" s="296"/>
      <c r="FC1093" s="296"/>
      <c r="FG1093" s="296" t="s">
        <v>126</v>
      </c>
      <c r="FK1093" s="334"/>
      <c r="FL1093" s="296"/>
      <c r="FN1093" s="296"/>
    </row>
    <row r="1094" spans="1:170" customFormat="1" ht="22.5" x14ac:dyDescent="0.25">
      <c r="A1094" s="288" t="s">
        <v>404</v>
      </c>
      <c r="B1094" s="289" t="s">
        <v>169</v>
      </c>
      <c r="C1094" s="475" t="s">
        <v>31</v>
      </c>
      <c r="D1094" s="475"/>
      <c r="E1094" s="475"/>
      <c r="F1094" s="290" t="s">
        <v>11</v>
      </c>
      <c r="G1094" s="291">
        <v>1</v>
      </c>
      <c r="H1094" s="292">
        <v>1</v>
      </c>
      <c r="I1094" s="292">
        <v>1</v>
      </c>
      <c r="J1094" s="324">
        <v>363157.89</v>
      </c>
      <c r="K1094" s="330">
        <v>1.04236</v>
      </c>
      <c r="L1094" s="324">
        <v>378541.26</v>
      </c>
      <c r="M1094" s="327">
        <v>9.5</v>
      </c>
      <c r="N1094" s="318">
        <v>3596141.97</v>
      </c>
      <c r="EZ1094" s="287"/>
      <c r="FA1094" s="296" t="s">
        <v>31</v>
      </c>
      <c r="FB1094" s="296" t="s">
        <v>0</v>
      </c>
      <c r="FC1094" s="296" t="s">
        <v>0</v>
      </c>
      <c r="FG1094" s="296"/>
      <c r="FK1094" s="334"/>
      <c r="FL1094" s="296"/>
      <c r="FN1094" s="296"/>
    </row>
    <row r="1095" spans="1:170" customFormat="1" ht="15" x14ac:dyDescent="0.25">
      <c r="A1095" s="310"/>
      <c r="B1095" s="328"/>
      <c r="C1095" s="472" t="s">
        <v>292</v>
      </c>
      <c r="D1095" s="472"/>
      <c r="E1095" s="472"/>
      <c r="F1095" s="472"/>
      <c r="G1095" s="472"/>
      <c r="H1095" s="472"/>
      <c r="I1095" s="472"/>
      <c r="J1095" s="472"/>
      <c r="K1095" s="472"/>
      <c r="L1095" s="472"/>
      <c r="M1095" s="472"/>
      <c r="N1095" s="481"/>
      <c r="EZ1095" s="287"/>
      <c r="FA1095" s="296"/>
      <c r="FB1095" s="296"/>
      <c r="FC1095" s="296"/>
      <c r="FG1095" s="296"/>
      <c r="FH1095" s="304" t="s">
        <v>292</v>
      </c>
      <c r="FK1095" s="334"/>
      <c r="FL1095" s="296"/>
      <c r="FN1095" s="296"/>
    </row>
    <row r="1096" spans="1:170" customFormat="1" ht="15" x14ac:dyDescent="0.25">
      <c r="A1096" s="329"/>
      <c r="B1096" s="298"/>
      <c r="C1096" s="466" t="s">
        <v>171</v>
      </c>
      <c r="D1096" s="466"/>
      <c r="E1096" s="466"/>
      <c r="F1096" s="466"/>
      <c r="G1096" s="466"/>
      <c r="H1096" s="466"/>
      <c r="I1096" s="466"/>
      <c r="J1096" s="466"/>
      <c r="K1096" s="466"/>
      <c r="L1096" s="466"/>
      <c r="M1096" s="466"/>
      <c r="N1096" s="480"/>
      <c r="EZ1096" s="287"/>
      <c r="FA1096" s="296"/>
      <c r="FB1096" s="296"/>
      <c r="FC1096" s="296"/>
      <c r="FG1096" s="296"/>
      <c r="FI1096" s="304" t="s">
        <v>171</v>
      </c>
      <c r="FK1096" s="334"/>
      <c r="FL1096" s="296"/>
      <c r="FN1096" s="296"/>
    </row>
    <row r="1097" spans="1:170" customFormat="1" ht="15" x14ac:dyDescent="0.25">
      <c r="A1097" s="329"/>
      <c r="B1097" s="298"/>
      <c r="C1097" s="466" t="s">
        <v>161</v>
      </c>
      <c r="D1097" s="466"/>
      <c r="E1097" s="466"/>
      <c r="F1097" s="466"/>
      <c r="G1097" s="466"/>
      <c r="H1097" s="466"/>
      <c r="I1097" s="466"/>
      <c r="J1097" s="466"/>
      <c r="K1097" s="466"/>
      <c r="L1097" s="466"/>
      <c r="M1097" s="466"/>
      <c r="N1097" s="480"/>
      <c r="EZ1097" s="287"/>
      <c r="FA1097" s="296"/>
      <c r="FB1097" s="296"/>
      <c r="FC1097" s="296"/>
      <c r="FG1097" s="296"/>
      <c r="FI1097" s="304" t="s">
        <v>161</v>
      </c>
      <c r="FK1097" s="334"/>
      <c r="FL1097" s="296"/>
      <c r="FN1097" s="296"/>
    </row>
    <row r="1098" spans="1:170" customFormat="1" ht="15" x14ac:dyDescent="0.25">
      <c r="A1098" s="315"/>
      <c r="B1098" s="316"/>
      <c r="C1098" s="475" t="s">
        <v>126</v>
      </c>
      <c r="D1098" s="475"/>
      <c r="E1098" s="475"/>
      <c r="F1098" s="290"/>
      <c r="G1098" s="291"/>
      <c r="H1098" s="291"/>
      <c r="I1098" s="291"/>
      <c r="J1098" s="294"/>
      <c r="K1098" s="291"/>
      <c r="L1098" s="324">
        <v>378541.26</v>
      </c>
      <c r="M1098" s="312"/>
      <c r="N1098" s="318">
        <v>3596141.97</v>
      </c>
      <c r="EZ1098" s="287"/>
      <c r="FA1098" s="296"/>
      <c r="FB1098" s="296"/>
      <c r="FC1098" s="296"/>
      <c r="FG1098" s="296" t="s">
        <v>126</v>
      </c>
      <c r="FK1098" s="334"/>
      <c r="FL1098" s="296"/>
      <c r="FN1098" s="296"/>
    </row>
    <row r="1099" spans="1:170" customFormat="1" ht="45" x14ac:dyDescent="0.25">
      <c r="A1099" s="288" t="s">
        <v>405</v>
      </c>
      <c r="B1099" s="289" t="s">
        <v>294</v>
      </c>
      <c r="C1099" s="475" t="s">
        <v>295</v>
      </c>
      <c r="D1099" s="475"/>
      <c r="E1099" s="475"/>
      <c r="F1099" s="290" t="s">
        <v>13</v>
      </c>
      <c r="G1099" s="291">
        <v>1</v>
      </c>
      <c r="H1099" s="292">
        <v>1</v>
      </c>
      <c r="I1099" s="292">
        <v>1</v>
      </c>
      <c r="J1099" s="294"/>
      <c r="K1099" s="291"/>
      <c r="L1099" s="294"/>
      <c r="M1099" s="291"/>
      <c r="N1099" s="295"/>
      <c r="EZ1099" s="287"/>
      <c r="FA1099" s="296" t="s">
        <v>295</v>
      </c>
      <c r="FB1099" s="296" t="s">
        <v>0</v>
      </c>
      <c r="FC1099" s="296" t="s">
        <v>0</v>
      </c>
      <c r="FG1099" s="296"/>
      <c r="FK1099" s="334"/>
      <c r="FL1099" s="296"/>
      <c r="FN1099" s="296"/>
    </row>
    <row r="1100" spans="1:170" customFormat="1" ht="15" x14ac:dyDescent="0.25">
      <c r="A1100" s="297"/>
      <c r="B1100" s="298" t="s">
        <v>26</v>
      </c>
      <c r="C1100" s="472" t="s">
        <v>116</v>
      </c>
      <c r="D1100" s="472"/>
      <c r="E1100" s="472"/>
      <c r="F1100" s="299"/>
      <c r="G1100" s="300"/>
      <c r="H1100" s="300"/>
      <c r="I1100" s="300"/>
      <c r="J1100" s="301">
        <v>251.92</v>
      </c>
      <c r="K1100" s="300"/>
      <c r="L1100" s="301">
        <v>251.92</v>
      </c>
      <c r="M1100" s="302">
        <v>52.21</v>
      </c>
      <c r="N1100" s="303">
        <v>13152.74</v>
      </c>
      <c r="EZ1100" s="287"/>
      <c r="FA1100" s="296"/>
      <c r="FB1100" s="296"/>
      <c r="FC1100" s="296"/>
      <c r="FD1100" s="304" t="s">
        <v>116</v>
      </c>
      <c r="FG1100" s="296"/>
      <c r="FK1100" s="334"/>
      <c r="FL1100" s="296"/>
      <c r="FN1100" s="296"/>
    </row>
    <row r="1101" spans="1:170" customFormat="1" ht="15" x14ac:dyDescent="0.25">
      <c r="A1101" s="297"/>
      <c r="B1101" s="298" t="s">
        <v>127</v>
      </c>
      <c r="C1101" s="472" t="s">
        <v>131</v>
      </c>
      <c r="D1101" s="472"/>
      <c r="E1101" s="472"/>
      <c r="F1101" s="299"/>
      <c r="G1101" s="300"/>
      <c r="H1101" s="300"/>
      <c r="I1101" s="300"/>
      <c r="J1101" s="301">
        <v>120.78</v>
      </c>
      <c r="K1101" s="300"/>
      <c r="L1101" s="301">
        <v>120.78</v>
      </c>
      <c r="M1101" s="302">
        <v>15.71</v>
      </c>
      <c r="N1101" s="303">
        <v>1897.45</v>
      </c>
      <c r="EZ1101" s="287"/>
      <c r="FA1101" s="296"/>
      <c r="FB1101" s="296"/>
      <c r="FC1101" s="296"/>
      <c r="FD1101" s="304" t="s">
        <v>131</v>
      </c>
      <c r="FG1101" s="296"/>
      <c r="FK1101" s="334"/>
      <c r="FL1101" s="296"/>
      <c r="FN1101" s="296"/>
    </row>
    <row r="1102" spans="1:170" customFormat="1" ht="15" x14ac:dyDescent="0.25">
      <c r="A1102" s="297"/>
      <c r="B1102" s="298" t="s">
        <v>21</v>
      </c>
      <c r="C1102" s="472" t="s">
        <v>132</v>
      </c>
      <c r="D1102" s="472"/>
      <c r="E1102" s="472"/>
      <c r="F1102" s="299"/>
      <c r="G1102" s="300"/>
      <c r="H1102" s="300"/>
      <c r="I1102" s="300"/>
      <c r="J1102" s="301">
        <v>11.98</v>
      </c>
      <c r="K1102" s="300"/>
      <c r="L1102" s="301">
        <v>11.98</v>
      </c>
      <c r="M1102" s="302">
        <v>52.21</v>
      </c>
      <c r="N1102" s="325">
        <v>625.48</v>
      </c>
      <c r="EZ1102" s="287"/>
      <c r="FA1102" s="296"/>
      <c r="FB1102" s="296"/>
      <c r="FC1102" s="296"/>
      <c r="FD1102" s="304" t="s">
        <v>132</v>
      </c>
      <c r="FG1102" s="296"/>
      <c r="FK1102" s="334"/>
      <c r="FL1102" s="296"/>
      <c r="FN1102" s="296"/>
    </row>
    <row r="1103" spans="1:170" customFormat="1" ht="15" x14ac:dyDescent="0.25">
      <c r="A1103" s="297"/>
      <c r="B1103" s="298" t="s">
        <v>24</v>
      </c>
      <c r="C1103" s="472" t="s">
        <v>152</v>
      </c>
      <c r="D1103" s="472"/>
      <c r="E1103" s="472"/>
      <c r="F1103" s="299"/>
      <c r="G1103" s="300"/>
      <c r="H1103" s="300"/>
      <c r="I1103" s="300"/>
      <c r="J1103" s="301">
        <v>812.09</v>
      </c>
      <c r="K1103" s="300"/>
      <c r="L1103" s="301">
        <v>812.09</v>
      </c>
      <c r="M1103" s="320">
        <v>9.5</v>
      </c>
      <c r="N1103" s="303">
        <v>7714.86</v>
      </c>
      <c r="EZ1103" s="287"/>
      <c r="FA1103" s="296"/>
      <c r="FB1103" s="296"/>
      <c r="FC1103" s="296"/>
      <c r="FD1103" s="304" t="s">
        <v>152</v>
      </c>
      <c r="FG1103" s="296"/>
      <c r="FK1103" s="334"/>
      <c r="FL1103" s="296"/>
      <c r="FN1103" s="296"/>
    </row>
    <row r="1104" spans="1:170" customFormat="1" ht="15" x14ac:dyDescent="0.25">
      <c r="A1104" s="305"/>
      <c r="B1104" s="298"/>
      <c r="C1104" s="472" t="s">
        <v>117</v>
      </c>
      <c r="D1104" s="472"/>
      <c r="E1104" s="472"/>
      <c r="F1104" s="299" t="s">
        <v>118</v>
      </c>
      <c r="G1104" s="320">
        <v>26.8</v>
      </c>
      <c r="H1104" s="300"/>
      <c r="I1104" s="320">
        <v>26.8</v>
      </c>
      <c r="J1104" s="308"/>
      <c r="K1104" s="300"/>
      <c r="L1104" s="308"/>
      <c r="M1104" s="300"/>
      <c r="N1104" s="309"/>
      <c r="EZ1104" s="287"/>
      <c r="FA1104" s="296"/>
      <c r="FB1104" s="296"/>
      <c r="FC1104" s="296"/>
      <c r="FE1104" s="304" t="s">
        <v>117</v>
      </c>
      <c r="FG1104" s="296"/>
      <c r="FK1104" s="334"/>
      <c r="FL1104" s="296"/>
      <c r="FN1104" s="296"/>
    </row>
    <row r="1105" spans="1:170" customFormat="1" ht="15" x14ac:dyDescent="0.25">
      <c r="A1105" s="305"/>
      <c r="B1105" s="298"/>
      <c r="C1105" s="472" t="s">
        <v>133</v>
      </c>
      <c r="D1105" s="472"/>
      <c r="E1105" s="472"/>
      <c r="F1105" s="299" t="s">
        <v>118</v>
      </c>
      <c r="G1105" s="302">
        <v>0.92</v>
      </c>
      <c r="H1105" s="300"/>
      <c r="I1105" s="302">
        <v>0.92</v>
      </c>
      <c r="J1105" s="308"/>
      <c r="K1105" s="300"/>
      <c r="L1105" s="308"/>
      <c r="M1105" s="300"/>
      <c r="N1105" s="309"/>
      <c r="EZ1105" s="287"/>
      <c r="FA1105" s="296"/>
      <c r="FB1105" s="296"/>
      <c r="FC1105" s="296"/>
      <c r="FE1105" s="304" t="s">
        <v>133</v>
      </c>
      <c r="FG1105" s="296"/>
      <c r="FK1105" s="334"/>
      <c r="FL1105" s="296"/>
      <c r="FN1105" s="296"/>
    </row>
    <row r="1106" spans="1:170" customFormat="1" ht="15" x14ac:dyDescent="0.25">
      <c r="A1106" s="310"/>
      <c r="B1106" s="298"/>
      <c r="C1106" s="479" t="s">
        <v>119</v>
      </c>
      <c r="D1106" s="479"/>
      <c r="E1106" s="479"/>
      <c r="F1106" s="311"/>
      <c r="G1106" s="312"/>
      <c r="H1106" s="312"/>
      <c r="I1106" s="312"/>
      <c r="J1106" s="323">
        <v>1184.79</v>
      </c>
      <c r="K1106" s="312"/>
      <c r="L1106" s="323">
        <v>1184.79</v>
      </c>
      <c r="M1106" s="312"/>
      <c r="N1106" s="314">
        <v>22765.05</v>
      </c>
      <c r="EZ1106" s="287"/>
      <c r="FA1106" s="296"/>
      <c r="FB1106" s="296"/>
      <c r="FC1106" s="296"/>
      <c r="FF1106" s="304" t="s">
        <v>119</v>
      </c>
      <c r="FG1106" s="296"/>
      <c r="FK1106" s="334"/>
      <c r="FL1106" s="296"/>
      <c r="FN1106" s="296"/>
    </row>
    <row r="1107" spans="1:170" customFormat="1" ht="15" x14ac:dyDescent="0.25">
      <c r="A1107" s="305"/>
      <c r="B1107" s="298"/>
      <c r="C1107" s="472" t="s">
        <v>120</v>
      </c>
      <c r="D1107" s="472"/>
      <c r="E1107" s="472"/>
      <c r="F1107" s="299"/>
      <c r="G1107" s="300"/>
      <c r="H1107" s="300"/>
      <c r="I1107" s="300"/>
      <c r="J1107" s="308"/>
      <c r="K1107" s="300"/>
      <c r="L1107" s="301">
        <v>263.89999999999998</v>
      </c>
      <c r="M1107" s="300"/>
      <c r="N1107" s="303">
        <v>13778.22</v>
      </c>
      <c r="EZ1107" s="287"/>
      <c r="FA1107" s="296"/>
      <c r="FB1107" s="296"/>
      <c r="FC1107" s="296"/>
      <c r="FE1107" s="304" t="s">
        <v>120</v>
      </c>
      <c r="FG1107" s="296"/>
      <c r="FK1107" s="334"/>
      <c r="FL1107" s="296"/>
      <c r="FN1107" s="296"/>
    </row>
    <row r="1108" spans="1:170" customFormat="1" ht="15" x14ac:dyDescent="0.25">
      <c r="A1108" s="305"/>
      <c r="B1108" s="298" t="s">
        <v>296</v>
      </c>
      <c r="C1108" s="472" t="s">
        <v>297</v>
      </c>
      <c r="D1108" s="472"/>
      <c r="E1108" s="472"/>
      <c r="F1108" s="299" t="s">
        <v>123</v>
      </c>
      <c r="G1108" s="306">
        <v>92</v>
      </c>
      <c r="H1108" s="300"/>
      <c r="I1108" s="306">
        <v>92</v>
      </c>
      <c r="J1108" s="308"/>
      <c r="K1108" s="300"/>
      <c r="L1108" s="301">
        <v>242.79</v>
      </c>
      <c r="M1108" s="300"/>
      <c r="N1108" s="303">
        <v>12675.96</v>
      </c>
      <c r="EZ1108" s="287"/>
      <c r="FA1108" s="296"/>
      <c r="FB1108" s="296"/>
      <c r="FC1108" s="296"/>
      <c r="FE1108" s="304" t="s">
        <v>297</v>
      </c>
      <c r="FG1108" s="296"/>
      <c r="FK1108" s="334"/>
      <c r="FL1108" s="296"/>
      <c r="FN1108" s="296"/>
    </row>
    <row r="1109" spans="1:170" customFormat="1" ht="15" x14ac:dyDescent="0.25">
      <c r="A1109" s="305"/>
      <c r="B1109" s="298" t="s">
        <v>298</v>
      </c>
      <c r="C1109" s="472" t="s">
        <v>299</v>
      </c>
      <c r="D1109" s="472"/>
      <c r="E1109" s="472"/>
      <c r="F1109" s="299" t="s">
        <v>123</v>
      </c>
      <c r="G1109" s="306">
        <v>49</v>
      </c>
      <c r="H1109" s="300"/>
      <c r="I1109" s="306">
        <v>49</v>
      </c>
      <c r="J1109" s="308"/>
      <c r="K1109" s="300"/>
      <c r="L1109" s="301">
        <v>129.31</v>
      </c>
      <c r="M1109" s="300"/>
      <c r="N1109" s="303">
        <v>6751.33</v>
      </c>
      <c r="EZ1109" s="287"/>
      <c r="FA1109" s="296"/>
      <c r="FB1109" s="296"/>
      <c r="FC1109" s="296"/>
      <c r="FE1109" s="304" t="s">
        <v>299</v>
      </c>
      <c r="FG1109" s="296"/>
      <c r="FK1109" s="334"/>
      <c r="FL1109" s="296"/>
      <c r="FN1109" s="296"/>
    </row>
    <row r="1110" spans="1:170" customFormat="1" ht="15" x14ac:dyDescent="0.25">
      <c r="A1110" s="315"/>
      <c r="B1110" s="316"/>
      <c r="C1110" s="475" t="s">
        <v>126</v>
      </c>
      <c r="D1110" s="475"/>
      <c r="E1110" s="475"/>
      <c r="F1110" s="290"/>
      <c r="G1110" s="291"/>
      <c r="H1110" s="291"/>
      <c r="I1110" s="291"/>
      <c r="J1110" s="294"/>
      <c r="K1110" s="291"/>
      <c r="L1110" s="324">
        <v>1556.89</v>
      </c>
      <c r="M1110" s="312"/>
      <c r="N1110" s="318">
        <v>42192.34</v>
      </c>
      <c r="EZ1110" s="287"/>
      <c r="FA1110" s="296"/>
      <c r="FB1110" s="296"/>
      <c r="FC1110" s="296"/>
      <c r="FG1110" s="296" t="s">
        <v>126</v>
      </c>
      <c r="FK1110" s="334"/>
      <c r="FL1110" s="296"/>
      <c r="FN1110" s="296"/>
    </row>
    <row r="1111" spans="1:170" customFormat="1" ht="22.5" x14ac:dyDescent="0.25">
      <c r="A1111" s="288" t="s">
        <v>406</v>
      </c>
      <c r="B1111" s="289" t="s">
        <v>301</v>
      </c>
      <c r="C1111" s="475" t="s">
        <v>302</v>
      </c>
      <c r="D1111" s="475"/>
      <c r="E1111" s="475"/>
      <c r="F1111" s="290" t="s">
        <v>13</v>
      </c>
      <c r="G1111" s="291">
        <v>-2</v>
      </c>
      <c r="H1111" s="292">
        <v>1</v>
      </c>
      <c r="I1111" s="292">
        <v>-2</v>
      </c>
      <c r="J1111" s="317">
        <v>266.67</v>
      </c>
      <c r="K1111" s="291"/>
      <c r="L1111" s="317">
        <v>-533.34</v>
      </c>
      <c r="M1111" s="327">
        <v>9.5</v>
      </c>
      <c r="N1111" s="318">
        <v>-5066.7299999999996</v>
      </c>
      <c r="EZ1111" s="287"/>
      <c r="FA1111" s="296" t="s">
        <v>302</v>
      </c>
      <c r="FB1111" s="296" t="s">
        <v>0</v>
      </c>
      <c r="FC1111" s="296" t="s">
        <v>0</v>
      </c>
      <c r="FG1111" s="296"/>
      <c r="FK1111" s="334"/>
      <c r="FL1111" s="296"/>
      <c r="FN1111" s="296"/>
    </row>
    <row r="1112" spans="1:170" customFormat="1" ht="15" x14ac:dyDescent="0.25">
      <c r="A1112" s="315"/>
      <c r="B1112" s="316"/>
      <c r="C1112" s="475" t="s">
        <v>126</v>
      </c>
      <c r="D1112" s="475"/>
      <c r="E1112" s="475"/>
      <c r="F1112" s="290"/>
      <c r="G1112" s="291"/>
      <c r="H1112" s="291"/>
      <c r="I1112" s="291"/>
      <c r="J1112" s="294"/>
      <c r="K1112" s="291"/>
      <c r="L1112" s="317">
        <v>-533.34</v>
      </c>
      <c r="M1112" s="312"/>
      <c r="N1112" s="318">
        <v>-5066.7299999999996</v>
      </c>
      <c r="EZ1112" s="287"/>
      <c r="FA1112" s="296"/>
      <c r="FB1112" s="296"/>
      <c r="FC1112" s="296"/>
      <c r="FG1112" s="296" t="s">
        <v>126</v>
      </c>
      <c r="FK1112" s="334"/>
      <c r="FL1112" s="296"/>
      <c r="FN1112" s="296"/>
    </row>
    <row r="1113" spans="1:170" customFormat="1" ht="22.5" x14ac:dyDescent="0.25">
      <c r="A1113" s="288" t="s">
        <v>407</v>
      </c>
      <c r="B1113" s="289" t="s">
        <v>169</v>
      </c>
      <c r="C1113" s="475" t="s">
        <v>12</v>
      </c>
      <c r="D1113" s="475"/>
      <c r="E1113" s="475"/>
      <c r="F1113" s="290" t="s">
        <v>13</v>
      </c>
      <c r="G1113" s="291">
        <v>2</v>
      </c>
      <c r="H1113" s="292">
        <v>1</v>
      </c>
      <c r="I1113" s="292">
        <v>2</v>
      </c>
      <c r="J1113" s="324">
        <v>4429.58</v>
      </c>
      <c r="K1113" s="330">
        <v>1.04236</v>
      </c>
      <c r="L1113" s="324">
        <v>9234.43</v>
      </c>
      <c r="M1113" s="327">
        <v>9.5</v>
      </c>
      <c r="N1113" s="318">
        <v>87727.09</v>
      </c>
      <c r="EZ1113" s="287"/>
      <c r="FA1113" s="296" t="s">
        <v>12</v>
      </c>
      <c r="FB1113" s="296" t="s">
        <v>0</v>
      </c>
      <c r="FC1113" s="296" t="s">
        <v>0</v>
      </c>
      <c r="FG1113" s="296"/>
      <c r="FK1113" s="334"/>
      <c r="FL1113" s="296"/>
      <c r="FN1113" s="296"/>
    </row>
    <row r="1114" spans="1:170" customFormat="1" ht="15" x14ac:dyDescent="0.25">
      <c r="A1114" s="310"/>
      <c r="B1114" s="328"/>
      <c r="C1114" s="472" t="s">
        <v>304</v>
      </c>
      <c r="D1114" s="472"/>
      <c r="E1114" s="472"/>
      <c r="F1114" s="472"/>
      <c r="G1114" s="472"/>
      <c r="H1114" s="472"/>
      <c r="I1114" s="472"/>
      <c r="J1114" s="472"/>
      <c r="K1114" s="472"/>
      <c r="L1114" s="472"/>
      <c r="M1114" s="472"/>
      <c r="N1114" s="481"/>
      <c r="EZ1114" s="287"/>
      <c r="FA1114" s="296"/>
      <c r="FB1114" s="296"/>
      <c r="FC1114" s="296"/>
      <c r="FG1114" s="296"/>
      <c r="FH1114" s="304" t="s">
        <v>304</v>
      </c>
      <c r="FK1114" s="334"/>
      <c r="FL1114" s="296"/>
      <c r="FN1114" s="296"/>
    </row>
    <row r="1115" spans="1:170" customFormat="1" ht="15" x14ac:dyDescent="0.25">
      <c r="A1115" s="329"/>
      <c r="B1115" s="298"/>
      <c r="C1115" s="466" t="s">
        <v>171</v>
      </c>
      <c r="D1115" s="466"/>
      <c r="E1115" s="466"/>
      <c r="F1115" s="466"/>
      <c r="G1115" s="466"/>
      <c r="H1115" s="466"/>
      <c r="I1115" s="466"/>
      <c r="J1115" s="466"/>
      <c r="K1115" s="466"/>
      <c r="L1115" s="466"/>
      <c r="M1115" s="466"/>
      <c r="N1115" s="480"/>
      <c r="EZ1115" s="287"/>
      <c r="FA1115" s="296"/>
      <c r="FB1115" s="296"/>
      <c r="FC1115" s="296"/>
      <c r="FG1115" s="296"/>
      <c r="FI1115" s="304" t="s">
        <v>171</v>
      </c>
      <c r="FK1115" s="334"/>
      <c r="FL1115" s="296"/>
      <c r="FN1115" s="296"/>
    </row>
    <row r="1116" spans="1:170" customFormat="1" ht="15" x14ac:dyDescent="0.25">
      <c r="A1116" s="329"/>
      <c r="B1116" s="298"/>
      <c r="C1116" s="466" t="s">
        <v>161</v>
      </c>
      <c r="D1116" s="466"/>
      <c r="E1116" s="466"/>
      <c r="F1116" s="466"/>
      <c r="G1116" s="466"/>
      <c r="H1116" s="466"/>
      <c r="I1116" s="466"/>
      <c r="J1116" s="466"/>
      <c r="K1116" s="466"/>
      <c r="L1116" s="466"/>
      <c r="M1116" s="466"/>
      <c r="N1116" s="480"/>
      <c r="EZ1116" s="287"/>
      <c r="FA1116" s="296"/>
      <c r="FB1116" s="296"/>
      <c r="FC1116" s="296"/>
      <c r="FG1116" s="296"/>
      <c r="FI1116" s="304" t="s">
        <v>161</v>
      </c>
      <c r="FK1116" s="334"/>
      <c r="FL1116" s="296"/>
      <c r="FN1116" s="296"/>
    </row>
    <row r="1117" spans="1:170" customFormat="1" ht="15" x14ac:dyDescent="0.25">
      <c r="A1117" s="315"/>
      <c r="B1117" s="316"/>
      <c r="C1117" s="475" t="s">
        <v>126</v>
      </c>
      <c r="D1117" s="475"/>
      <c r="E1117" s="475"/>
      <c r="F1117" s="290"/>
      <c r="G1117" s="291"/>
      <c r="H1117" s="291"/>
      <c r="I1117" s="291"/>
      <c r="J1117" s="294"/>
      <c r="K1117" s="291"/>
      <c r="L1117" s="324">
        <v>9234.43</v>
      </c>
      <c r="M1117" s="312"/>
      <c r="N1117" s="318">
        <v>87727.09</v>
      </c>
      <c r="EZ1117" s="287"/>
      <c r="FA1117" s="296"/>
      <c r="FB1117" s="296"/>
      <c r="FC1117" s="296"/>
      <c r="FG1117" s="296" t="s">
        <v>126</v>
      </c>
      <c r="FK1117" s="334"/>
      <c r="FL1117" s="296"/>
      <c r="FN1117" s="296"/>
    </row>
    <row r="1118" spans="1:170" customFormat="1" ht="33.75" x14ac:dyDescent="0.25">
      <c r="A1118" s="288" t="s">
        <v>408</v>
      </c>
      <c r="B1118" s="289" t="s">
        <v>169</v>
      </c>
      <c r="C1118" s="475" t="s">
        <v>18</v>
      </c>
      <c r="D1118" s="475"/>
      <c r="E1118" s="475"/>
      <c r="F1118" s="290" t="s">
        <v>13</v>
      </c>
      <c r="G1118" s="291">
        <v>1</v>
      </c>
      <c r="H1118" s="292">
        <v>1</v>
      </c>
      <c r="I1118" s="292">
        <v>1</v>
      </c>
      <c r="J1118" s="324">
        <v>15832.63</v>
      </c>
      <c r="K1118" s="330">
        <v>1.04236</v>
      </c>
      <c r="L1118" s="324">
        <v>16503.3</v>
      </c>
      <c r="M1118" s="327">
        <v>9.5</v>
      </c>
      <c r="N1118" s="318">
        <v>156781.35</v>
      </c>
      <c r="EZ1118" s="287"/>
      <c r="FA1118" s="296" t="s">
        <v>18</v>
      </c>
      <c r="FB1118" s="296" t="s">
        <v>0</v>
      </c>
      <c r="FC1118" s="296" t="s">
        <v>0</v>
      </c>
      <c r="FG1118" s="296"/>
      <c r="FK1118" s="334"/>
      <c r="FL1118" s="296"/>
      <c r="FN1118" s="296"/>
    </row>
    <row r="1119" spans="1:170" customFormat="1" ht="15" x14ac:dyDescent="0.25">
      <c r="A1119" s="310"/>
      <c r="B1119" s="328"/>
      <c r="C1119" s="472" t="s">
        <v>306</v>
      </c>
      <c r="D1119" s="472"/>
      <c r="E1119" s="472"/>
      <c r="F1119" s="472"/>
      <c r="G1119" s="472"/>
      <c r="H1119" s="472"/>
      <c r="I1119" s="472"/>
      <c r="J1119" s="472"/>
      <c r="K1119" s="472"/>
      <c r="L1119" s="472"/>
      <c r="M1119" s="472"/>
      <c r="N1119" s="481"/>
      <c r="EZ1119" s="287"/>
      <c r="FA1119" s="296"/>
      <c r="FB1119" s="296"/>
      <c r="FC1119" s="296"/>
      <c r="FG1119" s="296"/>
      <c r="FH1119" s="304" t="s">
        <v>306</v>
      </c>
      <c r="FK1119" s="334"/>
      <c r="FL1119" s="296"/>
      <c r="FN1119" s="296"/>
    </row>
    <row r="1120" spans="1:170" customFormat="1" ht="15" x14ac:dyDescent="0.25">
      <c r="A1120" s="329"/>
      <c r="B1120" s="298"/>
      <c r="C1120" s="466" t="s">
        <v>171</v>
      </c>
      <c r="D1120" s="466"/>
      <c r="E1120" s="466"/>
      <c r="F1120" s="466"/>
      <c r="G1120" s="466"/>
      <c r="H1120" s="466"/>
      <c r="I1120" s="466"/>
      <c r="J1120" s="466"/>
      <c r="K1120" s="466"/>
      <c r="L1120" s="466"/>
      <c r="M1120" s="466"/>
      <c r="N1120" s="480"/>
      <c r="EZ1120" s="287"/>
      <c r="FA1120" s="296"/>
      <c r="FB1120" s="296"/>
      <c r="FC1120" s="296"/>
      <c r="FG1120" s="296"/>
      <c r="FI1120" s="304" t="s">
        <v>171</v>
      </c>
      <c r="FK1120" s="334"/>
      <c r="FL1120" s="296"/>
      <c r="FN1120" s="296"/>
    </row>
    <row r="1121" spans="1:170" customFormat="1" ht="15" x14ac:dyDescent="0.25">
      <c r="A1121" s="329"/>
      <c r="B1121" s="298"/>
      <c r="C1121" s="466" t="s">
        <v>161</v>
      </c>
      <c r="D1121" s="466"/>
      <c r="E1121" s="466"/>
      <c r="F1121" s="466"/>
      <c r="G1121" s="466"/>
      <c r="H1121" s="466"/>
      <c r="I1121" s="466"/>
      <c r="J1121" s="466"/>
      <c r="K1121" s="466"/>
      <c r="L1121" s="466"/>
      <c r="M1121" s="466"/>
      <c r="N1121" s="480"/>
      <c r="EZ1121" s="287"/>
      <c r="FA1121" s="296"/>
      <c r="FB1121" s="296"/>
      <c r="FC1121" s="296"/>
      <c r="FG1121" s="296"/>
      <c r="FI1121" s="304" t="s">
        <v>161</v>
      </c>
      <c r="FK1121" s="334"/>
      <c r="FL1121" s="296"/>
      <c r="FN1121" s="296"/>
    </row>
    <row r="1122" spans="1:170" customFormat="1" ht="15" x14ac:dyDescent="0.25">
      <c r="A1122" s="315"/>
      <c r="B1122" s="316"/>
      <c r="C1122" s="475" t="s">
        <v>126</v>
      </c>
      <c r="D1122" s="475"/>
      <c r="E1122" s="475"/>
      <c r="F1122" s="290"/>
      <c r="G1122" s="291"/>
      <c r="H1122" s="291"/>
      <c r="I1122" s="291"/>
      <c r="J1122" s="294"/>
      <c r="K1122" s="291"/>
      <c r="L1122" s="324">
        <v>16503.3</v>
      </c>
      <c r="M1122" s="312"/>
      <c r="N1122" s="318">
        <v>156781.35</v>
      </c>
      <c r="EZ1122" s="287"/>
      <c r="FA1122" s="296"/>
      <c r="FB1122" s="296"/>
      <c r="FC1122" s="296"/>
      <c r="FG1122" s="296" t="s">
        <v>126</v>
      </c>
      <c r="FK1122" s="334"/>
      <c r="FL1122" s="296"/>
      <c r="FN1122" s="296"/>
    </row>
    <row r="1123" spans="1:170" customFormat="1" ht="22.5" x14ac:dyDescent="0.25">
      <c r="A1123" s="288" t="s">
        <v>409</v>
      </c>
      <c r="B1123" s="289" t="s">
        <v>169</v>
      </c>
      <c r="C1123" s="475" t="s">
        <v>37</v>
      </c>
      <c r="D1123" s="475"/>
      <c r="E1123" s="475"/>
      <c r="F1123" s="290" t="s">
        <v>13</v>
      </c>
      <c r="G1123" s="291">
        <v>1</v>
      </c>
      <c r="H1123" s="292">
        <v>1</v>
      </c>
      <c r="I1123" s="292">
        <v>1</v>
      </c>
      <c r="J1123" s="317">
        <v>421.93</v>
      </c>
      <c r="K1123" s="330">
        <v>1.04236</v>
      </c>
      <c r="L1123" s="317">
        <v>439.8</v>
      </c>
      <c r="M1123" s="327">
        <v>9.5</v>
      </c>
      <c r="N1123" s="318">
        <v>4178.1000000000004</v>
      </c>
      <c r="EZ1123" s="287"/>
      <c r="FA1123" s="296" t="s">
        <v>37</v>
      </c>
      <c r="FB1123" s="296" t="s">
        <v>0</v>
      </c>
      <c r="FC1123" s="296" t="s">
        <v>0</v>
      </c>
      <c r="FG1123" s="296"/>
      <c r="FK1123" s="334"/>
      <c r="FL1123" s="296"/>
      <c r="FN1123" s="296"/>
    </row>
    <row r="1124" spans="1:170" customFormat="1" ht="15" x14ac:dyDescent="0.25">
      <c r="A1124" s="310"/>
      <c r="B1124" s="328"/>
      <c r="C1124" s="472" t="s">
        <v>308</v>
      </c>
      <c r="D1124" s="472"/>
      <c r="E1124" s="472"/>
      <c r="F1124" s="472"/>
      <c r="G1124" s="472"/>
      <c r="H1124" s="472"/>
      <c r="I1124" s="472"/>
      <c r="J1124" s="472"/>
      <c r="K1124" s="472"/>
      <c r="L1124" s="472"/>
      <c r="M1124" s="472"/>
      <c r="N1124" s="481"/>
      <c r="EZ1124" s="287"/>
      <c r="FA1124" s="296"/>
      <c r="FB1124" s="296"/>
      <c r="FC1124" s="296"/>
      <c r="FG1124" s="296"/>
      <c r="FH1124" s="304" t="s">
        <v>308</v>
      </c>
      <c r="FK1124" s="334"/>
      <c r="FL1124" s="296"/>
      <c r="FN1124" s="296"/>
    </row>
    <row r="1125" spans="1:170" customFormat="1" ht="15" x14ac:dyDescent="0.25">
      <c r="A1125" s="329"/>
      <c r="B1125" s="298"/>
      <c r="C1125" s="466" t="s">
        <v>171</v>
      </c>
      <c r="D1125" s="466"/>
      <c r="E1125" s="466"/>
      <c r="F1125" s="466"/>
      <c r="G1125" s="466"/>
      <c r="H1125" s="466"/>
      <c r="I1125" s="466"/>
      <c r="J1125" s="466"/>
      <c r="K1125" s="466"/>
      <c r="L1125" s="466"/>
      <c r="M1125" s="466"/>
      <c r="N1125" s="480"/>
      <c r="EZ1125" s="287"/>
      <c r="FA1125" s="296"/>
      <c r="FB1125" s="296"/>
      <c r="FC1125" s="296"/>
      <c r="FG1125" s="296"/>
      <c r="FI1125" s="304" t="s">
        <v>171</v>
      </c>
      <c r="FK1125" s="334"/>
      <c r="FL1125" s="296"/>
      <c r="FN1125" s="296"/>
    </row>
    <row r="1126" spans="1:170" customFormat="1" ht="15" x14ac:dyDescent="0.25">
      <c r="A1126" s="329"/>
      <c r="B1126" s="298"/>
      <c r="C1126" s="466" t="s">
        <v>161</v>
      </c>
      <c r="D1126" s="466"/>
      <c r="E1126" s="466"/>
      <c r="F1126" s="466"/>
      <c r="G1126" s="466"/>
      <c r="H1126" s="466"/>
      <c r="I1126" s="466"/>
      <c r="J1126" s="466"/>
      <c r="K1126" s="466"/>
      <c r="L1126" s="466"/>
      <c r="M1126" s="466"/>
      <c r="N1126" s="480"/>
      <c r="EZ1126" s="287"/>
      <c r="FA1126" s="296"/>
      <c r="FB1126" s="296"/>
      <c r="FC1126" s="296"/>
      <c r="FG1126" s="296"/>
      <c r="FI1126" s="304" t="s">
        <v>161</v>
      </c>
      <c r="FK1126" s="334"/>
      <c r="FL1126" s="296"/>
      <c r="FN1126" s="296"/>
    </row>
    <row r="1127" spans="1:170" customFormat="1" ht="15" x14ac:dyDescent="0.25">
      <c r="A1127" s="315"/>
      <c r="B1127" s="316"/>
      <c r="C1127" s="475" t="s">
        <v>126</v>
      </c>
      <c r="D1127" s="475"/>
      <c r="E1127" s="475"/>
      <c r="F1127" s="290"/>
      <c r="G1127" s="291"/>
      <c r="H1127" s="291"/>
      <c r="I1127" s="291"/>
      <c r="J1127" s="294"/>
      <c r="K1127" s="291"/>
      <c r="L1127" s="317">
        <v>439.8</v>
      </c>
      <c r="M1127" s="312"/>
      <c r="N1127" s="318">
        <v>4178.1000000000004</v>
      </c>
      <c r="EZ1127" s="287"/>
      <c r="FA1127" s="296"/>
      <c r="FB1127" s="296"/>
      <c r="FC1127" s="296"/>
      <c r="FG1127" s="296" t="s">
        <v>126</v>
      </c>
      <c r="FK1127" s="334"/>
      <c r="FL1127" s="296"/>
      <c r="FN1127" s="296"/>
    </row>
    <row r="1128" spans="1:170" customFormat="1" ht="33.75" x14ac:dyDescent="0.25">
      <c r="A1128" s="288" t="s">
        <v>410</v>
      </c>
      <c r="B1128" s="289" t="s">
        <v>247</v>
      </c>
      <c r="C1128" s="475" t="s">
        <v>248</v>
      </c>
      <c r="D1128" s="475"/>
      <c r="E1128" s="475"/>
      <c r="F1128" s="290" t="s">
        <v>249</v>
      </c>
      <c r="G1128" s="291">
        <v>0.06</v>
      </c>
      <c r="H1128" s="292">
        <v>1</v>
      </c>
      <c r="I1128" s="331">
        <v>0.06</v>
      </c>
      <c r="J1128" s="294"/>
      <c r="K1128" s="291"/>
      <c r="L1128" s="294"/>
      <c r="M1128" s="291"/>
      <c r="N1128" s="295"/>
      <c r="EZ1128" s="287"/>
      <c r="FA1128" s="296" t="s">
        <v>248</v>
      </c>
      <c r="FB1128" s="296" t="s">
        <v>0</v>
      </c>
      <c r="FC1128" s="296" t="s">
        <v>0</v>
      </c>
      <c r="FG1128" s="296"/>
      <c r="FK1128" s="334"/>
      <c r="FL1128" s="296"/>
      <c r="FN1128" s="296"/>
    </row>
    <row r="1129" spans="1:170" customFormat="1" ht="15" x14ac:dyDescent="0.25">
      <c r="A1129" s="297"/>
      <c r="B1129" s="298" t="s">
        <v>26</v>
      </c>
      <c r="C1129" s="472" t="s">
        <v>116</v>
      </c>
      <c r="D1129" s="472"/>
      <c r="E1129" s="472"/>
      <c r="F1129" s="299"/>
      <c r="G1129" s="300"/>
      <c r="H1129" s="300"/>
      <c r="I1129" s="300"/>
      <c r="J1129" s="319">
        <v>1187.5</v>
      </c>
      <c r="K1129" s="300"/>
      <c r="L1129" s="301">
        <v>71.25</v>
      </c>
      <c r="M1129" s="302">
        <v>52.21</v>
      </c>
      <c r="N1129" s="303">
        <v>3719.96</v>
      </c>
      <c r="EZ1129" s="287"/>
      <c r="FA1129" s="296"/>
      <c r="FB1129" s="296"/>
      <c r="FC1129" s="296"/>
      <c r="FD1129" s="304" t="s">
        <v>116</v>
      </c>
      <c r="FG1129" s="296"/>
      <c r="FK1129" s="334"/>
      <c r="FL1129" s="296"/>
      <c r="FN1129" s="296"/>
    </row>
    <row r="1130" spans="1:170" customFormat="1" ht="15" x14ac:dyDescent="0.25">
      <c r="A1130" s="297"/>
      <c r="B1130" s="298" t="s">
        <v>127</v>
      </c>
      <c r="C1130" s="472" t="s">
        <v>131</v>
      </c>
      <c r="D1130" s="472"/>
      <c r="E1130" s="472"/>
      <c r="F1130" s="299"/>
      <c r="G1130" s="300"/>
      <c r="H1130" s="300"/>
      <c r="I1130" s="300"/>
      <c r="J1130" s="301">
        <v>946.33</v>
      </c>
      <c r="K1130" s="300"/>
      <c r="L1130" s="301">
        <v>56.78</v>
      </c>
      <c r="M1130" s="302">
        <v>15.71</v>
      </c>
      <c r="N1130" s="325">
        <v>892.01</v>
      </c>
      <c r="EZ1130" s="287"/>
      <c r="FA1130" s="296"/>
      <c r="FB1130" s="296"/>
      <c r="FC1130" s="296"/>
      <c r="FD1130" s="304" t="s">
        <v>131</v>
      </c>
      <c r="FG1130" s="296"/>
      <c r="FK1130" s="334"/>
      <c r="FL1130" s="296"/>
      <c r="FN1130" s="296"/>
    </row>
    <row r="1131" spans="1:170" customFormat="1" ht="15" x14ac:dyDescent="0.25">
      <c r="A1131" s="297"/>
      <c r="B1131" s="298" t="s">
        <v>21</v>
      </c>
      <c r="C1131" s="472" t="s">
        <v>132</v>
      </c>
      <c r="D1131" s="472"/>
      <c r="E1131" s="472"/>
      <c r="F1131" s="299"/>
      <c r="G1131" s="300"/>
      <c r="H1131" s="300"/>
      <c r="I1131" s="300"/>
      <c r="J1131" s="301">
        <v>90.65</v>
      </c>
      <c r="K1131" s="300"/>
      <c r="L1131" s="301">
        <v>5.44</v>
      </c>
      <c r="M1131" s="302">
        <v>52.21</v>
      </c>
      <c r="N1131" s="325">
        <v>284.02</v>
      </c>
      <c r="EZ1131" s="287"/>
      <c r="FA1131" s="296"/>
      <c r="FB1131" s="296"/>
      <c r="FC1131" s="296"/>
      <c r="FD1131" s="304" t="s">
        <v>132</v>
      </c>
      <c r="FG1131" s="296"/>
      <c r="FK1131" s="334"/>
      <c r="FL1131" s="296"/>
      <c r="FN1131" s="296"/>
    </row>
    <row r="1132" spans="1:170" customFormat="1" ht="15" x14ac:dyDescent="0.25">
      <c r="A1132" s="297"/>
      <c r="B1132" s="298" t="s">
        <v>24</v>
      </c>
      <c r="C1132" s="472" t="s">
        <v>152</v>
      </c>
      <c r="D1132" s="472"/>
      <c r="E1132" s="472"/>
      <c r="F1132" s="299"/>
      <c r="G1132" s="300"/>
      <c r="H1132" s="300"/>
      <c r="I1132" s="300"/>
      <c r="J1132" s="319">
        <v>8532.7999999999993</v>
      </c>
      <c r="K1132" s="300"/>
      <c r="L1132" s="301">
        <v>511.97</v>
      </c>
      <c r="M1132" s="320">
        <v>9.5</v>
      </c>
      <c r="N1132" s="303">
        <v>4863.72</v>
      </c>
      <c r="EZ1132" s="287"/>
      <c r="FA1132" s="296"/>
      <c r="FB1132" s="296"/>
      <c r="FC1132" s="296"/>
      <c r="FD1132" s="304" t="s">
        <v>152</v>
      </c>
      <c r="FG1132" s="296"/>
      <c r="FK1132" s="334"/>
      <c r="FL1132" s="296"/>
      <c r="FN1132" s="296"/>
    </row>
    <row r="1133" spans="1:170" customFormat="1" ht="15" x14ac:dyDescent="0.25">
      <c r="A1133" s="305"/>
      <c r="B1133" s="298"/>
      <c r="C1133" s="472" t="s">
        <v>117</v>
      </c>
      <c r="D1133" s="472"/>
      <c r="E1133" s="472"/>
      <c r="F1133" s="299" t="s">
        <v>118</v>
      </c>
      <c r="G1133" s="306">
        <v>137</v>
      </c>
      <c r="H1133" s="300"/>
      <c r="I1133" s="302">
        <v>8.2200000000000006</v>
      </c>
      <c r="J1133" s="308"/>
      <c r="K1133" s="300"/>
      <c r="L1133" s="308"/>
      <c r="M1133" s="300"/>
      <c r="N1133" s="309"/>
      <c r="EZ1133" s="287"/>
      <c r="FA1133" s="296"/>
      <c r="FB1133" s="296"/>
      <c r="FC1133" s="296"/>
      <c r="FE1133" s="304" t="s">
        <v>117</v>
      </c>
      <c r="FG1133" s="296"/>
      <c r="FK1133" s="334"/>
      <c r="FL1133" s="296"/>
      <c r="FN1133" s="296"/>
    </row>
    <row r="1134" spans="1:170" customFormat="1" ht="15" x14ac:dyDescent="0.25">
      <c r="A1134" s="305"/>
      <c r="B1134" s="298"/>
      <c r="C1134" s="472" t="s">
        <v>133</v>
      </c>
      <c r="D1134" s="472"/>
      <c r="E1134" s="472"/>
      <c r="F1134" s="299" t="s">
        <v>118</v>
      </c>
      <c r="G1134" s="302">
        <v>8.01</v>
      </c>
      <c r="H1134" s="300"/>
      <c r="I1134" s="332">
        <v>0.48060000000000003</v>
      </c>
      <c r="J1134" s="308"/>
      <c r="K1134" s="300"/>
      <c r="L1134" s="308"/>
      <c r="M1134" s="300"/>
      <c r="N1134" s="309"/>
      <c r="EZ1134" s="287"/>
      <c r="FA1134" s="296"/>
      <c r="FB1134" s="296"/>
      <c r="FC1134" s="296"/>
      <c r="FE1134" s="304" t="s">
        <v>133</v>
      </c>
      <c r="FG1134" s="296"/>
      <c r="FK1134" s="334"/>
      <c r="FL1134" s="296"/>
      <c r="FN1134" s="296"/>
    </row>
    <row r="1135" spans="1:170" customFormat="1" ht="15" x14ac:dyDescent="0.25">
      <c r="A1135" s="310"/>
      <c r="B1135" s="298"/>
      <c r="C1135" s="479" t="s">
        <v>119</v>
      </c>
      <c r="D1135" s="479"/>
      <c r="E1135" s="479"/>
      <c r="F1135" s="311"/>
      <c r="G1135" s="312"/>
      <c r="H1135" s="312"/>
      <c r="I1135" s="312"/>
      <c r="J1135" s="323">
        <v>10666.63</v>
      </c>
      <c r="K1135" s="312"/>
      <c r="L1135" s="313">
        <v>640</v>
      </c>
      <c r="M1135" s="312"/>
      <c r="N1135" s="314">
        <v>9475.69</v>
      </c>
      <c r="EZ1135" s="287"/>
      <c r="FA1135" s="296"/>
      <c r="FB1135" s="296"/>
      <c r="FC1135" s="296"/>
      <c r="FF1135" s="304" t="s">
        <v>119</v>
      </c>
      <c r="FG1135" s="296"/>
      <c r="FK1135" s="334"/>
      <c r="FL1135" s="296"/>
      <c r="FN1135" s="296"/>
    </row>
    <row r="1136" spans="1:170" customFormat="1" ht="15" x14ac:dyDescent="0.25">
      <c r="A1136" s="305"/>
      <c r="B1136" s="298"/>
      <c r="C1136" s="472" t="s">
        <v>120</v>
      </c>
      <c r="D1136" s="472"/>
      <c r="E1136" s="472"/>
      <c r="F1136" s="299"/>
      <c r="G1136" s="300"/>
      <c r="H1136" s="300"/>
      <c r="I1136" s="300"/>
      <c r="J1136" s="308"/>
      <c r="K1136" s="300"/>
      <c r="L1136" s="301">
        <v>76.69</v>
      </c>
      <c r="M1136" s="300"/>
      <c r="N1136" s="303">
        <v>4003.98</v>
      </c>
      <c r="EZ1136" s="287"/>
      <c r="FA1136" s="296"/>
      <c r="FB1136" s="296"/>
      <c r="FC1136" s="296"/>
      <c r="FE1136" s="304" t="s">
        <v>120</v>
      </c>
      <c r="FG1136" s="296"/>
      <c r="FK1136" s="334"/>
      <c r="FL1136" s="296"/>
      <c r="FN1136" s="296"/>
    </row>
    <row r="1137" spans="1:170" customFormat="1" ht="15" x14ac:dyDescent="0.25">
      <c r="A1137" s="305"/>
      <c r="B1137" s="298" t="s">
        <v>250</v>
      </c>
      <c r="C1137" s="472" t="s">
        <v>251</v>
      </c>
      <c r="D1137" s="472"/>
      <c r="E1137" s="472"/>
      <c r="F1137" s="299" t="s">
        <v>123</v>
      </c>
      <c r="G1137" s="306">
        <v>106</v>
      </c>
      <c r="H1137" s="300"/>
      <c r="I1137" s="306">
        <v>106</v>
      </c>
      <c r="J1137" s="308"/>
      <c r="K1137" s="300"/>
      <c r="L1137" s="301">
        <v>81.290000000000006</v>
      </c>
      <c r="M1137" s="300"/>
      <c r="N1137" s="303">
        <v>4244.22</v>
      </c>
      <c r="EZ1137" s="287"/>
      <c r="FA1137" s="296"/>
      <c r="FB1137" s="296"/>
      <c r="FC1137" s="296"/>
      <c r="FE1137" s="304" t="s">
        <v>251</v>
      </c>
      <c r="FG1137" s="296"/>
      <c r="FK1137" s="334"/>
      <c r="FL1137" s="296"/>
      <c r="FN1137" s="296"/>
    </row>
    <row r="1138" spans="1:170" customFormat="1" ht="22.5" x14ac:dyDescent="0.25">
      <c r="A1138" s="305"/>
      <c r="B1138" s="298" t="s">
        <v>252</v>
      </c>
      <c r="C1138" s="472" t="s">
        <v>253</v>
      </c>
      <c r="D1138" s="472"/>
      <c r="E1138" s="472"/>
      <c r="F1138" s="299" t="s">
        <v>123</v>
      </c>
      <c r="G1138" s="306">
        <v>56</v>
      </c>
      <c r="H1138" s="302">
        <v>0.85</v>
      </c>
      <c r="I1138" s="320">
        <v>47.6</v>
      </c>
      <c r="J1138" s="308"/>
      <c r="K1138" s="300"/>
      <c r="L1138" s="301">
        <v>36.5</v>
      </c>
      <c r="M1138" s="300"/>
      <c r="N1138" s="303">
        <v>1905.89</v>
      </c>
      <c r="EZ1138" s="287"/>
      <c r="FA1138" s="296"/>
      <c r="FB1138" s="296"/>
      <c r="FC1138" s="296"/>
      <c r="FE1138" s="304" t="s">
        <v>253</v>
      </c>
      <c r="FG1138" s="296"/>
      <c r="FK1138" s="334"/>
      <c r="FL1138" s="296"/>
      <c r="FN1138" s="296"/>
    </row>
    <row r="1139" spans="1:170" customFormat="1" ht="15" x14ac:dyDescent="0.25">
      <c r="A1139" s="315"/>
      <c r="B1139" s="316"/>
      <c r="C1139" s="475" t="s">
        <v>126</v>
      </c>
      <c r="D1139" s="475"/>
      <c r="E1139" s="475"/>
      <c r="F1139" s="290"/>
      <c r="G1139" s="291"/>
      <c r="H1139" s="291"/>
      <c r="I1139" s="291"/>
      <c r="J1139" s="294"/>
      <c r="K1139" s="291"/>
      <c r="L1139" s="317">
        <v>757.79</v>
      </c>
      <c r="M1139" s="312"/>
      <c r="N1139" s="318">
        <v>15625.8</v>
      </c>
      <c r="EZ1139" s="287"/>
      <c r="FA1139" s="296"/>
      <c r="FB1139" s="296"/>
      <c r="FC1139" s="296"/>
      <c r="FG1139" s="296" t="s">
        <v>126</v>
      </c>
      <c r="FK1139" s="334"/>
      <c r="FL1139" s="296"/>
      <c r="FN1139" s="296"/>
    </row>
    <row r="1140" spans="1:170" customFormat="1" ht="22.5" x14ac:dyDescent="0.25">
      <c r="A1140" s="288" t="s">
        <v>411</v>
      </c>
      <c r="B1140" s="289" t="s">
        <v>255</v>
      </c>
      <c r="C1140" s="475" t="s">
        <v>256</v>
      </c>
      <c r="D1140" s="475"/>
      <c r="E1140" s="475"/>
      <c r="F1140" s="290" t="s">
        <v>174</v>
      </c>
      <c r="G1140" s="291">
        <v>-2.9000000000000001E-2</v>
      </c>
      <c r="H1140" s="292">
        <v>1</v>
      </c>
      <c r="I1140" s="326">
        <v>-2.9000000000000001E-2</v>
      </c>
      <c r="J1140" s="324">
        <v>9727</v>
      </c>
      <c r="K1140" s="291"/>
      <c r="L1140" s="317">
        <v>-282.08</v>
      </c>
      <c r="M1140" s="327">
        <v>9.5</v>
      </c>
      <c r="N1140" s="318">
        <v>-2679.76</v>
      </c>
      <c r="EZ1140" s="287"/>
      <c r="FA1140" s="296" t="s">
        <v>256</v>
      </c>
      <c r="FB1140" s="296" t="s">
        <v>0</v>
      </c>
      <c r="FC1140" s="296" t="s">
        <v>0</v>
      </c>
      <c r="FG1140" s="296"/>
      <c r="FK1140" s="334"/>
      <c r="FL1140" s="296"/>
      <c r="FN1140" s="296"/>
    </row>
    <row r="1141" spans="1:170" customFormat="1" ht="15" x14ac:dyDescent="0.25">
      <c r="A1141" s="315"/>
      <c r="B1141" s="316"/>
      <c r="C1141" s="475" t="s">
        <v>126</v>
      </c>
      <c r="D1141" s="475"/>
      <c r="E1141" s="475"/>
      <c r="F1141" s="290"/>
      <c r="G1141" s="291"/>
      <c r="H1141" s="291"/>
      <c r="I1141" s="291"/>
      <c r="J1141" s="294"/>
      <c r="K1141" s="291"/>
      <c r="L1141" s="317">
        <v>-282.08</v>
      </c>
      <c r="M1141" s="312"/>
      <c r="N1141" s="318">
        <v>-2679.76</v>
      </c>
      <c r="EZ1141" s="287"/>
      <c r="FA1141" s="296"/>
      <c r="FB1141" s="296"/>
      <c r="FC1141" s="296"/>
      <c r="FG1141" s="296" t="s">
        <v>126</v>
      </c>
      <c r="FK1141" s="334"/>
      <c r="FL1141" s="296"/>
      <c r="FN1141" s="296"/>
    </row>
    <row r="1142" spans="1:170" customFormat="1" ht="22.5" x14ac:dyDescent="0.25">
      <c r="A1142" s="288" t="s">
        <v>412</v>
      </c>
      <c r="B1142" s="289" t="s">
        <v>14</v>
      </c>
      <c r="C1142" s="475" t="s">
        <v>258</v>
      </c>
      <c r="D1142" s="475"/>
      <c r="E1142" s="475"/>
      <c r="F1142" s="290" t="s">
        <v>15</v>
      </c>
      <c r="G1142" s="291">
        <v>0.36</v>
      </c>
      <c r="H1142" s="292">
        <v>1</v>
      </c>
      <c r="I1142" s="331">
        <v>0.36</v>
      </c>
      <c r="J1142" s="324">
        <v>37646.32</v>
      </c>
      <c r="K1142" s="330">
        <v>1.04236</v>
      </c>
      <c r="L1142" s="324">
        <v>14126.77</v>
      </c>
      <c r="M1142" s="327">
        <v>9.5</v>
      </c>
      <c r="N1142" s="318">
        <v>134204.32</v>
      </c>
      <c r="EZ1142" s="287"/>
      <c r="FA1142" s="296" t="s">
        <v>258</v>
      </c>
      <c r="FB1142" s="296" t="s">
        <v>0</v>
      </c>
      <c r="FC1142" s="296" t="s">
        <v>0</v>
      </c>
      <c r="FG1142" s="296"/>
      <c r="FK1142" s="334"/>
      <c r="FL1142" s="296"/>
      <c r="FN1142" s="296"/>
    </row>
    <row r="1143" spans="1:170" customFormat="1" ht="15" x14ac:dyDescent="0.25">
      <c r="A1143" s="310"/>
      <c r="B1143" s="328"/>
      <c r="C1143" s="472" t="s">
        <v>182</v>
      </c>
      <c r="D1143" s="472"/>
      <c r="E1143" s="472"/>
      <c r="F1143" s="472"/>
      <c r="G1143" s="472"/>
      <c r="H1143" s="472"/>
      <c r="I1143" s="472"/>
      <c r="J1143" s="472"/>
      <c r="K1143" s="472"/>
      <c r="L1143" s="472"/>
      <c r="M1143" s="472"/>
      <c r="N1143" s="481"/>
      <c r="EZ1143" s="287"/>
      <c r="FA1143" s="296"/>
      <c r="FB1143" s="296"/>
      <c r="FC1143" s="296"/>
      <c r="FG1143" s="296"/>
      <c r="FH1143" s="304" t="s">
        <v>182</v>
      </c>
      <c r="FK1143" s="334"/>
      <c r="FL1143" s="296"/>
      <c r="FN1143" s="296"/>
    </row>
    <row r="1144" spans="1:170" customFormat="1" ht="15" x14ac:dyDescent="0.25">
      <c r="A1144" s="329"/>
      <c r="B1144" s="298"/>
      <c r="C1144" s="466" t="s">
        <v>171</v>
      </c>
      <c r="D1144" s="466"/>
      <c r="E1144" s="466"/>
      <c r="F1144" s="466"/>
      <c r="G1144" s="466"/>
      <c r="H1144" s="466"/>
      <c r="I1144" s="466"/>
      <c r="J1144" s="466"/>
      <c r="K1144" s="466"/>
      <c r="L1144" s="466"/>
      <c r="M1144" s="466"/>
      <c r="N1144" s="480"/>
      <c r="EZ1144" s="287"/>
      <c r="FA1144" s="296"/>
      <c r="FB1144" s="296"/>
      <c r="FC1144" s="296"/>
      <c r="FG1144" s="296"/>
      <c r="FI1144" s="304" t="s">
        <v>171</v>
      </c>
      <c r="FK1144" s="334"/>
      <c r="FL1144" s="296"/>
      <c r="FN1144" s="296"/>
    </row>
    <row r="1145" spans="1:170" customFormat="1" ht="15" x14ac:dyDescent="0.25">
      <c r="A1145" s="329"/>
      <c r="B1145" s="298"/>
      <c r="C1145" s="466" t="s">
        <v>161</v>
      </c>
      <c r="D1145" s="466"/>
      <c r="E1145" s="466"/>
      <c r="F1145" s="466"/>
      <c r="G1145" s="466"/>
      <c r="H1145" s="466"/>
      <c r="I1145" s="466"/>
      <c r="J1145" s="466"/>
      <c r="K1145" s="466"/>
      <c r="L1145" s="466"/>
      <c r="M1145" s="466"/>
      <c r="N1145" s="480"/>
      <c r="EZ1145" s="287"/>
      <c r="FA1145" s="296"/>
      <c r="FB1145" s="296"/>
      <c r="FC1145" s="296"/>
      <c r="FG1145" s="296"/>
      <c r="FI1145" s="304" t="s">
        <v>161</v>
      </c>
      <c r="FK1145" s="334"/>
      <c r="FL1145" s="296"/>
      <c r="FN1145" s="296"/>
    </row>
    <row r="1146" spans="1:170" customFormat="1" ht="15" x14ac:dyDescent="0.25">
      <c r="A1146" s="315"/>
      <c r="B1146" s="316"/>
      <c r="C1146" s="475" t="s">
        <v>126</v>
      </c>
      <c r="D1146" s="475"/>
      <c r="E1146" s="475"/>
      <c r="F1146" s="290"/>
      <c r="G1146" s="291"/>
      <c r="H1146" s="291"/>
      <c r="I1146" s="291"/>
      <c r="J1146" s="294"/>
      <c r="K1146" s="291"/>
      <c r="L1146" s="324">
        <v>14126.77</v>
      </c>
      <c r="M1146" s="312"/>
      <c r="N1146" s="318">
        <v>134204.32</v>
      </c>
      <c r="EZ1146" s="287"/>
      <c r="FA1146" s="296"/>
      <c r="FB1146" s="296"/>
      <c r="FC1146" s="296"/>
      <c r="FG1146" s="296" t="s">
        <v>126</v>
      </c>
      <c r="FK1146" s="334"/>
      <c r="FL1146" s="296"/>
      <c r="FN1146" s="296"/>
    </row>
    <row r="1147" spans="1:170" customFormat="1" ht="22.5" x14ac:dyDescent="0.25">
      <c r="A1147" s="288" t="s">
        <v>413</v>
      </c>
      <c r="B1147" s="289" t="s">
        <v>14</v>
      </c>
      <c r="C1147" s="475" t="s">
        <v>176</v>
      </c>
      <c r="D1147" s="475"/>
      <c r="E1147" s="475"/>
      <c r="F1147" s="290" t="s">
        <v>15</v>
      </c>
      <c r="G1147" s="291">
        <v>2.9000000000000001E-2</v>
      </c>
      <c r="H1147" s="292">
        <v>1</v>
      </c>
      <c r="I1147" s="326">
        <v>2.9000000000000001E-2</v>
      </c>
      <c r="J1147" s="324">
        <v>27894.74</v>
      </c>
      <c r="K1147" s="330">
        <v>1.04236</v>
      </c>
      <c r="L1147" s="317">
        <v>843.21</v>
      </c>
      <c r="M1147" s="327">
        <v>9.5</v>
      </c>
      <c r="N1147" s="318">
        <v>8010.5</v>
      </c>
      <c r="EZ1147" s="287"/>
      <c r="FA1147" s="296" t="s">
        <v>176</v>
      </c>
      <c r="FB1147" s="296" t="s">
        <v>0</v>
      </c>
      <c r="FC1147" s="296" t="s">
        <v>0</v>
      </c>
      <c r="FG1147" s="296"/>
      <c r="FK1147" s="334"/>
      <c r="FL1147" s="296"/>
      <c r="FN1147" s="296"/>
    </row>
    <row r="1148" spans="1:170" customFormat="1" ht="15" x14ac:dyDescent="0.25">
      <c r="A1148" s="310"/>
      <c r="B1148" s="328"/>
      <c r="C1148" s="472" t="s">
        <v>177</v>
      </c>
      <c r="D1148" s="472"/>
      <c r="E1148" s="472"/>
      <c r="F1148" s="472"/>
      <c r="G1148" s="472"/>
      <c r="H1148" s="472"/>
      <c r="I1148" s="472"/>
      <c r="J1148" s="472"/>
      <c r="K1148" s="472"/>
      <c r="L1148" s="472"/>
      <c r="M1148" s="472"/>
      <c r="N1148" s="481"/>
      <c r="EZ1148" s="287"/>
      <c r="FA1148" s="296"/>
      <c r="FB1148" s="296"/>
      <c r="FC1148" s="296"/>
      <c r="FG1148" s="296"/>
      <c r="FH1148" s="304" t="s">
        <v>177</v>
      </c>
      <c r="FK1148" s="334"/>
      <c r="FL1148" s="296"/>
      <c r="FN1148" s="296"/>
    </row>
    <row r="1149" spans="1:170" customFormat="1" ht="15" x14ac:dyDescent="0.25">
      <c r="A1149" s="329"/>
      <c r="B1149" s="298"/>
      <c r="C1149" s="466" t="s">
        <v>171</v>
      </c>
      <c r="D1149" s="466"/>
      <c r="E1149" s="466"/>
      <c r="F1149" s="466"/>
      <c r="G1149" s="466"/>
      <c r="H1149" s="466"/>
      <c r="I1149" s="466"/>
      <c r="J1149" s="466"/>
      <c r="K1149" s="466"/>
      <c r="L1149" s="466"/>
      <c r="M1149" s="466"/>
      <c r="N1149" s="480"/>
      <c r="EZ1149" s="287"/>
      <c r="FA1149" s="296"/>
      <c r="FB1149" s="296"/>
      <c r="FC1149" s="296"/>
      <c r="FG1149" s="296"/>
      <c r="FI1149" s="304" t="s">
        <v>171</v>
      </c>
      <c r="FK1149" s="334"/>
      <c r="FL1149" s="296"/>
      <c r="FN1149" s="296"/>
    </row>
    <row r="1150" spans="1:170" customFormat="1" ht="15" x14ac:dyDescent="0.25">
      <c r="A1150" s="329"/>
      <c r="B1150" s="298"/>
      <c r="C1150" s="466" t="s">
        <v>161</v>
      </c>
      <c r="D1150" s="466"/>
      <c r="E1150" s="466"/>
      <c r="F1150" s="466"/>
      <c r="G1150" s="466"/>
      <c r="H1150" s="466"/>
      <c r="I1150" s="466"/>
      <c r="J1150" s="466"/>
      <c r="K1150" s="466"/>
      <c r="L1150" s="466"/>
      <c r="M1150" s="466"/>
      <c r="N1150" s="480"/>
      <c r="EZ1150" s="287"/>
      <c r="FA1150" s="296"/>
      <c r="FB1150" s="296"/>
      <c r="FC1150" s="296"/>
      <c r="FG1150" s="296"/>
      <c r="FI1150" s="304" t="s">
        <v>161</v>
      </c>
      <c r="FK1150" s="334"/>
      <c r="FL1150" s="296"/>
      <c r="FN1150" s="296"/>
    </row>
    <row r="1151" spans="1:170" customFormat="1" ht="15" x14ac:dyDescent="0.25">
      <c r="A1151" s="315"/>
      <c r="B1151" s="316"/>
      <c r="C1151" s="475" t="s">
        <v>126</v>
      </c>
      <c r="D1151" s="475"/>
      <c r="E1151" s="475"/>
      <c r="F1151" s="290"/>
      <c r="G1151" s="291"/>
      <c r="H1151" s="291"/>
      <c r="I1151" s="291"/>
      <c r="J1151" s="294"/>
      <c r="K1151" s="291"/>
      <c r="L1151" s="317">
        <v>843.21</v>
      </c>
      <c r="M1151" s="312"/>
      <c r="N1151" s="318">
        <v>8010.5</v>
      </c>
      <c r="EZ1151" s="287"/>
      <c r="FA1151" s="296"/>
      <c r="FB1151" s="296"/>
      <c r="FC1151" s="296"/>
      <c r="FG1151" s="296" t="s">
        <v>126</v>
      </c>
      <c r="FK1151" s="334"/>
      <c r="FL1151" s="296"/>
      <c r="FN1151" s="296"/>
    </row>
    <row r="1152" spans="1:170" customFormat="1" ht="33.75" x14ac:dyDescent="0.25">
      <c r="A1152" s="288" t="s">
        <v>414</v>
      </c>
      <c r="B1152" s="289" t="s">
        <v>314</v>
      </c>
      <c r="C1152" s="475" t="s">
        <v>315</v>
      </c>
      <c r="D1152" s="475"/>
      <c r="E1152" s="475"/>
      <c r="F1152" s="290" t="s">
        <v>202</v>
      </c>
      <c r="G1152" s="291">
        <v>1.3299999999999999E-2</v>
      </c>
      <c r="H1152" s="292">
        <v>1</v>
      </c>
      <c r="I1152" s="293">
        <v>1.3299999999999999E-2</v>
      </c>
      <c r="J1152" s="294"/>
      <c r="K1152" s="291"/>
      <c r="L1152" s="294"/>
      <c r="M1152" s="291"/>
      <c r="N1152" s="295"/>
      <c r="EZ1152" s="287"/>
      <c r="FA1152" s="296" t="s">
        <v>315</v>
      </c>
      <c r="FB1152" s="296" t="s">
        <v>0</v>
      </c>
      <c r="FC1152" s="296" t="s">
        <v>0</v>
      </c>
      <c r="FG1152" s="296"/>
      <c r="FK1152" s="334"/>
      <c r="FL1152" s="296"/>
      <c r="FN1152" s="296"/>
    </row>
    <row r="1153" spans="1:170" customFormat="1" ht="15" x14ac:dyDescent="0.25">
      <c r="A1153" s="297"/>
      <c r="B1153" s="298" t="s">
        <v>26</v>
      </c>
      <c r="C1153" s="472" t="s">
        <v>116</v>
      </c>
      <c r="D1153" s="472"/>
      <c r="E1153" s="472"/>
      <c r="F1153" s="299"/>
      <c r="G1153" s="300"/>
      <c r="H1153" s="300"/>
      <c r="I1153" s="300"/>
      <c r="J1153" s="319">
        <v>1107.95</v>
      </c>
      <c r="K1153" s="300"/>
      <c r="L1153" s="301">
        <v>14.74</v>
      </c>
      <c r="M1153" s="302">
        <v>52.21</v>
      </c>
      <c r="N1153" s="325">
        <v>769.58</v>
      </c>
      <c r="EZ1153" s="287"/>
      <c r="FA1153" s="296"/>
      <c r="FB1153" s="296"/>
      <c r="FC1153" s="296"/>
      <c r="FD1153" s="304" t="s">
        <v>116</v>
      </c>
      <c r="FG1153" s="296"/>
      <c r="FK1153" s="334"/>
      <c r="FL1153" s="296"/>
      <c r="FN1153" s="296"/>
    </row>
    <row r="1154" spans="1:170" customFormat="1" ht="15" x14ac:dyDescent="0.25">
      <c r="A1154" s="297"/>
      <c r="B1154" s="298" t="s">
        <v>127</v>
      </c>
      <c r="C1154" s="472" t="s">
        <v>131</v>
      </c>
      <c r="D1154" s="472"/>
      <c r="E1154" s="472"/>
      <c r="F1154" s="299"/>
      <c r="G1154" s="300"/>
      <c r="H1154" s="300"/>
      <c r="I1154" s="300"/>
      <c r="J1154" s="319">
        <v>12533.99</v>
      </c>
      <c r="K1154" s="300"/>
      <c r="L1154" s="301">
        <v>166.7</v>
      </c>
      <c r="M1154" s="302">
        <v>15.71</v>
      </c>
      <c r="N1154" s="303">
        <v>2618.86</v>
      </c>
      <c r="EZ1154" s="287"/>
      <c r="FA1154" s="296"/>
      <c r="FB1154" s="296"/>
      <c r="FC1154" s="296"/>
      <c r="FD1154" s="304" t="s">
        <v>131</v>
      </c>
      <c r="FG1154" s="296"/>
      <c r="FK1154" s="334"/>
      <c r="FL1154" s="296"/>
      <c r="FN1154" s="296"/>
    </row>
    <row r="1155" spans="1:170" customFormat="1" ht="15" x14ac:dyDescent="0.25">
      <c r="A1155" s="297"/>
      <c r="B1155" s="298" t="s">
        <v>21</v>
      </c>
      <c r="C1155" s="472" t="s">
        <v>132</v>
      </c>
      <c r="D1155" s="472"/>
      <c r="E1155" s="472"/>
      <c r="F1155" s="299"/>
      <c r="G1155" s="300"/>
      <c r="H1155" s="300"/>
      <c r="I1155" s="300"/>
      <c r="J1155" s="301">
        <v>820.23</v>
      </c>
      <c r="K1155" s="300"/>
      <c r="L1155" s="301">
        <v>10.91</v>
      </c>
      <c r="M1155" s="302">
        <v>52.21</v>
      </c>
      <c r="N1155" s="325">
        <v>569.61</v>
      </c>
      <c r="EZ1155" s="287"/>
      <c r="FA1155" s="296"/>
      <c r="FB1155" s="296"/>
      <c r="FC1155" s="296"/>
      <c r="FD1155" s="304" t="s">
        <v>132</v>
      </c>
      <c r="FG1155" s="296"/>
      <c r="FK1155" s="334"/>
      <c r="FL1155" s="296"/>
      <c r="FN1155" s="296"/>
    </row>
    <row r="1156" spans="1:170" customFormat="1" ht="15" x14ac:dyDescent="0.25">
      <c r="A1156" s="297"/>
      <c r="B1156" s="298" t="s">
        <v>24</v>
      </c>
      <c r="C1156" s="472" t="s">
        <v>152</v>
      </c>
      <c r="D1156" s="472"/>
      <c r="E1156" s="472"/>
      <c r="F1156" s="299"/>
      <c r="G1156" s="300"/>
      <c r="H1156" s="300"/>
      <c r="I1156" s="300"/>
      <c r="J1156" s="319">
        <v>230267.7</v>
      </c>
      <c r="K1156" s="300"/>
      <c r="L1156" s="319">
        <v>3062.56</v>
      </c>
      <c r="M1156" s="320">
        <v>9.5</v>
      </c>
      <c r="N1156" s="303">
        <v>29094.32</v>
      </c>
      <c r="EZ1156" s="287"/>
      <c r="FA1156" s="296"/>
      <c r="FB1156" s="296"/>
      <c r="FC1156" s="296"/>
      <c r="FD1156" s="304" t="s">
        <v>152</v>
      </c>
      <c r="FG1156" s="296"/>
      <c r="FK1156" s="334"/>
      <c r="FL1156" s="296"/>
      <c r="FN1156" s="296"/>
    </row>
    <row r="1157" spans="1:170" customFormat="1" ht="15" x14ac:dyDescent="0.25">
      <c r="A1157" s="305"/>
      <c r="B1157" s="298"/>
      <c r="C1157" s="472" t="s">
        <v>117</v>
      </c>
      <c r="D1157" s="472"/>
      <c r="E1157" s="472"/>
      <c r="F1157" s="299" t="s">
        <v>118</v>
      </c>
      <c r="G1157" s="302">
        <v>134.46</v>
      </c>
      <c r="H1157" s="300"/>
      <c r="I1157" s="322">
        <v>1.7883180000000001</v>
      </c>
      <c r="J1157" s="308"/>
      <c r="K1157" s="300"/>
      <c r="L1157" s="308"/>
      <c r="M1157" s="300"/>
      <c r="N1157" s="309"/>
      <c r="EZ1157" s="287"/>
      <c r="FA1157" s="296"/>
      <c r="FB1157" s="296"/>
      <c r="FC1157" s="296"/>
      <c r="FE1157" s="304" t="s">
        <v>117</v>
      </c>
      <c r="FG1157" s="296"/>
      <c r="FK1157" s="334"/>
      <c r="FL1157" s="296"/>
      <c r="FN1157" s="296"/>
    </row>
    <row r="1158" spans="1:170" customFormat="1" ht="15" x14ac:dyDescent="0.25">
      <c r="A1158" s="305"/>
      <c r="B1158" s="298"/>
      <c r="C1158" s="472" t="s">
        <v>133</v>
      </c>
      <c r="D1158" s="472"/>
      <c r="E1158" s="472"/>
      <c r="F1158" s="299" t="s">
        <v>118</v>
      </c>
      <c r="G1158" s="302">
        <v>54.89</v>
      </c>
      <c r="H1158" s="300"/>
      <c r="I1158" s="322">
        <v>0.73003700000000005</v>
      </c>
      <c r="J1158" s="308"/>
      <c r="K1158" s="300"/>
      <c r="L1158" s="308"/>
      <c r="M1158" s="300"/>
      <c r="N1158" s="309"/>
      <c r="EZ1158" s="287"/>
      <c r="FA1158" s="296"/>
      <c r="FB1158" s="296"/>
      <c r="FC1158" s="296"/>
      <c r="FE1158" s="304" t="s">
        <v>133</v>
      </c>
      <c r="FG1158" s="296"/>
      <c r="FK1158" s="334"/>
      <c r="FL1158" s="296"/>
      <c r="FN1158" s="296"/>
    </row>
    <row r="1159" spans="1:170" customFormat="1" ht="15" x14ac:dyDescent="0.25">
      <c r="A1159" s="310"/>
      <c r="B1159" s="298"/>
      <c r="C1159" s="479" t="s">
        <v>119</v>
      </c>
      <c r="D1159" s="479"/>
      <c r="E1159" s="479"/>
      <c r="F1159" s="311"/>
      <c r="G1159" s="312"/>
      <c r="H1159" s="312"/>
      <c r="I1159" s="312"/>
      <c r="J1159" s="323">
        <v>243909.64</v>
      </c>
      <c r="K1159" s="312"/>
      <c r="L1159" s="323">
        <v>3244</v>
      </c>
      <c r="M1159" s="312"/>
      <c r="N1159" s="314">
        <v>32482.76</v>
      </c>
      <c r="EZ1159" s="287"/>
      <c r="FA1159" s="296"/>
      <c r="FB1159" s="296"/>
      <c r="FC1159" s="296"/>
      <c r="FF1159" s="304" t="s">
        <v>119</v>
      </c>
      <c r="FG1159" s="296"/>
      <c r="FK1159" s="334"/>
      <c r="FL1159" s="296"/>
      <c r="FN1159" s="296"/>
    </row>
    <row r="1160" spans="1:170" customFormat="1" ht="15" x14ac:dyDescent="0.25">
      <c r="A1160" s="305"/>
      <c r="B1160" s="298"/>
      <c r="C1160" s="472" t="s">
        <v>120</v>
      </c>
      <c r="D1160" s="472"/>
      <c r="E1160" s="472"/>
      <c r="F1160" s="299"/>
      <c r="G1160" s="300"/>
      <c r="H1160" s="300"/>
      <c r="I1160" s="300"/>
      <c r="J1160" s="308"/>
      <c r="K1160" s="300"/>
      <c r="L1160" s="301">
        <v>25.65</v>
      </c>
      <c r="M1160" s="300"/>
      <c r="N1160" s="303">
        <v>1339.19</v>
      </c>
      <c r="EZ1160" s="287"/>
      <c r="FA1160" s="296"/>
      <c r="FB1160" s="296"/>
      <c r="FC1160" s="296"/>
      <c r="FE1160" s="304" t="s">
        <v>120</v>
      </c>
      <c r="FG1160" s="296"/>
      <c r="FK1160" s="334"/>
      <c r="FL1160" s="296"/>
      <c r="FN1160" s="296"/>
    </row>
    <row r="1161" spans="1:170" customFormat="1" ht="22.5" x14ac:dyDescent="0.25">
      <c r="A1161" s="305"/>
      <c r="B1161" s="298" t="s">
        <v>134</v>
      </c>
      <c r="C1161" s="472" t="s">
        <v>135</v>
      </c>
      <c r="D1161" s="472"/>
      <c r="E1161" s="472"/>
      <c r="F1161" s="299" t="s">
        <v>123</v>
      </c>
      <c r="G1161" s="306">
        <v>109</v>
      </c>
      <c r="H1161" s="300"/>
      <c r="I1161" s="306">
        <v>109</v>
      </c>
      <c r="J1161" s="308"/>
      <c r="K1161" s="300"/>
      <c r="L1161" s="301">
        <v>27.96</v>
      </c>
      <c r="M1161" s="300"/>
      <c r="N1161" s="303">
        <v>1459.72</v>
      </c>
      <c r="EZ1161" s="287"/>
      <c r="FA1161" s="296"/>
      <c r="FB1161" s="296"/>
      <c r="FC1161" s="296"/>
      <c r="FE1161" s="304" t="s">
        <v>135</v>
      </c>
      <c r="FG1161" s="296"/>
      <c r="FK1161" s="334"/>
      <c r="FL1161" s="296"/>
      <c r="FN1161" s="296"/>
    </row>
    <row r="1162" spans="1:170" customFormat="1" ht="45" x14ac:dyDescent="0.25">
      <c r="A1162" s="305"/>
      <c r="B1162" s="298" t="s">
        <v>136</v>
      </c>
      <c r="C1162" s="472" t="s">
        <v>137</v>
      </c>
      <c r="D1162" s="472"/>
      <c r="E1162" s="472"/>
      <c r="F1162" s="299" t="s">
        <v>123</v>
      </c>
      <c r="G1162" s="306">
        <v>65</v>
      </c>
      <c r="H1162" s="302">
        <v>0.85</v>
      </c>
      <c r="I1162" s="302">
        <v>55.25</v>
      </c>
      <c r="J1162" s="308"/>
      <c r="K1162" s="300"/>
      <c r="L1162" s="301">
        <v>14.17</v>
      </c>
      <c r="M1162" s="300"/>
      <c r="N1162" s="325">
        <v>739.9</v>
      </c>
      <c r="EZ1162" s="287"/>
      <c r="FA1162" s="296"/>
      <c r="FB1162" s="296"/>
      <c r="FC1162" s="296"/>
      <c r="FE1162" s="304" t="s">
        <v>137</v>
      </c>
      <c r="FG1162" s="296"/>
      <c r="FK1162" s="334"/>
      <c r="FL1162" s="296"/>
      <c r="FN1162" s="296"/>
    </row>
    <row r="1163" spans="1:170" customFormat="1" ht="15" x14ac:dyDescent="0.25">
      <c r="A1163" s="315"/>
      <c r="B1163" s="316"/>
      <c r="C1163" s="475" t="s">
        <v>126</v>
      </c>
      <c r="D1163" s="475"/>
      <c r="E1163" s="475"/>
      <c r="F1163" s="290"/>
      <c r="G1163" s="291"/>
      <c r="H1163" s="291"/>
      <c r="I1163" s="291"/>
      <c r="J1163" s="294"/>
      <c r="K1163" s="291"/>
      <c r="L1163" s="324">
        <v>3286.13</v>
      </c>
      <c r="M1163" s="312"/>
      <c r="N1163" s="318">
        <v>34682.379999999997</v>
      </c>
      <c r="EZ1163" s="287"/>
      <c r="FA1163" s="296"/>
      <c r="FB1163" s="296"/>
      <c r="FC1163" s="296"/>
      <c r="FG1163" s="296" t="s">
        <v>126</v>
      </c>
      <c r="FK1163" s="334"/>
      <c r="FL1163" s="296"/>
      <c r="FN1163" s="296"/>
    </row>
    <row r="1164" spans="1:170" customFormat="1" ht="15" x14ac:dyDescent="0.25">
      <c r="A1164" s="476" t="s">
        <v>203</v>
      </c>
      <c r="B1164" s="477"/>
      <c r="C1164" s="477"/>
      <c r="D1164" s="477"/>
      <c r="E1164" s="477"/>
      <c r="F1164" s="477"/>
      <c r="G1164" s="477"/>
      <c r="H1164" s="477"/>
      <c r="I1164" s="477"/>
      <c r="J1164" s="477"/>
      <c r="K1164" s="477"/>
      <c r="L1164" s="477"/>
      <c r="M1164" s="477"/>
      <c r="N1164" s="478"/>
      <c r="EZ1164" s="287"/>
      <c r="FA1164" s="296"/>
      <c r="FB1164" s="296"/>
      <c r="FC1164" s="296"/>
      <c r="FG1164" s="296"/>
      <c r="FK1164" s="334" t="s">
        <v>203</v>
      </c>
      <c r="FL1164" s="296"/>
      <c r="FN1164" s="296"/>
    </row>
    <row r="1165" spans="1:170" customFormat="1" ht="56.25" x14ac:dyDescent="0.25">
      <c r="A1165" s="288" t="s">
        <v>415</v>
      </c>
      <c r="B1165" s="289" t="s">
        <v>205</v>
      </c>
      <c r="C1165" s="475" t="s">
        <v>206</v>
      </c>
      <c r="D1165" s="475"/>
      <c r="E1165" s="475"/>
      <c r="F1165" s="290" t="s">
        <v>207</v>
      </c>
      <c r="G1165" s="291">
        <v>49.6</v>
      </c>
      <c r="H1165" s="292">
        <v>1</v>
      </c>
      <c r="I1165" s="327">
        <v>49.6</v>
      </c>
      <c r="J1165" s="317">
        <v>3.28</v>
      </c>
      <c r="K1165" s="291"/>
      <c r="L1165" s="317">
        <v>162.69</v>
      </c>
      <c r="M1165" s="331">
        <v>15.71</v>
      </c>
      <c r="N1165" s="318">
        <v>2555.86</v>
      </c>
      <c r="EZ1165" s="287"/>
      <c r="FA1165" s="296" t="s">
        <v>206</v>
      </c>
      <c r="FB1165" s="296" t="s">
        <v>0</v>
      </c>
      <c r="FC1165" s="296" t="s">
        <v>0</v>
      </c>
      <c r="FG1165" s="296"/>
      <c r="FK1165" s="334"/>
      <c r="FL1165" s="296"/>
      <c r="FN1165" s="296"/>
    </row>
    <row r="1166" spans="1:170" customFormat="1" ht="15" x14ac:dyDescent="0.25">
      <c r="A1166" s="315"/>
      <c r="B1166" s="316"/>
      <c r="C1166" s="475" t="s">
        <v>126</v>
      </c>
      <c r="D1166" s="475"/>
      <c r="E1166" s="475"/>
      <c r="F1166" s="290"/>
      <c r="G1166" s="291"/>
      <c r="H1166" s="291"/>
      <c r="I1166" s="291"/>
      <c r="J1166" s="294"/>
      <c r="K1166" s="291"/>
      <c r="L1166" s="317">
        <v>162.69</v>
      </c>
      <c r="M1166" s="312"/>
      <c r="N1166" s="318">
        <v>2555.86</v>
      </c>
      <c r="EZ1166" s="287"/>
      <c r="FA1166" s="296"/>
      <c r="FB1166" s="296"/>
      <c r="FC1166" s="296"/>
      <c r="FG1166" s="296" t="s">
        <v>126</v>
      </c>
      <c r="FK1166" s="334"/>
      <c r="FL1166" s="296"/>
      <c r="FN1166" s="296"/>
    </row>
    <row r="1167" spans="1:170" customFormat="1" ht="67.5" x14ac:dyDescent="0.25">
      <c r="A1167" s="288" t="s">
        <v>416</v>
      </c>
      <c r="B1167" s="289" t="s">
        <v>209</v>
      </c>
      <c r="C1167" s="475" t="s">
        <v>262</v>
      </c>
      <c r="D1167" s="475"/>
      <c r="E1167" s="475"/>
      <c r="F1167" s="290" t="s">
        <v>207</v>
      </c>
      <c r="G1167" s="291">
        <v>9.9</v>
      </c>
      <c r="H1167" s="292">
        <v>1</v>
      </c>
      <c r="I1167" s="327">
        <v>9.9</v>
      </c>
      <c r="J1167" s="317">
        <v>8.39</v>
      </c>
      <c r="K1167" s="291"/>
      <c r="L1167" s="317">
        <v>83.06</v>
      </c>
      <c r="M1167" s="331">
        <v>15.71</v>
      </c>
      <c r="N1167" s="318">
        <v>1304.8699999999999</v>
      </c>
      <c r="EZ1167" s="287"/>
      <c r="FA1167" s="296" t="s">
        <v>262</v>
      </c>
      <c r="FB1167" s="296" t="s">
        <v>0</v>
      </c>
      <c r="FC1167" s="296" t="s">
        <v>0</v>
      </c>
      <c r="FG1167" s="296"/>
      <c r="FK1167" s="334"/>
      <c r="FL1167" s="296"/>
      <c r="FN1167" s="296"/>
    </row>
    <row r="1168" spans="1:170" customFormat="1" ht="15" x14ac:dyDescent="0.25">
      <c r="A1168" s="315"/>
      <c r="B1168" s="316"/>
      <c r="C1168" s="475" t="s">
        <v>126</v>
      </c>
      <c r="D1168" s="475"/>
      <c r="E1168" s="475"/>
      <c r="F1168" s="290"/>
      <c r="G1168" s="291"/>
      <c r="H1168" s="291"/>
      <c r="I1168" s="291"/>
      <c r="J1168" s="294"/>
      <c r="K1168" s="291"/>
      <c r="L1168" s="317">
        <v>83.06</v>
      </c>
      <c r="M1168" s="312"/>
      <c r="N1168" s="318">
        <v>1304.8699999999999</v>
      </c>
      <c r="EZ1168" s="287"/>
      <c r="FA1168" s="296"/>
      <c r="FB1168" s="296"/>
      <c r="FC1168" s="296"/>
      <c r="FG1168" s="296" t="s">
        <v>126</v>
      </c>
      <c r="FK1168" s="334"/>
      <c r="FL1168" s="296"/>
      <c r="FN1168" s="296"/>
    </row>
    <row r="1169" spans="1:172" customFormat="1" ht="45" x14ac:dyDescent="0.25">
      <c r="A1169" s="288" t="s">
        <v>417</v>
      </c>
      <c r="B1169" s="289" t="s">
        <v>212</v>
      </c>
      <c r="C1169" s="475" t="s">
        <v>277</v>
      </c>
      <c r="D1169" s="475"/>
      <c r="E1169" s="475"/>
      <c r="F1169" s="290" t="s">
        <v>207</v>
      </c>
      <c r="G1169" s="291">
        <v>5</v>
      </c>
      <c r="H1169" s="292">
        <v>1</v>
      </c>
      <c r="I1169" s="292">
        <v>5</v>
      </c>
      <c r="J1169" s="317">
        <v>10.88</v>
      </c>
      <c r="K1169" s="291"/>
      <c r="L1169" s="317">
        <v>54.4</v>
      </c>
      <c r="M1169" s="331">
        <v>15.71</v>
      </c>
      <c r="N1169" s="353">
        <v>854.62</v>
      </c>
      <c r="EZ1169" s="287"/>
      <c r="FA1169" s="296" t="s">
        <v>277</v>
      </c>
      <c r="FB1169" s="296" t="s">
        <v>0</v>
      </c>
      <c r="FC1169" s="296" t="s">
        <v>0</v>
      </c>
      <c r="FG1169" s="296"/>
      <c r="FK1169" s="334"/>
      <c r="FL1169" s="296"/>
      <c r="FN1169" s="296"/>
    </row>
    <row r="1170" spans="1:172" customFormat="1" ht="15" x14ac:dyDescent="0.25">
      <c r="A1170" s="315"/>
      <c r="B1170" s="316"/>
      <c r="C1170" s="475" t="s">
        <v>126</v>
      </c>
      <c r="D1170" s="475"/>
      <c r="E1170" s="475"/>
      <c r="F1170" s="290"/>
      <c r="G1170" s="291"/>
      <c r="H1170" s="291"/>
      <c r="I1170" s="291"/>
      <c r="J1170" s="294"/>
      <c r="K1170" s="291"/>
      <c r="L1170" s="317">
        <v>54.4</v>
      </c>
      <c r="M1170" s="312"/>
      <c r="N1170" s="353">
        <v>854.62</v>
      </c>
      <c r="EZ1170" s="287"/>
      <c r="FA1170" s="296"/>
      <c r="FB1170" s="296"/>
      <c r="FC1170" s="296"/>
      <c r="FG1170" s="296" t="s">
        <v>126</v>
      </c>
      <c r="FK1170" s="334"/>
      <c r="FL1170" s="296"/>
      <c r="FN1170" s="296"/>
    </row>
    <row r="1171" spans="1:172" customFormat="1" ht="45" x14ac:dyDescent="0.25">
      <c r="A1171" s="288" t="s">
        <v>418</v>
      </c>
      <c r="B1171" s="289" t="s">
        <v>215</v>
      </c>
      <c r="C1171" s="475" t="s">
        <v>216</v>
      </c>
      <c r="D1171" s="475"/>
      <c r="E1171" s="475"/>
      <c r="F1171" s="290" t="s">
        <v>207</v>
      </c>
      <c r="G1171" s="291">
        <v>64.5</v>
      </c>
      <c r="H1171" s="292">
        <v>1</v>
      </c>
      <c r="I1171" s="327">
        <v>64.5</v>
      </c>
      <c r="J1171" s="317">
        <v>3.86</v>
      </c>
      <c r="K1171" s="291"/>
      <c r="L1171" s="317">
        <v>248.97</v>
      </c>
      <c r="M1171" s="331">
        <v>16.22</v>
      </c>
      <c r="N1171" s="318">
        <v>4038.29</v>
      </c>
      <c r="EZ1171" s="287"/>
      <c r="FA1171" s="296" t="s">
        <v>216</v>
      </c>
      <c r="FB1171" s="296" t="s">
        <v>0</v>
      </c>
      <c r="FC1171" s="296" t="s">
        <v>0</v>
      </c>
      <c r="FG1171" s="296"/>
      <c r="FK1171" s="334"/>
      <c r="FL1171" s="296"/>
      <c r="FN1171" s="296"/>
    </row>
    <row r="1172" spans="1:172" customFormat="1" ht="15" x14ac:dyDescent="0.25">
      <c r="A1172" s="315"/>
      <c r="B1172" s="316"/>
      <c r="C1172" s="475" t="s">
        <v>126</v>
      </c>
      <c r="D1172" s="475"/>
      <c r="E1172" s="475"/>
      <c r="F1172" s="290"/>
      <c r="G1172" s="291"/>
      <c r="H1172" s="291"/>
      <c r="I1172" s="291"/>
      <c r="J1172" s="294"/>
      <c r="K1172" s="291"/>
      <c r="L1172" s="317">
        <v>248.97</v>
      </c>
      <c r="M1172" s="312"/>
      <c r="N1172" s="318">
        <v>4038.29</v>
      </c>
      <c r="EZ1172" s="287"/>
      <c r="FA1172" s="296"/>
      <c r="FB1172" s="296"/>
      <c r="FC1172" s="296"/>
      <c r="FG1172" s="296" t="s">
        <v>126</v>
      </c>
      <c r="FK1172" s="334"/>
      <c r="FL1172" s="296"/>
      <c r="FN1172" s="296"/>
    </row>
    <row r="1173" spans="1:172" customFormat="1" ht="0" hidden="1" customHeight="1" x14ac:dyDescent="0.25">
      <c r="A1173" s="335"/>
      <c r="B1173" s="296"/>
      <c r="C1173" s="296"/>
      <c r="D1173" s="296"/>
      <c r="E1173" s="296"/>
      <c r="F1173" s="336"/>
      <c r="G1173" s="336"/>
      <c r="H1173" s="336"/>
      <c r="I1173" s="336"/>
      <c r="J1173" s="337"/>
      <c r="K1173" s="336"/>
      <c r="L1173" s="337"/>
      <c r="M1173" s="300"/>
      <c r="N1173" s="337"/>
      <c r="EZ1173" s="287"/>
      <c r="FA1173" s="296"/>
      <c r="FB1173" s="296"/>
      <c r="FC1173" s="296"/>
      <c r="FG1173" s="296"/>
      <c r="FK1173" s="334"/>
      <c r="FL1173" s="296"/>
      <c r="FN1173" s="296"/>
    </row>
    <row r="1174" spans="1:172" customFormat="1" ht="15" x14ac:dyDescent="0.25">
      <c r="A1174" s="338"/>
      <c r="B1174" s="339"/>
      <c r="C1174" s="475" t="s">
        <v>419</v>
      </c>
      <c r="D1174" s="475"/>
      <c r="E1174" s="475"/>
      <c r="F1174" s="475"/>
      <c r="G1174" s="475"/>
      <c r="H1174" s="475"/>
      <c r="I1174" s="475"/>
      <c r="J1174" s="475"/>
      <c r="K1174" s="475"/>
      <c r="L1174" s="354">
        <v>622105.32999999996</v>
      </c>
      <c r="M1174" s="341"/>
      <c r="N1174" s="355">
        <v>6118772.8499999996</v>
      </c>
      <c r="EZ1174" s="287"/>
      <c r="FA1174" s="296"/>
      <c r="FB1174" s="296"/>
      <c r="FC1174" s="296"/>
      <c r="FG1174" s="296"/>
      <c r="FK1174" s="334"/>
      <c r="FL1174" s="296" t="s">
        <v>419</v>
      </c>
      <c r="FN1174" s="296"/>
    </row>
    <row r="1175" spans="1:172" customFormat="1" ht="11.25" hidden="1" customHeight="1" x14ac:dyDescent="0.25">
      <c r="B1175" s="357"/>
      <c r="C1175" s="357"/>
      <c r="D1175" s="357"/>
      <c r="E1175" s="357"/>
      <c r="F1175" s="357"/>
      <c r="G1175" s="357"/>
      <c r="H1175" s="357"/>
      <c r="I1175" s="357"/>
      <c r="J1175" s="357"/>
      <c r="K1175" s="357"/>
      <c r="L1175" s="358"/>
      <c r="M1175" s="358"/>
      <c r="N1175" s="358"/>
    </row>
    <row r="1176" spans="1:172" customFormat="1" ht="15" x14ac:dyDescent="0.25">
      <c r="A1176" s="338"/>
      <c r="B1176" s="339"/>
      <c r="C1176" s="475" t="s">
        <v>420</v>
      </c>
      <c r="D1176" s="475"/>
      <c r="E1176" s="475"/>
      <c r="F1176" s="475"/>
      <c r="G1176" s="475"/>
      <c r="H1176" s="475"/>
      <c r="I1176" s="475"/>
      <c r="J1176" s="475"/>
      <c r="K1176" s="475"/>
      <c r="L1176" s="340"/>
      <c r="M1176" s="341"/>
      <c r="N1176" s="342"/>
      <c r="FO1176" s="296" t="s">
        <v>420</v>
      </c>
    </row>
    <row r="1177" spans="1:172" customFormat="1" ht="16.5" x14ac:dyDescent="0.3">
      <c r="A1177" s="343"/>
      <c r="B1177" s="298"/>
      <c r="C1177" s="472" t="s">
        <v>421</v>
      </c>
      <c r="D1177" s="472"/>
      <c r="E1177" s="472"/>
      <c r="F1177" s="472"/>
      <c r="G1177" s="472"/>
      <c r="H1177" s="472"/>
      <c r="I1177" s="472"/>
      <c r="J1177" s="472"/>
      <c r="K1177" s="472"/>
      <c r="L1177" s="344">
        <v>4854074.92</v>
      </c>
      <c r="M1177" s="345"/>
      <c r="N1177" s="346">
        <v>47089086.899999999</v>
      </c>
      <c r="O1177" s="359"/>
      <c r="P1177" s="359"/>
      <c r="Q1177" s="359"/>
      <c r="FO1177" s="296"/>
      <c r="FP1177" s="304" t="s">
        <v>421</v>
      </c>
    </row>
    <row r="1178" spans="1:172" customFormat="1" ht="16.5" x14ac:dyDescent="0.3">
      <c r="A1178" s="343"/>
      <c r="B1178" s="298"/>
      <c r="C1178" s="472" t="s">
        <v>422</v>
      </c>
      <c r="D1178" s="472"/>
      <c r="E1178" s="472"/>
      <c r="F1178" s="472"/>
      <c r="G1178" s="472"/>
      <c r="H1178" s="472"/>
      <c r="I1178" s="472"/>
      <c r="J1178" s="472"/>
      <c r="K1178" s="472"/>
      <c r="L1178" s="347"/>
      <c r="M1178" s="345"/>
      <c r="N1178" s="348"/>
      <c r="O1178" s="359"/>
      <c r="P1178" s="359"/>
      <c r="Q1178" s="359"/>
      <c r="FO1178" s="296"/>
      <c r="FP1178" s="304" t="s">
        <v>422</v>
      </c>
    </row>
    <row r="1179" spans="1:172" customFormat="1" ht="16.5" x14ac:dyDescent="0.3">
      <c r="A1179" s="343"/>
      <c r="B1179" s="298"/>
      <c r="C1179" s="472" t="s">
        <v>423</v>
      </c>
      <c r="D1179" s="472"/>
      <c r="E1179" s="472"/>
      <c r="F1179" s="472"/>
      <c r="G1179" s="472"/>
      <c r="H1179" s="472"/>
      <c r="I1179" s="472"/>
      <c r="J1179" s="472"/>
      <c r="K1179" s="472"/>
      <c r="L1179" s="344">
        <v>10248.65</v>
      </c>
      <c r="M1179" s="345"/>
      <c r="N1179" s="379">
        <v>535081.94999999995</v>
      </c>
      <c r="O1179" s="359"/>
      <c r="P1179" s="359"/>
      <c r="Q1179" s="359"/>
      <c r="FO1179" s="296"/>
      <c r="FP1179" s="304" t="s">
        <v>423</v>
      </c>
    </row>
    <row r="1180" spans="1:172" customFormat="1" ht="16.5" x14ac:dyDescent="0.3">
      <c r="A1180" s="343"/>
      <c r="B1180" s="298"/>
      <c r="C1180" s="472" t="s">
        <v>424</v>
      </c>
      <c r="D1180" s="472"/>
      <c r="E1180" s="472"/>
      <c r="F1180" s="472"/>
      <c r="G1180" s="472"/>
      <c r="H1180" s="472"/>
      <c r="I1180" s="472"/>
      <c r="J1180" s="472"/>
      <c r="K1180" s="472"/>
      <c r="L1180" s="344">
        <v>75097.64</v>
      </c>
      <c r="M1180" s="345"/>
      <c r="N1180" s="379">
        <v>1179783.8799999999</v>
      </c>
      <c r="O1180" s="359"/>
      <c r="P1180" s="359"/>
      <c r="Q1180" s="359"/>
      <c r="FO1180" s="296"/>
      <c r="FP1180" s="304" t="s">
        <v>424</v>
      </c>
    </row>
    <row r="1181" spans="1:172" customFormat="1" ht="16.5" x14ac:dyDescent="0.3">
      <c r="A1181" s="343"/>
      <c r="B1181" s="298"/>
      <c r="C1181" s="472" t="s">
        <v>425</v>
      </c>
      <c r="D1181" s="472"/>
      <c r="E1181" s="472"/>
      <c r="F1181" s="472"/>
      <c r="G1181" s="472"/>
      <c r="H1181" s="472"/>
      <c r="I1181" s="472"/>
      <c r="J1181" s="472"/>
      <c r="K1181" s="472"/>
      <c r="L1181" s="344">
        <v>3863.7</v>
      </c>
      <c r="M1181" s="345"/>
      <c r="N1181" s="346">
        <v>201723.79</v>
      </c>
      <c r="O1181" s="359"/>
      <c r="P1181" s="359"/>
      <c r="Q1181" s="359"/>
      <c r="FO1181" s="296"/>
      <c r="FP1181" s="304" t="s">
        <v>425</v>
      </c>
    </row>
    <row r="1182" spans="1:172" customFormat="1" ht="16.5" x14ac:dyDescent="0.3">
      <c r="A1182" s="343"/>
      <c r="B1182" s="298"/>
      <c r="C1182" s="472" t="s">
        <v>426</v>
      </c>
      <c r="D1182" s="472"/>
      <c r="E1182" s="472"/>
      <c r="F1182" s="472"/>
      <c r="G1182" s="472"/>
      <c r="H1182" s="472"/>
      <c r="I1182" s="472"/>
      <c r="J1182" s="472"/>
      <c r="K1182" s="472"/>
      <c r="L1182" s="344">
        <v>4760856.62</v>
      </c>
      <c r="M1182" s="345"/>
      <c r="N1182" s="379">
        <v>45248080.770000003</v>
      </c>
      <c r="O1182" s="359"/>
      <c r="P1182" s="359"/>
      <c r="Q1182" s="359"/>
      <c r="FO1182" s="296"/>
      <c r="FP1182" s="304" t="s">
        <v>426</v>
      </c>
    </row>
    <row r="1183" spans="1:172" customFormat="1" ht="16.5" hidden="1" x14ac:dyDescent="0.3">
      <c r="A1183" s="343"/>
      <c r="B1183" s="298"/>
      <c r="C1183" s="472" t="s">
        <v>427</v>
      </c>
      <c r="D1183" s="472"/>
      <c r="E1183" s="472"/>
      <c r="F1183" s="472"/>
      <c r="G1183" s="472"/>
      <c r="H1183" s="472"/>
      <c r="I1183" s="472"/>
      <c r="J1183" s="472"/>
      <c r="K1183" s="472"/>
      <c r="L1183" s="347"/>
      <c r="M1183" s="345"/>
      <c r="N1183" s="348"/>
      <c r="O1183" s="359"/>
      <c r="P1183" s="359"/>
      <c r="Q1183" s="359"/>
      <c r="FO1183" s="296"/>
      <c r="FP1183" s="304" t="s">
        <v>427</v>
      </c>
    </row>
    <row r="1184" spans="1:172" customFormat="1" ht="16.5" hidden="1" x14ac:dyDescent="0.3">
      <c r="A1184" s="343"/>
      <c r="B1184" s="298"/>
      <c r="C1184" s="472" t="s">
        <v>428</v>
      </c>
      <c r="D1184" s="472"/>
      <c r="E1184" s="472"/>
      <c r="F1184" s="472"/>
      <c r="G1184" s="472"/>
      <c r="H1184" s="472"/>
      <c r="I1184" s="472"/>
      <c r="J1184" s="472"/>
      <c r="K1184" s="472"/>
      <c r="L1184" s="344">
        <v>4759009.6100000003</v>
      </c>
      <c r="M1184" s="345"/>
      <c r="N1184" s="346">
        <v>45219064.25</v>
      </c>
      <c r="O1184" s="359"/>
      <c r="P1184" s="359"/>
      <c r="Q1184" s="359"/>
      <c r="FO1184" s="296"/>
      <c r="FP1184" s="304" t="s">
        <v>428</v>
      </c>
    </row>
    <row r="1185" spans="1:175" customFormat="1" ht="16.5" hidden="1" x14ac:dyDescent="0.3">
      <c r="A1185" s="343"/>
      <c r="B1185" s="298"/>
      <c r="C1185" s="472" t="s">
        <v>429</v>
      </c>
      <c r="D1185" s="472"/>
      <c r="E1185" s="472"/>
      <c r="F1185" s="472"/>
      <c r="G1185" s="472"/>
      <c r="H1185" s="472"/>
      <c r="I1185" s="472"/>
      <c r="J1185" s="472"/>
      <c r="K1185" s="472"/>
      <c r="L1185" s="344">
        <v>1847.01</v>
      </c>
      <c r="M1185" s="345"/>
      <c r="N1185" s="346">
        <v>29016.52</v>
      </c>
      <c r="O1185" s="359"/>
      <c r="P1185" s="359"/>
      <c r="Q1185" s="359"/>
      <c r="FO1185" s="296"/>
      <c r="FP1185" s="304" t="s">
        <v>429</v>
      </c>
    </row>
    <row r="1186" spans="1:175" customFormat="1" ht="16.5" x14ac:dyDescent="0.3">
      <c r="A1186" s="343"/>
      <c r="B1186" s="298"/>
      <c r="C1186" s="472" t="s">
        <v>430</v>
      </c>
      <c r="D1186" s="472"/>
      <c r="E1186" s="472"/>
      <c r="F1186" s="472"/>
      <c r="G1186" s="472"/>
      <c r="H1186" s="472"/>
      <c r="I1186" s="472"/>
      <c r="J1186" s="472"/>
      <c r="K1186" s="472"/>
      <c r="L1186" s="344">
        <v>7872.01</v>
      </c>
      <c r="M1186" s="345"/>
      <c r="N1186" s="379">
        <v>126140.3</v>
      </c>
      <c r="O1186" s="359"/>
      <c r="P1186" s="359"/>
      <c r="Q1186" s="359"/>
      <c r="FO1186" s="296"/>
      <c r="FP1186" s="304" t="s">
        <v>430</v>
      </c>
    </row>
    <row r="1187" spans="1:175" customFormat="1" ht="16.5" x14ac:dyDescent="0.3">
      <c r="A1187" s="343"/>
      <c r="B1187" s="349"/>
      <c r="C1187" s="474" t="s">
        <v>449</v>
      </c>
      <c r="D1187" s="474"/>
      <c r="E1187" s="474"/>
      <c r="F1187" s="474"/>
      <c r="G1187" s="474"/>
      <c r="H1187" s="474"/>
      <c r="I1187" s="474"/>
      <c r="J1187" s="474"/>
      <c r="K1187" s="474"/>
      <c r="L1187" s="350">
        <v>4877715.8</v>
      </c>
      <c r="M1187" s="351"/>
      <c r="N1187" s="352">
        <v>48323379.909999996</v>
      </c>
      <c r="O1187" s="359"/>
      <c r="P1187" s="359"/>
      <c r="Q1187" s="359"/>
      <c r="FO1187" s="296"/>
      <c r="FQ1187" s="296" t="s">
        <v>449</v>
      </c>
    </row>
    <row r="1188" spans="1:175" customFormat="1" ht="16.5" x14ac:dyDescent="0.3">
      <c r="A1188" s="343"/>
      <c r="B1188" s="298"/>
      <c r="C1188" s="472" t="s">
        <v>450</v>
      </c>
      <c r="D1188" s="472"/>
      <c r="E1188" s="472"/>
      <c r="F1188" s="472"/>
      <c r="G1188" s="472"/>
      <c r="H1188" s="472"/>
      <c r="I1188" s="472"/>
      <c r="J1188" s="472"/>
      <c r="K1188" s="472"/>
      <c r="L1188" s="344">
        <v>14112.35</v>
      </c>
      <c r="M1188" s="345"/>
      <c r="N1188" s="346">
        <v>736805.74</v>
      </c>
      <c r="O1188" s="359"/>
      <c r="P1188" s="359"/>
      <c r="Q1188" s="359"/>
      <c r="FO1188" s="296"/>
      <c r="FP1188" s="304" t="s">
        <v>450</v>
      </c>
      <c r="FQ1188" s="296"/>
    </row>
    <row r="1189" spans="1:175" customFormat="1" ht="16.5" x14ac:dyDescent="0.3">
      <c r="A1189" s="343"/>
      <c r="B1189" s="298"/>
      <c r="C1189" s="472" t="s">
        <v>451</v>
      </c>
      <c r="D1189" s="472"/>
      <c r="E1189" s="472"/>
      <c r="F1189" s="472"/>
      <c r="G1189" s="472"/>
      <c r="H1189" s="472"/>
      <c r="I1189" s="472"/>
      <c r="J1189" s="472"/>
      <c r="K1189" s="472"/>
      <c r="L1189" s="344">
        <v>15443</v>
      </c>
      <c r="M1189" s="345"/>
      <c r="N1189" s="346">
        <v>806279.86</v>
      </c>
      <c r="O1189" s="359"/>
      <c r="P1189" s="359"/>
      <c r="Q1189" s="359"/>
      <c r="FO1189" s="296"/>
      <c r="FP1189" s="304" t="s">
        <v>451</v>
      </c>
      <c r="FQ1189" s="296"/>
    </row>
    <row r="1190" spans="1:175" customFormat="1" ht="16.5" x14ac:dyDescent="0.3">
      <c r="A1190" s="343"/>
      <c r="B1190" s="298"/>
      <c r="C1190" s="472" t="s">
        <v>452</v>
      </c>
      <c r="D1190" s="472"/>
      <c r="E1190" s="472"/>
      <c r="F1190" s="472"/>
      <c r="G1190" s="472"/>
      <c r="H1190" s="472"/>
      <c r="I1190" s="472"/>
      <c r="J1190" s="472"/>
      <c r="K1190" s="472"/>
      <c r="L1190" s="344">
        <v>8197.8799999999992</v>
      </c>
      <c r="M1190" s="345"/>
      <c r="N1190" s="346">
        <v>428013.15</v>
      </c>
      <c r="O1190" s="359"/>
      <c r="P1190" s="359"/>
      <c r="Q1190" s="359"/>
      <c r="FO1190" s="296"/>
      <c r="FP1190" s="304" t="s">
        <v>452</v>
      </c>
      <c r="FQ1190" s="296"/>
    </row>
    <row r="1191" spans="1:175" customFormat="1" ht="16.5" x14ac:dyDescent="0.3">
      <c r="A1191" s="343"/>
      <c r="B1191" s="298"/>
      <c r="C1191" s="472" t="s">
        <v>453</v>
      </c>
      <c r="D1191" s="472"/>
      <c r="E1191" s="472"/>
      <c r="F1191" s="472"/>
      <c r="G1191" s="472"/>
      <c r="H1191" s="472"/>
      <c r="I1191" s="472"/>
      <c r="J1191" s="472"/>
      <c r="K1191" s="472"/>
      <c r="L1191" s="344">
        <v>93652.14</v>
      </c>
      <c r="M1191" s="345"/>
      <c r="N1191" s="346">
        <v>927808.89</v>
      </c>
      <c r="O1191" s="359"/>
      <c r="P1191" s="359"/>
      <c r="Q1191" s="359"/>
      <c r="FO1191" s="296"/>
      <c r="FP1191" s="304" t="s">
        <v>453</v>
      </c>
      <c r="FQ1191" s="296"/>
    </row>
    <row r="1192" spans="1:175" customFormat="1" ht="16.5" x14ac:dyDescent="0.3">
      <c r="A1192" s="343"/>
      <c r="B1192" s="298"/>
      <c r="C1192" s="472" t="s">
        <v>454</v>
      </c>
      <c r="D1192" s="472"/>
      <c r="E1192" s="472"/>
      <c r="F1192" s="472"/>
      <c r="G1192" s="472"/>
      <c r="H1192" s="472"/>
      <c r="I1192" s="472"/>
      <c r="J1192" s="472"/>
      <c r="K1192" s="472"/>
      <c r="L1192" s="344">
        <v>-3899157.42</v>
      </c>
      <c r="M1192" s="345"/>
      <c r="N1192" s="346">
        <v>-37041995.539999999</v>
      </c>
      <c r="O1192" s="359"/>
      <c r="P1192" s="359"/>
      <c r="Q1192" s="359"/>
      <c r="FO1192" s="296"/>
      <c r="FP1192" s="304" t="s">
        <v>454</v>
      </c>
      <c r="FQ1192" s="296"/>
    </row>
    <row r="1193" spans="1:175" customFormat="1" ht="16.5" x14ac:dyDescent="0.3">
      <c r="A1193" s="343"/>
      <c r="B1193" s="349"/>
      <c r="C1193" s="474" t="s">
        <v>449</v>
      </c>
      <c r="D1193" s="474"/>
      <c r="E1193" s="474"/>
      <c r="F1193" s="474"/>
      <c r="G1193" s="474"/>
      <c r="H1193" s="474"/>
      <c r="I1193" s="474"/>
      <c r="J1193" s="474"/>
      <c r="K1193" s="474"/>
      <c r="L1193" s="350">
        <v>1072210.52</v>
      </c>
      <c r="M1193" s="351"/>
      <c r="N1193" s="352">
        <f>12209193.26-10.39</f>
        <v>12209182.869999999</v>
      </c>
      <c r="O1193" s="359"/>
      <c r="P1193" s="359"/>
      <c r="Q1193" s="359"/>
      <c r="FO1193" s="296"/>
      <c r="FQ1193" s="296" t="s">
        <v>449</v>
      </c>
    </row>
    <row r="1194" spans="1:175" customFormat="1" ht="16.5" x14ac:dyDescent="0.3">
      <c r="A1194" s="343"/>
      <c r="B1194" s="298"/>
      <c r="C1194" s="472" t="s">
        <v>455</v>
      </c>
      <c r="D1194" s="472"/>
      <c r="E1194" s="472"/>
      <c r="F1194" s="472"/>
      <c r="G1194" s="472"/>
      <c r="H1194" s="472"/>
      <c r="I1194" s="472"/>
      <c r="J1194" s="472"/>
      <c r="K1194" s="472"/>
      <c r="L1194" s="344">
        <v>235886.31</v>
      </c>
      <c r="M1194" s="345"/>
      <c r="N1194" s="346">
        <f>N1193*0.22</f>
        <v>2686020.2313999999</v>
      </c>
      <c r="O1194" s="359"/>
      <c r="P1194" s="359"/>
      <c r="Q1194" s="359"/>
      <c r="FO1194" s="296"/>
      <c r="FQ1194" s="296"/>
      <c r="FR1194" s="304" t="s">
        <v>455</v>
      </c>
    </row>
    <row r="1195" spans="1:175" customFormat="1" ht="21" x14ac:dyDescent="0.35">
      <c r="A1195" s="343"/>
      <c r="B1195" s="349"/>
      <c r="C1195" s="474" t="s">
        <v>456</v>
      </c>
      <c r="D1195" s="474"/>
      <c r="E1195" s="474"/>
      <c r="F1195" s="474"/>
      <c r="G1195" s="474"/>
      <c r="H1195" s="474"/>
      <c r="I1195" s="474"/>
      <c r="J1195" s="474"/>
      <c r="K1195" s="474"/>
      <c r="L1195" s="384">
        <v>1308096.83</v>
      </c>
      <c r="M1195" s="385"/>
      <c r="N1195" s="386">
        <f>N1193+N1194</f>
        <v>14895203.101399999</v>
      </c>
      <c r="O1195" s="359"/>
      <c r="P1195" s="359"/>
      <c r="Q1195" s="359"/>
      <c r="R1195" s="383" t="s">
        <v>595</v>
      </c>
      <c r="FO1195" s="296"/>
      <c r="FQ1195" s="296"/>
      <c r="FS1195" s="296" t="s">
        <v>456</v>
      </c>
    </row>
    <row r="1196" spans="1:175" customFormat="1" ht="16.5" x14ac:dyDescent="0.3">
      <c r="A1196" s="343"/>
      <c r="B1196" s="298"/>
      <c r="C1196" s="472" t="s">
        <v>457</v>
      </c>
      <c r="D1196" s="472"/>
      <c r="E1196" s="472"/>
      <c r="F1196" s="472"/>
      <c r="G1196" s="472"/>
      <c r="H1196" s="472"/>
      <c r="I1196" s="472"/>
      <c r="J1196" s="472"/>
      <c r="K1196" s="472"/>
      <c r="L1196" s="347"/>
      <c r="M1196" s="345"/>
      <c r="N1196" s="348"/>
      <c r="O1196" s="359"/>
      <c r="P1196" s="359"/>
      <c r="Q1196" s="359"/>
      <c r="FO1196" s="296"/>
      <c r="FP1196" s="304" t="s">
        <v>457</v>
      </c>
      <c r="FQ1196" s="296"/>
      <c r="FS1196" s="296"/>
    </row>
    <row r="1197" spans="1:175" customFormat="1" ht="16.5" x14ac:dyDescent="0.3">
      <c r="A1197" s="343"/>
      <c r="B1197" s="298"/>
      <c r="C1197" s="472" t="s">
        <v>458</v>
      </c>
      <c r="D1197" s="472"/>
      <c r="E1197" s="472"/>
      <c r="F1197" s="472"/>
      <c r="G1197" s="472"/>
      <c r="H1197" s="472"/>
      <c r="I1197" s="472"/>
      <c r="J1197" s="472"/>
      <c r="K1197" s="472"/>
      <c r="L1197" s="347"/>
      <c r="M1197" s="345"/>
      <c r="N1197" s="348"/>
      <c r="O1197" s="359"/>
      <c r="P1197" s="359"/>
      <c r="Q1197" s="359"/>
      <c r="FO1197" s="296"/>
      <c r="FP1197" s="304" t="s">
        <v>458</v>
      </c>
      <c r="FQ1197" s="296"/>
      <c r="FS1197" s="296"/>
    </row>
    <row r="1198" spans="1:175" customFormat="1" ht="16.5" x14ac:dyDescent="0.3">
      <c r="A1198" s="343"/>
      <c r="B1198" s="298" t="s">
        <v>169</v>
      </c>
      <c r="C1198" s="472" t="s">
        <v>586</v>
      </c>
      <c r="D1198" s="472"/>
      <c r="E1198" s="472"/>
      <c r="F1198" s="472"/>
      <c r="G1198" s="472"/>
      <c r="H1198" s="472"/>
      <c r="I1198" s="472"/>
      <c r="J1198" s="472"/>
      <c r="K1198" s="472"/>
      <c r="L1198" s="344">
        <v>1541.05</v>
      </c>
      <c r="M1198" s="345"/>
      <c r="N1198" s="346">
        <v>14639.98</v>
      </c>
      <c r="O1198" s="359"/>
      <c r="P1198" s="359"/>
      <c r="Q1198" s="359"/>
      <c r="FO1198" s="296"/>
      <c r="FP1198" s="304" t="s">
        <v>586</v>
      </c>
      <c r="FQ1198" s="296"/>
      <c r="FS1198" s="296"/>
    </row>
    <row r="1199" spans="1:175" customFormat="1" ht="16.5" x14ac:dyDescent="0.3">
      <c r="A1199" s="343"/>
      <c r="B1199" s="298" t="s">
        <v>169</v>
      </c>
      <c r="C1199" s="472" t="s">
        <v>460</v>
      </c>
      <c r="D1199" s="472"/>
      <c r="E1199" s="472"/>
      <c r="F1199" s="472"/>
      <c r="G1199" s="472"/>
      <c r="H1199" s="472"/>
      <c r="I1199" s="472"/>
      <c r="J1199" s="472"/>
      <c r="K1199" s="472"/>
      <c r="L1199" s="344">
        <v>702221.48</v>
      </c>
      <c r="M1199" s="345"/>
      <c r="N1199" s="346">
        <v>6671104.0800000001</v>
      </c>
      <c r="O1199" s="359"/>
      <c r="P1199" s="359"/>
      <c r="Q1199" s="359"/>
      <c r="FO1199" s="296"/>
      <c r="FP1199" s="304" t="s">
        <v>460</v>
      </c>
      <c r="FQ1199" s="296"/>
      <c r="FS1199" s="296"/>
    </row>
    <row r="1200" spans="1:175" customFormat="1" ht="16.5" x14ac:dyDescent="0.3">
      <c r="A1200" s="343"/>
      <c r="B1200" s="298" t="s">
        <v>169</v>
      </c>
      <c r="C1200" s="472" t="s">
        <v>461</v>
      </c>
      <c r="D1200" s="472"/>
      <c r="E1200" s="472"/>
      <c r="F1200" s="472"/>
      <c r="G1200" s="472"/>
      <c r="H1200" s="472"/>
      <c r="I1200" s="472"/>
      <c r="J1200" s="472"/>
      <c r="K1200" s="472"/>
      <c r="L1200" s="344">
        <v>36937.72</v>
      </c>
      <c r="M1200" s="345"/>
      <c r="N1200" s="346">
        <v>350908.36</v>
      </c>
      <c r="O1200" s="359"/>
      <c r="P1200" s="359"/>
      <c r="Q1200" s="359"/>
      <c r="FO1200" s="296"/>
      <c r="FP1200" s="304" t="s">
        <v>461</v>
      </c>
      <c r="FQ1200" s="296"/>
      <c r="FS1200" s="296"/>
    </row>
    <row r="1201" spans="1:237" customFormat="1" ht="16.5" x14ac:dyDescent="0.3">
      <c r="A1201" s="343"/>
      <c r="B1201" s="298" t="s">
        <v>169</v>
      </c>
      <c r="C1201" s="472" t="s">
        <v>462</v>
      </c>
      <c r="D1201" s="472"/>
      <c r="E1201" s="472"/>
      <c r="F1201" s="472"/>
      <c r="G1201" s="472"/>
      <c r="H1201" s="472"/>
      <c r="I1201" s="472"/>
      <c r="J1201" s="472"/>
      <c r="K1201" s="472"/>
      <c r="L1201" s="344">
        <v>1759.2</v>
      </c>
      <c r="M1201" s="345"/>
      <c r="N1201" s="346">
        <v>16712.400000000001</v>
      </c>
      <c r="O1201" s="359"/>
      <c r="P1201" s="359"/>
      <c r="Q1201" s="359"/>
      <c r="FO1201" s="296"/>
      <c r="FP1201" s="304" t="s">
        <v>462</v>
      </c>
      <c r="FQ1201" s="296"/>
      <c r="FS1201" s="296"/>
    </row>
    <row r="1202" spans="1:237" customFormat="1" ht="16.5" x14ac:dyDescent="0.3">
      <c r="A1202" s="343"/>
      <c r="B1202" s="298" t="s">
        <v>169</v>
      </c>
      <c r="C1202" s="472" t="s">
        <v>587</v>
      </c>
      <c r="D1202" s="472"/>
      <c r="E1202" s="472"/>
      <c r="F1202" s="472"/>
      <c r="G1202" s="472"/>
      <c r="H1202" s="472"/>
      <c r="I1202" s="472"/>
      <c r="J1202" s="472"/>
      <c r="K1202" s="472"/>
      <c r="L1202" s="344">
        <v>68279.37</v>
      </c>
      <c r="M1202" s="345"/>
      <c r="N1202" s="346">
        <v>648654.02</v>
      </c>
      <c r="O1202" s="359"/>
      <c r="P1202" s="359"/>
      <c r="Q1202" s="359"/>
      <c r="FO1202" s="296"/>
      <c r="FP1202" s="304" t="s">
        <v>587</v>
      </c>
      <c r="FQ1202" s="296"/>
      <c r="FS1202" s="296"/>
    </row>
    <row r="1203" spans="1:237" customFormat="1" ht="16.5" x14ac:dyDescent="0.3">
      <c r="A1203" s="343"/>
      <c r="B1203" s="298" t="s">
        <v>169</v>
      </c>
      <c r="C1203" s="472" t="s">
        <v>588</v>
      </c>
      <c r="D1203" s="472"/>
      <c r="E1203" s="472"/>
      <c r="F1203" s="472"/>
      <c r="G1203" s="472"/>
      <c r="H1203" s="472"/>
      <c r="I1203" s="472"/>
      <c r="J1203" s="472"/>
      <c r="K1203" s="472"/>
      <c r="L1203" s="344">
        <v>3451.86</v>
      </c>
      <c r="M1203" s="345"/>
      <c r="N1203" s="346">
        <v>32792.67</v>
      </c>
      <c r="O1203" s="359"/>
      <c r="P1203" s="359"/>
      <c r="Q1203" s="359"/>
      <c r="FO1203" s="296"/>
      <c r="FP1203" s="304" t="s">
        <v>588</v>
      </c>
      <c r="FQ1203" s="296"/>
      <c r="FS1203" s="296"/>
    </row>
    <row r="1204" spans="1:237" customFormat="1" ht="16.5" x14ac:dyDescent="0.3">
      <c r="A1204" s="343"/>
      <c r="B1204" s="298" t="s">
        <v>169</v>
      </c>
      <c r="C1204" s="472" t="s">
        <v>465</v>
      </c>
      <c r="D1204" s="472"/>
      <c r="E1204" s="472"/>
      <c r="F1204" s="472"/>
      <c r="G1204" s="472"/>
      <c r="H1204" s="472"/>
      <c r="I1204" s="472"/>
      <c r="J1204" s="472"/>
      <c r="K1204" s="472"/>
      <c r="L1204" s="344">
        <v>1135623.78</v>
      </c>
      <c r="M1204" s="345"/>
      <c r="N1204" s="346">
        <v>10788425.91</v>
      </c>
      <c r="O1204" s="359"/>
      <c r="P1204" s="359"/>
      <c r="Q1204" s="359"/>
      <c r="FO1204" s="296"/>
      <c r="FP1204" s="304" t="s">
        <v>465</v>
      </c>
      <c r="FQ1204" s="296"/>
      <c r="FS1204" s="296"/>
    </row>
    <row r="1205" spans="1:237" customFormat="1" ht="16.5" x14ac:dyDescent="0.3">
      <c r="A1205" s="343"/>
      <c r="B1205" s="298" t="s">
        <v>169</v>
      </c>
      <c r="C1205" s="472" t="s">
        <v>466</v>
      </c>
      <c r="D1205" s="472"/>
      <c r="E1205" s="472"/>
      <c r="F1205" s="472"/>
      <c r="G1205" s="472"/>
      <c r="H1205" s="472"/>
      <c r="I1205" s="472"/>
      <c r="J1205" s="472"/>
      <c r="K1205" s="472"/>
      <c r="L1205" s="344">
        <v>378541.26</v>
      </c>
      <c r="M1205" s="345"/>
      <c r="N1205" s="346">
        <v>3596141.97</v>
      </c>
      <c r="O1205" s="359"/>
      <c r="P1205" s="359"/>
      <c r="Q1205" s="359"/>
      <c r="FO1205" s="296"/>
      <c r="FP1205" s="304" t="s">
        <v>466</v>
      </c>
      <c r="FQ1205" s="296"/>
      <c r="FS1205" s="296"/>
    </row>
    <row r="1206" spans="1:237" customFormat="1" ht="16.5" x14ac:dyDescent="0.3">
      <c r="A1206" s="343"/>
      <c r="B1206" s="298" t="s">
        <v>169</v>
      </c>
      <c r="C1206" s="472" t="s">
        <v>589</v>
      </c>
      <c r="D1206" s="472"/>
      <c r="E1206" s="472"/>
      <c r="F1206" s="472"/>
      <c r="G1206" s="472"/>
      <c r="H1206" s="472"/>
      <c r="I1206" s="472"/>
      <c r="J1206" s="472"/>
      <c r="K1206" s="472"/>
      <c r="L1206" s="344">
        <v>705110.84</v>
      </c>
      <c r="M1206" s="345"/>
      <c r="N1206" s="346">
        <v>6698552.9800000004</v>
      </c>
      <c r="O1206" s="359"/>
      <c r="P1206" s="359"/>
      <c r="Q1206" s="359"/>
      <c r="FO1206" s="296"/>
      <c r="FP1206" s="304" t="s">
        <v>589</v>
      </c>
      <c r="FQ1206" s="296"/>
      <c r="FS1206" s="296"/>
    </row>
    <row r="1207" spans="1:237" customFormat="1" ht="16.5" x14ac:dyDescent="0.3">
      <c r="A1207" s="343"/>
      <c r="B1207" s="298" t="s">
        <v>169</v>
      </c>
      <c r="C1207" s="472" t="s">
        <v>468</v>
      </c>
      <c r="D1207" s="472"/>
      <c r="E1207" s="472"/>
      <c r="F1207" s="472"/>
      <c r="G1207" s="472"/>
      <c r="H1207" s="472"/>
      <c r="I1207" s="472"/>
      <c r="J1207" s="472"/>
      <c r="K1207" s="472"/>
      <c r="L1207" s="344">
        <v>66013.2</v>
      </c>
      <c r="M1207" s="345"/>
      <c r="N1207" s="346">
        <v>627125.4</v>
      </c>
      <c r="O1207" s="359"/>
      <c r="P1207" s="359"/>
      <c r="Q1207" s="359"/>
      <c r="FO1207" s="296"/>
      <c r="FP1207" s="304" t="s">
        <v>468</v>
      </c>
      <c r="FQ1207" s="296"/>
      <c r="FS1207" s="296"/>
    </row>
    <row r="1208" spans="1:237" customFormat="1" ht="16.5" x14ac:dyDescent="0.3">
      <c r="A1208" s="343"/>
      <c r="B1208" s="298" t="s">
        <v>169</v>
      </c>
      <c r="C1208" s="472" t="s">
        <v>590</v>
      </c>
      <c r="D1208" s="472"/>
      <c r="E1208" s="472"/>
      <c r="F1208" s="472"/>
      <c r="G1208" s="472"/>
      <c r="H1208" s="472"/>
      <c r="I1208" s="472"/>
      <c r="J1208" s="472"/>
      <c r="K1208" s="472"/>
      <c r="L1208" s="344">
        <v>799677.66</v>
      </c>
      <c r="M1208" s="345"/>
      <c r="N1208" s="346">
        <v>7596937.7699999996</v>
      </c>
      <c r="O1208" s="359"/>
      <c r="P1208" s="359"/>
      <c r="Q1208" s="359"/>
      <c r="FO1208" s="296"/>
      <c r="FP1208" s="304" t="s">
        <v>590</v>
      </c>
      <c r="FQ1208" s="296"/>
      <c r="FS1208" s="296"/>
    </row>
    <row r="1209" spans="1:237" customFormat="1" ht="16.5" x14ac:dyDescent="0.3">
      <c r="A1209" s="377"/>
      <c r="B1209" s="378"/>
      <c r="C1209" s="473" t="s">
        <v>470</v>
      </c>
      <c r="D1209" s="473"/>
      <c r="E1209" s="473"/>
      <c r="F1209" s="473"/>
      <c r="G1209" s="473"/>
      <c r="H1209" s="473"/>
      <c r="I1209" s="473"/>
      <c r="J1209" s="473"/>
      <c r="K1209" s="473"/>
      <c r="L1209" s="380">
        <v>3899157.42</v>
      </c>
      <c r="M1209" s="381"/>
      <c r="N1209" s="382">
        <v>37041995.539999999</v>
      </c>
      <c r="O1209" s="359"/>
      <c r="P1209" s="359"/>
      <c r="Q1209" s="359"/>
      <c r="R1209" s="215" t="s">
        <v>594</v>
      </c>
      <c r="FO1209" s="296"/>
      <c r="FP1209" s="304" t="s">
        <v>470</v>
      </c>
      <c r="FQ1209" s="296"/>
      <c r="FS1209" s="296"/>
    </row>
    <row r="1210" spans="1:237" customFormat="1" ht="1.5" customHeight="1" x14ac:dyDescent="0.25">
      <c r="B1210" s="337"/>
      <c r="C1210" s="296"/>
      <c r="D1210" s="296"/>
      <c r="E1210" s="296"/>
      <c r="F1210" s="296"/>
      <c r="G1210" s="296"/>
      <c r="H1210" s="296"/>
      <c r="I1210" s="296"/>
      <c r="J1210" s="296"/>
      <c r="K1210" s="296"/>
      <c r="L1210" s="350"/>
      <c r="M1210" s="360"/>
      <c r="N1210" s="361"/>
    </row>
    <row r="1211" spans="1:237" customFormat="1" ht="26.25" customHeight="1" x14ac:dyDescent="0.25">
      <c r="A1211" s="362"/>
      <c r="B1211" s="363"/>
      <c r="C1211" s="363"/>
      <c r="D1211" s="363"/>
      <c r="E1211" s="363"/>
      <c r="F1211" s="363"/>
      <c r="G1211" s="363"/>
      <c r="H1211" s="363"/>
      <c r="I1211" s="363"/>
      <c r="J1211" s="363"/>
      <c r="K1211" s="363"/>
      <c r="L1211" s="363"/>
      <c r="M1211" s="363"/>
      <c r="N1211" s="363"/>
    </row>
    <row r="1212" spans="1:237" s="270" customFormat="1" ht="15" x14ac:dyDescent="0.25">
      <c r="A1212" s="250"/>
      <c r="B1212" s="364" t="s">
        <v>471</v>
      </c>
      <c r="C1212" s="470"/>
      <c r="D1212" s="470"/>
      <c r="E1212" s="470"/>
      <c r="F1212" s="470"/>
      <c r="G1212" s="470"/>
      <c r="H1212" s="471"/>
      <c r="I1212" s="471"/>
      <c r="J1212" s="471"/>
      <c r="K1212" s="471"/>
      <c r="L1212" s="471"/>
      <c r="M1212"/>
      <c r="N1212"/>
      <c r="O1212"/>
      <c r="P1212"/>
      <c r="Q1212"/>
      <c r="R1212"/>
      <c r="S1212"/>
      <c r="T1212"/>
      <c r="U1212"/>
      <c r="V1212"/>
      <c r="W1212"/>
      <c r="X1212"/>
      <c r="Y1212" s="253"/>
      <c r="Z1212" s="253"/>
      <c r="AA1212" s="253"/>
      <c r="AB1212" s="253"/>
      <c r="AC1212" s="253"/>
      <c r="AD1212" s="253"/>
      <c r="AE1212" s="253"/>
      <c r="AF1212" s="253"/>
      <c r="AG1212" s="253"/>
      <c r="AH1212" s="253"/>
      <c r="AI1212" s="253"/>
      <c r="AJ1212" s="253"/>
      <c r="AK1212" s="253"/>
      <c r="AL1212" s="253"/>
      <c r="AM1212" s="253"/>
      <c r="AN1212" s="253"/>
      <c r="AO1212" s="258"/>
      <c r="AP1212" s="258"/>
      <c r="AQ1212" s="258"/>
      <c r="AR1212" s="258"/>
      <c r="AS1212" s="258"/>
      <c r="AT1212" s="258"/>
      <c r="AU1212" s="253"/>
      <c r="AV1212" s="253"/>
      <c r="AW1212" s="253"/>
      <c r="AX1212" s="253"/>
      <c r="AY1212" s="253"/>
      <c r="AZ1212" s="253"/>
      <c r="BA1212" s="253"/>
      <c r="BB1212" s="253"/>
      <c r="BC1212" s="258"/>
      <c r="BD1212" s="258"/>
      <c r="BE1212" s="258"/>
      <c r="BF1212" s="258"/>
      <c r="BG1212" s="258"/>
      <c r="BH1212" s="258"/>
      <c r="BI1212" s="253"/>
      <c r="BJ1212" s="253"/>
      <c r="BK1212" s="253"/>
      <c r="BL1212" s="253"/>
      <c r="BM1212" s="253"/>
      <c r="BN1212" s="253"/>
      <c r="BO1212" s="253"/>
      <c r="BP1212" s="253"/>
      <c r="BQ1212" s="258"/>
      <c r="BR1212" s="258"/>
      <c r="BS1212" s="258"/>
      <c r="BT1212" s="258"/>
      <c r="BU1212" s="258"/>
      <c r="BV1212" s="258"/>
      <c r="BW1212" s="253"/>
      <c r="BX1212" s="253"/>
      <c r="BY1212" s="253"/>
      <c r="BZ1212" s="253"/>
      <c r="CA1212" s="253"/>
      <c r="CB1212" s="253"/>
      <c r="CC1212" s="253"/>
      <c r="CD1212" s="253"/>
      <c r="CE1212" s="258"/>
      <c r="CF1212" s="258"/>
      <c r="CG1212" s="258"/>
      <c r="CH1212" s="258"/>
      <c r="CI1212" s="258"/>
      <c r="CJ1212" s="258"/>
      <c r="CK1212" s="253"/>
      <c r="CL1212" s="253"/>
      <c r="CM1212" s="253"/>
      <c r="CN1212" s="253"/>
      <c r="CO1212" s="253"/>
      <c r="CP1212" s="253"/>
      <c r="CQ1212" s="253"/>
      <c r="CR1212" s="253"/>
      <c r="CS1212" s="258"/>
      <c r="CT1212" s="258"/>
      <c r="CU1212" s="258"/>
      <c r="CV1212" s="258"/>
      <c r="CW1212" s="258"/>
      <c r="CX1212" s="258"/>
      <c r="CY1212" s="253"/>
      <c r="CZ1212" s="253"/>
      <c r="DA1212" s="253"/>
      <c r="DB1212" s="253"/>
      <c r="DC1212" s="253"/>
      <c r="DD1212" s="253"/>
      <c r="DE1212" s="253"/>
      <c r="DF1212" s="253"/>
      <c r="DG1212" s="261"/>
      <c r="DH1212" s="261"/>
      <c r="DI1212" s="261"/>
      <c r="DJ1212" s="261"/>
      <c r="DK1212" s="261"/>
      <c r="DL1212" s="261"/>
      <c r="DM1212" s="261"/>
      <c r="DN1212" s="261"/>
      <c r="DO1212" s="261"/>
      <c r="DP1212" s="261"/>
      <c r="DQ1212" s="261"/>
      <c r="DR1212" s="261"/>
      <c r="DS1212" s="261"/>
      <c r="DT1212" s="261"/>
      <c r="DU1212" s="261"/>
      <c r="DV1212" s="261"/>
      <c r="DW1212" s="261"/>
      <c r="DX1212" s="261"/>
      <c r="DY1212" s="261"/>
      <c r="DZ1212" s="261"/>
      <c r="EA1212" s="261"/>
      <c r="EB1212" s="261"/>
      <c r="EC1212" s="261"/>
      <c r="ED1212" s="261"/>
      <c r="EE1212" s="261"/>
      <c r="EF1212" s="261"/>
      <c r="EG1212" s="261"/>
      <c r="EH1212" s="261"/>
      <c r="EI1212" s="261"/>
      <c r="EJ1212" s="261"/>
      <c r="EK1212" s="261"/>
      <c r="EL1212" s="261"/>
      <c r="EM1212" s="261"/>
      <c r="EN1212" s="261"/>
      <c r="EO1212" s="261"/>
      <c r="EP1212" s="261"/>
      <c r="EQ1212" s="261"/>
      <c r="ER1212" s="261"/>
      <c r="ES1212" s="261"/>
      <c r="ET1212" s="261"/>
      <c r="EU1212" s="261"/>
      <c r="EV1212" s="261"/>
      <c r="EW1212" s="257"/>
      <c r="EX1212" s="257"/>
      <c r="EY1212" s="257"/>
      <c r="EZ1212" s="365"/>
      <c r="FA1212" s="258"/>
      <c r="FB1212" s="258"/>
      <c r="FC1212" s="258"/>
      <c r="FD1212" s="258"/>
      <c r="FE1212" s="258"/>
      <c r="FF1212" s="258"/>
      <c r="FG1212" s="258"/>
      <c r="FH1212" s="258"/>
      <c r="FI1212" s="258"/>
      <c r="FJ1212" s="258"/>
      <c r="FK1212" s="365"/>
      <c r="FL1212" s="258"/>
      <c r="FM1212" s="258"/>
      <c r="FN1212" s="258"/>
      <c r="FO1212" s="258"/>
      <c r="FP1212" s="258"/>
      <c r="FQ1212" s="258"/>
      <c r="FR1212" s="258"/>
      <c r="FS1212" s="258"/>
      <c r="FT1212" s="366" t="s">
        <v>0</v>
      </c>
      <c r="FU1212" s="366" t="s">
        <v>0</v>
      </c>
      <c r="FV1212" s="366" t="s">
        <v>0</v>
      </c>
      <c r="FW1212" s="366" t="s">
        <v>0</v>
      </c>
      <c r="FX1212" s="366" t="s">
        <v>0</v>
      </c>
      <c r="FY1212" s="367" t="s">
        <v>0</v>
      </c>
      <c r="FZ1212" s="367" t="s">
        <v>0</v>
      </c>
      <c r="GA1212" s="367" t="s">
        <v>0</v>
      </c>
      <c r="GB1212" s="367" t="s">
        <v>0</v>
      </c>
      <c r="GC1212" s="367" t="s">
        <v>0</v>
      </c>
      <c r="GD1212" s="366"/>
      <c r="GE1212" s="366"/>
      <c r="GF1212" s="366"/>
      <c r="GG1212" s="366"/>
      <c r="GH1212" s="366"/>
      <c r="GI1212" s="367"/>
      <c r="GJ1212" s="367"/>
      <c r="GK1212" s="367"/>
      <c r="GL1212" s="367"/>
      <c r="GM1212" s="367"/>
      <c r="GN1212" s="258"/>
      <c r="GO1212" s="258"/>
      <c r="GP1212" s="258"/>
      <c r="GQ1212" s="258"/>
      <c r="GR1212" s="258"/>
      <c r="GS1212" s="258"/>
      <c r="GT1212" s="258"/>
      <c r="GU1212" s="258"/>
      <c r="GV1212" s="258"/>
      <c r="GW1212" s="258"/>
      <c r="GX1212" s="258"/>
      <c r="GY1212" s="258"/>
      <c r="GZ1212" s="258"/>
      <c r="HA1212" s="258"/>
      <c r="HB1212" s="258"/>
      <c r="HC1212" s="258"/>
      <c r="HD1212" s="258"/>
      <c r="HE1212" s="258"/>
      <c r="HF1212" s="258"/>
      <c r="HG1212" s="258"/>
      <c r="HH1212" s="258"/>
      <c r="HI1212" s="258"/>
      <c r="HJ1212" s="258"/>
      <c r="HK1212" s="258"/>
      <c r="HL1212" s="258"/>
      <c r="HM1212" s="258"/>
      <c r="HN1212" s="258"/>
      <c r="HO1212" s="258"/>
      <c r="HP1212" s="258"/>
      <c r="HQ1212" s="258"/>
      <c r="HR1212" s="258"/>
      <c r="HS1212" s="258"/>
      <c r="HT1212" s="258"/>
      <c r="HU1212" s="258"/>
      <c r="HV1212" s="258"/>
      <c r="HW1212" s="258"/>
      <c r="HX1212" s="258"/>
      <c r="HY1212" s="258"/>
      <c r="HZ1212" s="258"/>
      <c r="IA1212" s="258"/>
      <c r="IB1212" s="258"/>
      <c r="IC1212" s="258"/>
    </row>
    <row r="1213" spans="1:237" s="368" customFormat="1" ht="16.5" customHeight="1" x14ac:dyDescent="0.25">
      <c r="A1213" s="252"/>
      <c r="B1213" s="364"/>
      <c r="C1213" s="469" t="s">
        <v>472</v>
      </c>
      <c r="D1213" s="469"/>
      <c r="E1213" s="469"/>
      <c r="F1213" s="469"/>
      <c r="G1213" s="469"/>
      <c r="H1213" s="469"/>
      <c r="I1213" s="469"/>
      <c r="J1213" s="469"/>
      <c r="K1213" s="469"/>
      <c r="L1213" s="469"/>
      <c r="Y1213" s="258"/>
      <c r="Z1213" s="258"/>
      <c r="AA1213" s="258"/>
      <c r="AB1213" s="258"/>
      <c r="AC1213" s="258"/>
      <c r="AD1213" s="258"/>
      <c r="AE1213" s="258"/>
      <c r="AF1213" s="258"/>
      <c r="AG1213" s="258"/>
      <c r="AH1213" s="258"/>
      <c r="AI1213" s="258"/>
      <c r="AJ1213" s="258"/>
      <c r="AK1213" s="258"/>
      <c r="AL1213" s="258"/>
      <c r="AM1213" s="258"/>
      <c r="AN1213" s="258"/>
      <c r="AO1213" s="258"/>
      <c r="AP1213" s="258"/>
      <c r="AQ1213" s="258"/>
      <c r="AR1213" s="258"/>
      <c r="AS1213" s="258"/>
      <c r="AT1213" s="258"/>
      <c r="AU1213" s="258"/>
      <c r="AV1213" s="258"/>
      <c r="AW1213" s="258"/>
      <c r="AX1213" s="258"/>
      <c r="AY1213" s="258"/>
      <c r="AZ1213" s="258"/>
      <c r="BA1213" s="258"/>
      <c r="BB1213" s="258"/>
      <c r="BC1213" s="258"/>
      <c r="BD1213" s="258"/>
      <c r="BE1213" s="258"/>
      <c r="BF1213" s="258"/>
      <c r="BG1213" s="258"/>
      <c r="BH1213" s="258"/>
      <c r="BI1213" s="258"/>
      <c r="BJ1213" s="258"/>
      <c r="BK1213" s="258"/>
      <c r="BL1213" s="258"/>
      <c r="BM1213" s="258"/>
      <c r="BN1213" s="258"/>
      <c r="BO1213" s="258"/>
      <c r="BP1213" s="258"/>
      <c r="BQ1213" s="258"/>
      <c r="BR1213" s="258"/>
      <c r="BS1213" s="258"/>
      <c r="BT1213" s="258"/>
      <c r="BU1213" s="258"/>
      <c r="BV1213" s="258"/>
      <c r="BW1213" s="258"/>
      <c r="BX1213" s="258"/>
      <c r="BY1213" s="258"/>
      <c r="BZ1213" s="258"/>
      <c r="CA1213" s="258"/>
      <c r="CB1213" s="258"/>
      <c r="CC1213" s="258"/>
      <c r="CD1213" s="258"/>
      <c r="CE1213" s="258"/>
      <c r="CF1213" s="258"/>
      <c r="CG1213" s="258"/>
      <c r="CH1213" s="258"/>
      <c r="CI1213" s="258"/>
      <c r="CJ1213" s="258"/>
      <c r="CK1213" s="258"/>
      <c r="CL1213" s="258"/>
      <c r="CM1213" s="258"/>
      <c r="CN1213" s="258"/>
      <c r="CO1213" s="258"/>
      <c r="CP1213" s="258"/>
      <c r="CQ1213" s="258"/>
      <c r="CR1213" s="258"/>
      <c r="CS1213" s="258"/>
      <c r="CT1213" s="258"/>
      <c r="CU1213" s="258"/>
      <c r="CV1213" s="258"/>
      <c r="CW1213" s="258"/>
      <c r="CX1213" s="258"/>
      <c r="CY1213" s="258"/>
      <c r="CZ1213" s="258"/>
      <c r="DA1213" s="258"/>
      <c r="DB1213" s="258"/>
      <c r="DC1213" s="258"/>
      <c r="DD1213" s="258"/>
      <c r="DE1213" s="258"/>
      <c r="DF1213" s="258"/>
      <c r="DG1213" s="369"/>
      <c r="DH1213" s="369"/>
      <c r="DI1213" s="369"/>
      <c r="DJ1213" s="369"/>
      <c r="DK1213" s="369"/>
      <c r="DL1213" s="369"/>
      <c r="DM1213" s="369"/>
      <c r="DN1213" s="369"/>
      <c r="DO1213" s="369"/>
      <c r="DP1213" s="369"/>
      <c r="DQ1213" s="369"/>
      <c r="DR1213" s="369"/>
      <c r="DS1213" s="369"/>
      <c r="DT1213" s="369"/>
      <c r="DU1213" s="369"/>
      <c r="DV1213" s="369"/>
      <c r="DW1213" s="369"/>
      <c r="DX1213" s="369"/>
      <c r="DY1213" s="369"/>
      <c r="DZ1213" s="369"/>
      <c r="EA1213" s="369"/>
      <c r="EB1213" s="369"/>
      <c r="EC1213" s="369"/>
      <c r="ED1213" s="369"/>
      <c r="EE1213" s="369"/>
      <c r="EF1213" s="369"/>
      <c r="EG1213" s="369"/>
      <c r="EH1213" s="369"/>
      <c r="EI1213" s="369"/>
      <c r="EJ1213" s="369"/>
      <c r="EK1213" s="369"/>
      <c r="EL1213" s="369"/>
      <c r="EM1213" s="369"/>
      <c r="EN1213" s="369"/>
      <c r="EO1213" s="369"/>
      <c r="EP1213" s="369"/>
      <c r="EQ1213" s="369"/>
      <c r="ER1213" s="369"/>
      <c r="ES1213" s="369"/>
      <c r="ET1213" s="369"/>
      <c r="EU1213" s="369"/>
      <c r="EV1213" s="369"/>
      <c r="EW1213" s="366"/>
      <c r="EX1213" s="366"/>
      <c r="EY1213" s="366"/>
      <c r="EZ1213" s="365"/>
      <c r="FA1213" s="258"/>
      <c r="FB1213" s="258"/>
      <c r="FC1213" s="258"/>
      <c r="FD1213" s="258"/>
      <c r="FE1213" s="258"/>
      <c r="FF1213" s="258"/>
      <c r="FG1213" s="258"/>
      <c r="FH1213" s="258"/>
      <c r="FI1213" s="258"/>
      <c r="FJ1213" s="258"/>
      <c r="FK1213" s="365"/>
      <c r="FL1213" s="258"/>
      <c r="FM1213" s="258"/>
      <c r="FN1213" s="258"/>
      <c r="FO1213" s="258"/>
      <c r="FP1213" s="258"/>
      <c r="FQ1213" s="258"/>
      <c r="FR1213" s="258"/>
      <c r="FS1213" s="258"/>
      <c r="FT1213" s="366"/>
      <c r="FU1213" s="366"/>
      <c r="FV1213" s="366"/>
      <c r="FW1213" s="366"/>
      <c r="FX1213" s="366"/>
      <c r="FY1213" s="367"/>
      <c r="FZ1213" s="367"/>
      <c r="GA1213" s="367"/>
      <c r="GB1213" s="367"/>
      <c r="GC1213" s="367"/>
      <c r="GD1213" s="366"/>
      <c r="GE1213" s="366"/>
      <c r="GF1213" s="366"/>
      <c r="GG1213" s="366"/>
      <c r="GH1213" s="366"/>
      <c r="GI1213" s="367"/>
      <c r="GJ1213" s="367"/>
      <c r="GK1213" s="367"/>
      <c r="GL1213" s="367"/>
      <c r="GM1213" s="367"/>
      <c r="GN1213" s="258"/>
      <c r="GO1213" s="258"/>
      <c r="GP1213" s="258"/>
      <c r="GQ1213" s="258"/>
      <c r="GR1213" s="258"/>
      <c r="GS1213" s="258"/>
      <c r="GT1213" s="258"/>
      <c r="GU1213" s="258"/>
      <c r="GV1213" s="258"/>
      <c r="GW1213" s="258"/>
      <c r="GX1213" s="258"/>
      <c r="GY1213" s="258"/>
      <c r="GZ1213" s="258"/>
      <c r="HA1213" s="258"/>
      <c r="HB1213" s="258"/>
      <c r="HC1213" s="258"/>
      <c r="HD1213" s="258"/>
      <c r="HE1213" s="258"/>
      <c r="HF1213" s="258"/>
      <c r="HG1213" s="258"/>
      <c r="HH1213" s="258"/>
      <c r="HI1213" s="258"/>
      <c r="HJ1213" s="258"/>
      <c r="HK1213" s="258"/>
      <c r="HL1213" s="258"/>
      <c r="HM1213" s="258"/>
      <c r="HN1213" s="258"/>
      <c r="HO1213" s="258"/>
      <c r="HP1213" s="258"/>
      <c r="HQ1213" s="258"/>
      <c r="HR1213" s="258"/>
      <c r="HS1213" s="258"/>
      <c r="HT1213" s="258"/>
      <c r="HU1213" s="258"/>
      <c r="HV1213" s="258"/>
      <c r="HW1213" s="258"/>
      <c r="HX1213" s="258"/>
      <c r="HY1213" s="258"/>
      <c r="HZ1213" s="258"/>
      <c r="IA1213" s="258"/>
      <c r="IB1213" s="258"/>
      <c r="IC1213" s="258"/>
    </row>
    <row r="1214" spans="1:237" s="270" customFormat="1" ht="15" x14ac:dyDescent="0.25">
      <c r="A1214" s="250"/>
      <c r="B1214" s="364" t="s">
        <v>473</v>
      </c>
      <c r="C1214" s="470"/>
      <c r="D1214" s="470"/>
      <c r="E1214" s="470"/>
      <c r="F1214" s="470"/>
      <c r="G1214" s="470"/>
      <c r="H1214" s="471"/>
      <c r="I1214" s="471"/>
      <c r="J1214" s="471"/>
      <c r="K1214" s="471"/>
      <c r="L1214" s="471"/>
      <c r="M1214"/>
      <c r="N1214"/>
      <c r="O1214"/>
      <c r="P1214"/>
      <c r="Q1214"/>
      <c r="R1214"/>
      <c r="S1214"/>
      <c r="T1214"/>
      <c r="U1214"/>
      <c r="V1214"/>
      <c r="W1214"/>
      <c r="X1214"/>
      <c r="Y1214" s="253"/>
      <c r="Z1214" s="253"/>
      <c r="AA1214" s="253"/>
      <c r="AB1214" s="253"/>
      <c r="AC1214" s="253"/>
      <c r="AD1214" s="253"/>
      <c r="AE1214" s="253"/>
      <c r="AF1214" s="253"/>
      <c r="AG1214" s="253"/>
      <c r="AH1214" s="253"/>
      <c r="AI1214" s="253"/>
      <c r="AJ1214" s="253"/>
      <c r="AK1214" s="253"/>
      <c r="AL1214" s="253"/>
      <c r="AM1214" s="253"/>
      <c r="AN1214" s="253"/>
      <c r="AO1214" s="258"/>
      <c r="AP1214" s="258"/>
      <c r="AQ1214" s="258"/>
      <c r="AR1214" s="258"/>
      <c r="AS1214" s="258"/>
      <c r="AT1214" s="258"/>
      <c r="AU1214" s="253"/>
      <c r="AV1214" s="253"/>
      <c r="AW1214" s="253"/>
      <c r="AX1214" s="253"/>
      <c r="AY1214" s="253"/>
      <c r="AZ1214" s="253"/>
      <c r="BA1214" s="253"/>
      <c r="BB1214" s="253"/>
      <c r="BC1214" s="258"/>
      <c r="BD1214" s="258"/>
      <c r="BE1214" s="258"/>
      <c r="BF1214" s="258"/>
      <c r="BG1214" s="258"/>
      <c r="BH1214" s="258"/>
      <c r="BI1214" s="253"/>
      <c r="BJ1214" s="253"/>
      <c r="BK1214" s="253"/>
      <c r="BL1214" s="253"/>
      <c r="BM1214" s="253"/>
      <c r="BN1214" s="253"/>
      <c r="BO1214" s="253"/>
      <c r="BP1214" s="253"/>
      <c r="BQ1214" s="258"/>
      <c r="BR1214" s="258"/>
      <c r="BS1214" s="258"/>
      <c r="BT1214" s="258"/>
      <c r="BU1214" s="258"/>
      <c r="BV1214" s="258"/>
      <c r="BW1214" s="253"/>
      <c r="BX1214" s="253"/>
      <c r="BY1214" s="253"/>
      <c r="BZ1214" s="253"/>
      <c r="CA1214" s="253"/>
      <c r="CB1214" s="253"/>
      <c r="CC1214" s="253"/>
      <c r="CD1214" s="253"/>
      <c r="CE1214" s="258"/>
      <c r="CF1214" s="258"/>
      <c r="CG1214" s="258"/>
      <c r="CH1214" s="258"/>
      <c r="CI1214" s="258"/>
      <c r="CJ1214" s="258"/>
      <c r="CK1214" s="253"/>
      <c r="CL1214" s="253"/>
      <c r="CM1214" s="253"/>
      <c r="CN1214" s="253"/>
      <c r="CO1214" s="253"/>
      <c r="CP1214" s="253"/>
      <c r="CQ1214" s="253"/>
      <c r="CR1214" s="253"/>
      <c r="CS1214" s="258"/>
      <c r="CT1214" s="258"/>
      <c r="CU1214" s="258"/>
      <c r="CV1214" s="258"/>
      <c r="CW1214" s="258"/>
      <c r="CX1214" s="258"/>
      <c r="CY1214" s="253"/>
      <c r="CZ1214" s="253"/>
      <c r="DA1214" s="253"/>
      <c r="DB1214" s="253"/>
      <c r="DC1214" s="253"/>
      <c r="DD1214" s="253"/>
      <c r="DE1214" s="253"/>
      <c r="DF1214" s="253"/>
      <c r="DG1214" s="261"/>
      <c r="DH1214" s="261"/>
      <c r="DI1214" s="261"/>
      <c r="DJ1214" s="261"/>
      <c r="DK1214" s="261"/>
      <c r="DL1214" s="261"/>
      <c r="DM1214" s="261"/>
      <c r="DN1214" s="261"/>
      <c r="DO1214" s="261"/>
      <c r="DP1214" s="261"/>
      <c r="DQ1214" s="261"/>
      <c r="DR1214" s="261"/>
      <c r="DS1214" s="261"/>
      <c r="DT1214" s="261"/>
      <c r="DU1214" s="261"/>
      <c r="DV1214" s="261"/>
      <c r="DW1214" s="261"/>
      <c r="DX1214" s="261"/>
      <c r="DY1214" s="261"/>
      <c r="DZ1214" s="261"/>
      <c r="EA1214" s="261"/>
      <c r="EB1214" s="261"/>
      <c r="EC1214" s="261"/>
      <c r="ED1214" s="261"/>
      <c r="EE1214" s="261"/>
      <c r="EF1214" s="261"/>
      <c r="EG1214" s="261"/>
      <c r="EH1214" s="261"/>
      <c r="EI1214" s="261"/>
      <c r="EJ1214" s="261"/>
      <c r="EK1214" s="261"/>
      <c r="EL1214" s="261"/>
      <c r="EM1214" s="261"/>
      <c r="EN1214" s="261"/>
      <c r="EO1214" s="261"/>
      <c r="EP1214" s="261"/>
      <c r="EQ1214" s="261"/>
      <c r="ER1214" s="261"/>
      <c r="ES1214" s="261"/>
      <c r="ET1214" s="261"/>
      <c r="EU1214" s="261"/>
      <c r="EV1214" s="261"/>
      <c r="EW1214" s="257"/>
      <c r="EX1214" s="257"/>
      <c r="EY1214" s="257"/>
      <c r="EZ1214" s="365"/>
      <c r="FA1214" s="258"/>
      <c r="FB1214" s="258"/>
      <c r="FC1214" s="258"/>
      <c r="FD1214" s="258"/>
      <c r="FE1214" s="258"/>
      <c r="FF1214" s="258"/>
      <c r="FG1214" s="258"/>
      <c r="FH1214" s="258"/>
      <c r="FI1214" s="258"/>
      <c r="FJ1214" s="258"/>
      <c r="FK1214" s="365"/>
      <c r="FL1214" s="258"/>
      <c r="FM1214" s="258"/>
      <c r="FN1214" s="258"/>
      <c r="FO1214" s="258"/>
      <c r="FP1214" s="258"/>
      <c r="FQ1214" s="258"/>
      <c r="FR1214" s="258"/>
      <c r="FS1214" s="258"/>
      <c r="FT1214" s="366"/>
      <c r="FU1214" s="366"/>
      <c r="FV1214" s="366"/>
      <c r="FW1214" s="366"/>
      <c r="FX1214" s="366"/>
      <c r="FY1214" s="367"/>
      <c r="FZ1214" s="367"/>
      <c r="GA1214" s="367"/>
      <c r="GB1214" s="367"/>
      <c r="GC1214" s="367"/>
      <c r="GD1214" s="366" t="s">
        <v>0</v>
      </c>
      <c r="GE1214" s="366" t="s">
        <v>0</v>
      </c>
      <c r="GF1214" s="366" t="s">
        <v>0</v>
      </c>
      <c r="GG1214" s="366" t="s">
        <v>0</v>
      </c>
      <c r="GH1214" s="366" t="s">
        <v>0</v>
      </c>
      <c r="GI1214" s="367" t="s">
        <v>0</v>
      </c>
      <c r="GJ1214" s="367" t="s">
        <v>0</v>
      </c>
      <c r="GK1214" s="367" t="s">
        <v>0</v>
      </c>
      <c r="GL1214" s="367" t="s">
        <v>0</v>
      </c>
      <c r="GM1214" s="367" t="s">
        <v>0</v>
      </c>
      <c r="GN1214" s="258"/>
      <c r="GO1214" s="258"/>
      <c r="GP1214" s="258"/>
      <c r="GQ1214" s="258"/>
      <c r="GR1214" s="258"/>
      <c r="GS1214" s="258"/>
      <c r="GT1214" s="258"/>
      <c r="GU1214" s="258"/>
      <c r="GV1214" s="258"/>
      <c r="GW1214" s="258"/>
      <c r="GX1214" s="258"/>
      <c r="GY1214" s="258"/>
      <c r="GZ1214" s="258"/>
      <c r="HA1214" s="258"/>
      <c r="HB1214" s="258"/>
      <c r="HC1214" s="258"/>
      <c r="HD1214" s="258"/>
      <c r="HE1214" s="258"/>
      <c r="HF1214" s="258"/>
      <c r="HG1214" s="258"/>
      <c r="HH1214" s="258"/>
      <c r="HI1214" s="258"/>
      <c r="HJ1214" s="258"/>
      <c r="HK1214" s="258"/>
      <c r="HL1214" s="258"/>
      <c r="HM1214" s="258"/>
      <c r="HN1214" s="258"/>
      <c r="HO1214" s="258"/>
      <c r="HP1214" s="258"/>
      <c r="HQ1214" s="258"/>
      <c r="HR1214" s="258"/>
      <c r="HS1214" s="258"/>
      <c r="HT1214" s="258"/>
      <c r="HU1214" s="258"/>
      <c r="HV1214" s="258"/>
      <c r="HW1214" s="258"/>
      <c r="HX1214" s="258"/>
      <c r="HY1214" s="258"/>
      <c r="HZ1214" s="258"/>
      <c r="IA1214" s="258"/>
      <c r="IB1214" s="258"/>
      <c r="IC1214" s="258"/>
    </row>
    <row r="1215" spans="1:237" s="368" customFormat="1" ht="16.5" customHeight="1" x14ac:dyDescent="0.25">
      <c r="A1215" s="252"/>
      <c r="C1215" s="469" t="s">
        <v>472</v>
      </c>
      <c r="D1215" s="469"/>
      <c r="E1215" s="469"/>
      <c r="F1215" s="469"/>
      <c r="G1215" s="469"/>
      <c r="H1215" s="469"/>
      <c r="I1215" s="469"/>
      <c r="J1215" s="469"/>
      <c r="K1215" s="469"/>
      <c r="L1215" s="469"/>
      <c r="Y1215" s="258"/>
      <c r="Z1215" s="258"/>
      <c r="AA1215" s="258"/>
      <c r="AB1215" s="258"/>
      <c r="AC1215" s="258"/>
      <c r="AD1215" s="258"/>
      <c r="AE1215" s="258"/>
      <c r="AF1215" s="258"/>
      <c r="AG1215" s="258"/>
      <c r="AH1215" s="258"/>
      <c r="AI1215" s="258"/>
      <c r="AJ1215" s="258"/>
      <c r="AK1215" s="258"/>
      <c r="AL1215" s="258"/>
      <c r="AM1215" s="258"/>
      <c r="AN1215" s="258"/>
      <c r="AO1215" s="258"/>
      <c r="AP1215" s="258"/>
      <c r="AQ1215" s="258"/>
      <c r="AR1215" s="258"/>
      <c r="AS1215" s="258"/>
      <c r="AT1215" s="258"/>
      <c r="AU1215" s="258"/>
      <c r="AV1215" s="258"/>
      <c r="AW1215" s="258"/>
      <c r="AX1215" s="258"/>
      <c r="AY1215" s="258"/>
      <c r="AZ1215" s="258"/>
      <c r="BA1215" s="258"/>
      <c r="BB1215" s="258"/>
      <c r="BC1215" s="258"/>
      <c r="BD1215" s="258"/>
      <c r="BE1215" s="258"/>
      <c r="BF1215" s="258"/>
      <c r="BG1215" s="258"/>
      <c r="BH1215" s="258"/>
      <c r="BI1215" s="258"/>
      <c r="BJ1215" s="258"/>
      <c r="BK1215" s="258"/>
      <c r="BL1215" s="258"/>
      <c r="BM1215" s="258"/>
      <c r="BN1215" s="258"/>
      <c r="BO1215" s="258"/>
      <c r="BP1215" s="258"/>
      <c r="BQ1215" s="258"/>
      <c r="BR1215" s="258"/>
      <c r="BS1215" s="258"/>
      <c r="BT1215" s="258"/>
      <c r="BU1215" s="258"/>
      <c r="BV1215" s="258"/>
      <c r="BW1215" s="258"/>
      <c r="BX1215" s="258"/>
      <c r="BY1215" s="258"/>
      <c r="BZ1215" s="258"/>
      <c r="CA1215" s="258"/>
      <c r="CB1215" s="258"/>
      <c r="CC1215" s="258"/>
      <c r="CD1215" s="258"/>
      <c r="CE1215" s="258"/>
      <c r="CF1215" s="258"/>
      <c r="CG1215" s="258"/>
      <c r="CH1215" s="258"/>
      <c r="CI1215" s="258"/>
      <c r="CJ1215" s="258"/>
      <c r="CK1215" s="258"/>
      <c r="CL1215" s="258"/>
      <c r="CM1215" s="258"/>
      <c r="CN1215" s="258"/>
      <c r="CO1215" s="258"/>
      <c r="CP1215" s="258"/>
      <c r="CQ1215" s="258"/>
      <c r="CR1215" s="258"/>
      <c r="CS1215" s="258"/>
      <c r="CT1215" s="258"/>
      <c r="CU1215" s="258"/>
      <c r="CV1215" s="258"/>
      <c r="CW1215" s="258"/>
      <c r="CX1215" s="258"/>
      <c r="CY1215" s="258"/>
      <c r="CZ1215" s="258"/>
      <c r="DA1215" s="258"/>
      <c r="DB1215" s="258"/>
      <c r="DC1215" s="258"/>
      <c r="DD1215" s="258"/>
      <c r="DE1215" s="258"/>
      <c r="DF1215" s="258"/>
      <c r="DG1215" s="369"/>
      <c r="DH1215" s="369"/>
      <c r="DI1215" s="369"/>
      <c r="DJ1215" s="369"/>
      <c r="DK1215" s="369"/>
      <c r="DL1215" s="369"/>
      <c r="DM1215" s="369"/>
      <c r="DN1215" s="369"/>
      <c r="DO1215" s="369"/>
      <c r="DP1215" s="369"/>
      <c r="DQ1215" s="369"/>
      <c r="DR1215" s="369"/>
      <c r="DS1215" s="369"/>
      <c r="DT1215" s="369"/>
      <c r="DU1215" s="369"/>
      <c r="DV1215" s="369"/>
      <c r="DW1215" s="369"/>
      <c r="DX1215" s="369"/>
      <c r="DY1215" s="369"/>
      <c r="DZ1215" s="369"/>
      <c r="EA1215" s="369"/>
      <c r="EB1215" s="369"/>
      <c r="EC1215" s="369"/>
      <c r="ED1215" s="369"/>
      <c r="EE1215" s="369"/>
      <c r="EF1215" s="369"/>
      <c r="EG1215" s="369"/>
      <c r="EH1215" s="369"/>
      <c r="EI1215" s="369"/>
      <c r="EJ1215" s="369"/>
      <c r="EK1215" s="369"/>
      <c r="EL1215" s="369"/>
      <c r="EM1215" s="369"/>
      <c r="EN1215" s="369"/>
      <c r="EO1215" s="369"/>
      <c r="EP1215" s="369"/>
      <c r="EQ1215" s="369"/>
      <c r="ER1215" s="369"/>
      <c r="ES1215" s="369"/>
      <c r="ET1215" s="369"/>
      <c r="EU1215" s="369"/>
      <c r="EV1215" s="369"/>
      <c r="EW1215" s="366"/>
      <c r="EX1215" s="366"/>
      <c r="EY1215" s="366"/>
      <c r="EZ1215" s="365"/>
      <c r="FA1215" s="258"/>
      <c r="FB1215" s="258"/>
      <c r="FC1215" s="258"/>
      <c r="FD1215" s="258"/>
      <c r="FE1215" s="258"/>
      <c r="FF1215" s="258"/>
      <c r="FG1215" s="258"/>
      <c r="FH1215" s="258"/>
      <c r="FI1215" s="258"/>
      <c r="FJ1215" s="258"/>
      <c r="FK1215" s="365"/>
      <c r="FL1215" s="258"/>
      <c r="FM1215" s="258"/>
      <c r="FN1215" s="258"/>
      <c r="FO1215" s="258"/>
      <c r="FP1215" s="258"/>
      <c r="FQ1215" s="258"/>
      <c r="FR1215" s="258"/>
      <c r="FS1215" s="258"/>
      <c r="FT1215" s="366"/>
      <c r="FU1215" s="366"/>
      <c r="FV1215" s="366"/>
      <c r="FW1215" s="366"/>
      <c r="FX1215" s="366"/>
      <c r="FY1215" s="367"/>
      <c r="FZ1215" s="367"/>
      <c r="GA1215" s="367"/>
      <c r="GB1215" s="367"/>
      <c r="GC1215" s="367"/>
      <c r="GD1215" s="366"/>
      <c r="GE1215" s="366"/>
      <c r="GF1215" s="366"/>
      <c r="GG1215" s="366"/>
      <c r="GH1215" s="366"/>
      <c r="GI1215" s="367"/>
      <c r="GJ1215" s="367"/>
      <c r="GK1215" s="367"/>
      <c r="GL1215" s="367"/>
      <c r="GM1215" s="367"/>
      <c r="GN1215" s="258"/>
      <c r="GO1215" s="258"/>
      <c r="GP1215" s="258"/>
      <c r="GQ1215" s="258"/>
      <c r="GR1215" s="258"/>
      <c r="GS1215" s="258"/>
      <c r="GT1215" s="258"/>
      <c r="GU1215" s="258"/>
      <c r="GV1215" s="258"/>
      <c r="GW1215" s="258"/>
      <c r="GX1215" s="258"/>
      <c r="GY1215" s="258"/>
      <c r="GZ1215" s="258"/>
      <c r="HA1215" s="258"/>
      <c r="HB1215" s="258"/>
      <c r="HC1215" s="258"/>
      <c r="HD1215" s="258"/>
      <c r="HE1215" s="258"/>
      <c r="HF1215" s="258"/>
      <c r="HG1215" s="258"/>
      <c r="HH1215" s="258"/>
      <c r="HI1215" s="258"/>
      <c r="HJ1215" s="258"/>
      <c r="HK1215" s="258"/>
      <c r="HL1215" s="258"/>
      <c r="HM1215" s="258"/>
      <c r="HN1215" s="258"/>
      <c r="HO1215" s="258"/>
      <c r="HP1215" s="258"/>
      <c r="HQ1215" s="258"/>
      <c r="HR1215" s="258"/>
      <c r="HS1215" s="258"/>
      <c r="HT1215" s="258"/>
      <c r="HU1215" s="258"/>
      <c r="HV1215" s="258"/>
      <c r="HW1215" s="258"/>
      <c r="HX1215" s="258"/>
      <c r="HY1215" s="258"/>
      <c r="HZ1215" s="258"/>
      <c r="IA1215" s="258"/>
      <c r="IB1215" s="258"/>
      <c r="IC1215" s="258"/>
    </row>
    <row r="1216" spans="1:237" customFormat="1" ht="21" customHeight="1" x14ac:dyDescent="0.25"/>
    <row r="1217" spans="1:237" s="270" customFormat="1" ht="22.5" x14ac:dyDescent="0.25">
      <c r="A1217" s="466" t="s">
        <v>591</v>
      </c>
      <c r="B1217" s="466"/>
      <c r="C1217" s="466"/>
      <c r="D1217" s="466"/>
      <c r="E1217" s="466"/>
      <c r="F1217" s="466"/>
      <c r="G1217" s="466"/>
      <c r="H1217" s="466"/>
      <c r="I1217" s="466"/>
      <c r="J1217" s="466"/>
      <c r="K1217" s="466"/>
      <c r="L1217" s="466"/>
      <c r="M1217" s="466"/>
      <c r="N1217" s="466"/>
      <c r="O1217" s="357"/>
      <c r="P1217" s="357"/>
      <c r="Q1217"/>
      <c r="R1217"/>
      <c r="S1217"/>
      <c r="T1217"/>
      <c r="U1217"/>
      <c r="V1217"/>
      <c r="W1217"/>
      <c r="X1217"/>
      <c r="Y1217" s="253"/>
      <c r="Z1217" s="253"/>
      <c r="AA1217" s="253"/>
      <c r="AB1217" s="253"/>
      <c r="AC1217" s="253"/>
      <c r="AD1217" s="253"/>
      <c r="AE1217" s="253"/>
      <c r="AF1217" s="253"/>
      <c r="AG1217" s="253"/>
      <c r="AH1217" s="253"/>
      <c r="AI1217" s="253"/>
      <c r="AJ1217" s="253"/>
      <c r="AK1217" s="253"/>
      <c r="AL1217" s="253"/>
      <c r="AM1217" s="253"/>
      <c r="AN1217" s="253"/>
      <c r="AO1217" s="258"/>
      <c r="AP1217" s="258"/>
      <c r="AQ1217" s="258"/>
      <c r="AR1217" s="258"/>
      <c r="AS1217" s="258"/>
      <c r="AT1217" s="258"/>
      <c r="AU1217" s="253"/>
      <c r="AV1217" s="253"/>
      <c r="AW1217" s="253"/>
      <c r="AX1217" s="253"/>
      <c r="AY1217" s="253"/>
      <c r="AZ1217" s="253"/>
      <c r="BA1217" s="253"/>
      <c r="BB1217" s="253"/>
      <c r="BC1217" s="258"/>
      <c r="BD1217" s="258"/>
      <c r="BE1217" s="258"/>
      <c r="BF1217" s="258"/>
      <c r="BG1217" s="258"/>
      <c r="BH1217" s="258"/>
      <c r="BI1217" s="253"/>
      <c r="BJ1217" s="253"/>
      <c r="BK1217" s="253"/>
      <c r="BL1217" s="253"/>
      <c r="BM1217" s="253"/>
      <c r="BN1217" s="253"/>
      <c r="BO1217" s="253"/>
      <c r="BP1217" s="253"/>
      <c r="BQ1217" s="258"/>
      <c r="BR1217" s="258"/>
      <c r="BS1217" s="258"/>
      <c r="BT1217" s="258"/>
      <c r="BU1217" s="258"/>
      <c r="BV1217" s="258"/>
      <c r="BW1217" s="253"/>
      <c r="BX1217" s="253"/>
      <c r="BY1217" s="253"/>
      <c r="BZ1217" s="253"/>
      <c r="CA1217" s="253"/>
      <c r="CB1217" s="253"/>
      <c r="CC1217" s="253"/>
      <c r="CD1217" s="253"/>
      <c r="CE1217" s="258"/>
      <c r="CF1217" s="258"/>
      <c r="CG1217" s="258"/>
      <c r="CH1217" s="258"/>
      <c r="CI1217" s="258"/>
      <c r="CJ1217" s="258"/>
      <c r="CK1217" s="253"/>
      <c r="CL1217" s="253"/>
      <c r="CM1217" s="253"/>
      <c r="CN1217" s="253"/>
      <c r="CO1217" s="253"/>
      <c r="CP1217" s="253"/>
      <c r="CQ1217" s="253"/>
      <c r="CR1217" s="253"/>
      <c r="CS1217" s="258"/>
      <c r="CT1217" s="258"/>
      <c r="CU1217" s="258"/>
      <c r="CV1217" s="258"/>
      <c r="CW1217" s="258"/>
      <c r="CX1217" s="258"/>
      <c r="CY1217" s="253"/>
      <c r="CZ1217" s="253"/>
      <c r="DA1217" s="253"/>
      <c r="DB1217" s="253"/>
      <c r="DC1217" s="253"/>
      <c r="DD1217" s="253"/>
      <c r="DE1217" s="253"/>
      <c r="DF1217" s="253"/>
      <c r="DG1217" s="261"/>
      <c r="DH1217" s="261"/>
      <c r="DI1217" s="261"/>
      <c r="DJ1217" s="261"/>
      <c r="DK1217" s="261"/>
      <c r="DL1217" s="261"/>
      <c r="DM1217" s="261"/>
      <c r="DN1217" s="261"/>
      <c r="DO1217" s="261"/>
      <c r="DP1217" s="261"/>
      <c r="DQ1217" s="261"/>
      <c r="DR1217" s="261"/>
      <c r="DS1217" s="261"/>
      <c r="DT1217" s="261"/>
      <c r="DU1217" s="261"/>
      <c r="DV1217" s="261"/>
      <c r="DW1217" s="261"/>
      <c r="DX1217" s="261"/>
      <c r="DY1217" s="261"/>
      <c r="DZ1217" s="261"/>
      <c r="EA1217" s="261"/>
      <c r="EB1217" s="261"/>
      <c r="EC1217" s="261"/>
      <c r="ED1217" s="261"/>
      <c r="EE1217" s="261"/>
      <c r="EF1217" s="261"/>
      <c r="EG1217" s="261"/>
      <c r="EH1217" s="261"/>
      <c r="EI1217" s="261"/>
      <c r="EJ1217" s="261"/>
      <c r="EK1217" s="261"/>
      <c r="EL1217" s="261"/>
      <c r="EM1217" s="261"/>
      <c r="EN1217" s="261"/>
      <c r="EO1217" s="261"/>
      <c r="EP1217" s="261"/>
      <c r="EQ1217" s="261"/>
      <c r="ER1217" s="261"/>
      <c r="ES1217" s="261"/>
      <c r="ET1217" s="261"/>
      <c r="EU1217" s="261"/>
      <c r="EV1217" s="261"/>
      <c r="EW1217" s="257"/>
      <c r="EX1217" s="257"/>
      <c r="EY1217" s="257"/>
      <c r="EZ1217" s="365"/>
      <c r="FA1217" s="258"/>
      <c r="FB1217" s="258"/>
      <c r="FC1217" s="258"/>
      <c r="FD1217" s="258"/>
      <c r="FE1217" s="258"/>
      <c r="FF1217" s="258"/>
      <c r="FG1217" s="258"/>
      <c r="FH1217" s="258"/>
      <c r="FI1217" s="258"/>
      <c r="FJ1217" s="258"/>
      <c r="FK1217" s="365"/>
      <c r="FL1217" s="258"/>
      <c r="FM1217" s="258"/>
      <c r="FN1217" s="258"/>
      <c r="FO1217" s="258"/>
      <c r="FP1217" s="258"/>
      <c r="FQ1217" s="258"/>
      <c r="FR1217" s="258"/>
      <c r="FS1217" s="258"/>
      <c r="FT1217" s="366"/>
      <c r="FU1217" s="366"/>
      <c r="FV1217" s="366"/>
      <c r="FW1217" s="366"/>
      <c r="FX1217" s="366"/>
      <c r="FY1217" s="367"/>
      <c r="FZ1217" s="367"/>
      <c r="GA1217" s="367"/>
      <c r="GB1217" s="367"/>
      <c r="GC1217" s="367"/>
      <c r="GD1217" s="366"/>
      <c r="GE1217" s="366"/>
      <c r="GF1217" s="366"/>
      <c r="GG1217" s="366"/>
      <c r="GH1217" s="366"/>
      <c r="GI1217" s="367"/>
      <c r="GJ1217" s="367"/>
      <c r="GK1217" s="367"/>
      <c r="GL1217" s="367"/>
      <c r="GM1217" s="367"/>
      <c r="GN1217" s="304" t="s">
        <v>591</v>
      </c>
      <c r="GO1217" s="304" t="s">
        <v>0</v>
      </c>
      <c r="GP1217" s="304" t="s">
        <v>0</v>
      </c>
      <c r="GQ1217" s="304" t="s">
        <v>0</v>
      </c>
      <c r="GR1217" s="304" t="s">
        <v>0</v>
      </c>
      <c r="GS1217" s="304" t="s">
        <v>0</v>
      </c>
      <c r="GT1217" s="304" t="s">
        <v>0</v>
      </c>
      <c r="GU1217" s="304" t="s">
        <v>0</v>
      </c>
      <c r="GV1217" s="304" t="s">
        <v>0</v>
      </c>
      <c r="GW1217" s="304" t="s">
        <v>0</v>
      </c>
      <c r="GX1217" s="304" t="s">
        <v>0</v>
      </c>
      <c r="GY1217" s="304" t="s">
        <v>0</v>
      </c>
      <c r="GZ1217" s="304" t="s">
        <v>0</v>
      </c>
      <c r="HA1217" s="304" t="s">
        <v>0</v>
      </c>
      <c r="HB1217" s="258"/>
      <c r="HC1217" s="258"/>
      <c r="HD1217" s="258"/>
      <c r="HE1217" s="258"/>
      <c r="HF1217" s="258"/>
      <c r="HG1217" s="258"/>
      <c r="HH1217" s="258"/>
      <c r="HI1217" s="258"/>
      <c r="HJ1217" s="258"/>
      <c r="HK1217" s="258"/>
      <c r="HL1217" s="258"/>
      <c r="HM1217" s="258"/>
      <c r="HN1217" s="258"/>
      <c r="HO1217" s="258"/>
      <c r="HP1217" s="258"/>
      <c r="HQ1217" s="258"/>
      <c r="HR1217" s="258"/>
      <c r="HS1217" s="258"/>
      <c r="HT1217" s="258"/>
      <c r="HU1217" s="258"/>
      <c r="HV1217" s="258"/>
      <c r="HW1217" s="258"/>
      <c r="HX1217" s="258"/>
      <c r="HY1217" s="258"/>
      <c r="HZ1217" s="258"/>
      <c r="IA1217" s="258"/>
      <c r="IB1217" s="258"/>
      <c r="IC1217" s="258"/>
    </row>
    <row r="1218" spans="1:237" s="270" customFormat="1" ht="15" x14ac:dyDescent="0.25">
      <c r="A1218" s="466" t="s">
        <v>592</v>
      </c>
      <c r="B1218" s="466"/>
      <c r="C1218" s="466"/>
      <c r="D1218" s="466"/>
      <c r="E1218" s="466"/>
      <c r="F1218" s="466"/>
      <c r="G1218" s="466"/>
      <c r="H1218" s="466"/>
      <c r="I1218" s="466"/>
      <c r="J1218" s="466"/>
      <c r="K1218" s="466"/>
      <c r="L1218" s="466"/>
      <c r="M1218" s="466"/>
      <c r="N1218" s="466"/>
      <c r="O1218" s="357"/>
      <c r="P1218" s="357"/>
      <c r="Q1218"/>
      <c r="R1218"/>
      <c r="S1218"/>
      <c r="T1218"/>
      <c r="U1218"/>
      <c r="V1218"/>
      <c r="W1218"/>
      <c r="X1218"/>
      <c r="Y1218" s="253"/>
      <c r="Z1218" s="253"/>
      <c r="AA1218" s="253"/>
      <c r="AB1218" s="253"/>
      <c r="AC1218" s="253"/>
      <c r="AD1218" s="253"/>
      <c r="AE1218" s="253"/>
      <c r="AF1218" s="253"/>
      <c r="AG1218" s="253"/>
      <c r="AH1218" s="253"/>
      <c r="AI1218" s="253"/>
      <c r="AJ1218" s="253"/>
      <c r="AK1218" s="253"/>
      <c r="AL1218" s="253"/>
      <c r="AM1218" s="253"/>
      <c r="AN1218" s="253"/>
      <c r="AO1218" s="258"/>
      <c r="AP1218" s="258"/>
      <c r="AQ1218" s="258"/>
      <c r="AR1218" s="258"/>
      <c r="AS1218" s="258"/>
      <c r="AT1218" s="258"/>
      <c r="AU1218" s="253"/>
      <c r="AV1218" s="253"/>
      <c r="AW1218" s="253"/>
      <c r="AX1218" s="253"/>
      <c r="AY1218" s="253"/>
      <c r="AZ1218" s="253"/>
      <c r="BA1218" s="253"/>
      <c r="BB1218" s="253"/>
      <c r="BC1218" s="258"/>
      <c r="BD1218" s="258"/>
      <c r="BE1218" s="258"/>
      <c r="BF1218" s="258"/>
      <c r="BG1218" s="258"/>
      <c r="BH1218" s="258"/>
      <c r="BI1218" s="253"/>
      <c r="BJ1218" s="253"/>
      <c r="BK1218" s="253"/>
      <c r="BL1218" s="253"/>
      <c r="BM1218" s="253"/>
      <c r="BN1218" s="253"/>
      <c r="BO1218" s="253"/>
      <c r="BP1218" s="253"/>
      <c r="BQ1218" s="258"/>
      <c r="BR1218" s="258"/>
      <c r="BS1218" s="258"/>
      <c r="BT1218" s="258"/>
      <c r="BU1218" s="258"/>
      <c r="BV1218" s="258"/>
      <c r="BW1218" s="253"/>
      <c r="BX1218" s="253"/>
      <c r="BY1218" s="253"/>
      <c r="BZ1218" s="253"/>
      <c r="CA1218" s="253"/>
      <c r="CB1218" s="253"/>
      <c r="CC1218" s="253"/>
      <c r="CD1218" s="253"/>
      <c r="CE1218" s="258"/>
      <c r="CF1218" s="258"/>
      <c r="CG1218" s="258"/>
      <c r="CH1218" s="258"/>
      <c r="CI1218" s="258"/>
      <c r="CJ1218" s="258"/>
      <c r="CK1218" s="253"/>
      <c r="CL1218" s="253"/>
      <c r="CM1218" s="253"/>
      <c r="CN1218" s="253"/>
      <c r="CO1218" s="253"/>
      <c r="CP1218" s="253"/>
      <c r="CQ1218" s="253"/>
      <c r="CR1218" s="253"/>
      <c r="CS1218" s="258"/>
      <c r="CT1218" s="258"/>
      <c r="CU1218" s="258"/>
      <c r="CV1218" s="258"/>
      <c r="CW1218" s="258"/>
      <c r="CX1218" s="258"/>
      <c r="CY1218" s="253"/>
      <c r="CZ1218" s="253"/>
      <c r="DA1218" s="253"/>
      <c r="DB1218" s="253"/>
      <c r="DC1218" s="253"/>
      <c r="DD1218" s="253"/>
      <c r="DE1218" s="253"/>
      <c r="DF1218" s="253"/>
      <c r="DG1218" s="261"/>
      <c r="DH1218" s="261"/>
      <c r="DI1218" s="261"/>
      <c r="DJ1218" s="261"/>
      <c r="DK1218" s="261"/>
      <c r="DL1218" s="261"/>
      <c r="DM1218" s="261"/>
      <c r="DN1218" s="261"/>
      <c r="DO1218" s="261"/>
      <c r="DP1218" s="261"/>
      <c r="DQ1218" s="261"/>
      <c r="DR1218" s="261"/>
      <c r="DS1218" s="261"/>
      <c r="DT1218" s="261"/>
      <c r="DU1218" s="261"/>
      <c r="DV1218" s="261"/>
      <c r="DW1218" s="261"/>
      <c r="DX1218" s="261"/>
      <c r="DY1218" s="261"/>
      <c r="DZ1218" s="261"/>
      <c r="EA1218" s="261"/>
      <c r="EB1218" s="261"/>
      <c r="EC1218" s="261"/>
      <c r="ED1218" s="261"/>
      <c r="EE1218" s="261"/>
      <c r="EF1218" s="261"/>
      <c r="EG1218" s="261"/>
      <c r="EH1218" s="261"/>
      <c r="EI1218" s="261"/>
      <c r="EJ1218" s="261"/>
      <c r="EK1218" s="261"/>
      <c r="EL1218" s="261"/>
      <c r="EM1218" s="261"/>
      <c r="EN1218" s="261"/>
      <c r="EO1218" s="261"/>
      <c r="EP1218" s="261"/>
      <c r="EQ1218" s="261"/>
      <c r="ER1218" s="261"/>
      <c r="ES1218" s="261"/>
      <c r="ET1218" s="261"/>
      <c r="EU1218" s="261"/>
      <c r="EV1218" s="261"/>
      <c r="EW1218" s="257"/>
      <c r="EX1218" s="257"/>
      <c r="EY1218" s="257"/>
      <c r="EZ1218" s="365"/>
      <c r="FA1218" s="258"/>
      <c r="FB1218" s="258"/>
      <c r="FC1218" s="258"/>
      <c r="FD1218" s="258"/>
      <c r="FE1218" s="258"/>
      <c r="FF1218" s="258"/>
      <c r="FG1218" s="258"/>
      <c r="FH1218" s="258"/>
      <c r="FI1218" s="258"/>
      <c r="FJ1218" s="258"/>
      <c r="FK1218" s="365"/>
      <c r="FL1218" s="258"/>
      <c r="FM1218" s="258"/>
      <c r="FN1218" s="258"/>
      <c r="FO1218" s="258"/>
      <c r="FP1218" s="258"/>
      <c r="FQ1218" s="258"/>
      <c r="FR1218" s="258"/>
      <c r="FS1218" s="258"/>
      <c r="FT1218" s="366"/>
      <c r="FU1218" s="366"/>
      <c r="FV1218" s="366"/>
      <c r="FW1218" s="366"/>
      <c r="FX1218" s="366"/>
      <c r="FY1218" s="367"/>
      <c r="FZ1218" s="367"/>
      <c r="GA1218" s="367"/>
      <c r="GB1218" s="367"/>
      <c r="GC1218" s="367"/>
      <c r="GD1218" s="366"/>
      <c r="GE1218" s="366"/>
      <c r="GF1218" s="366"/>
      <c r="GG1218" s="366"/>
      <c r="GH1218" s="366"/>
      <c r="GI1218" s="367"/>
      <c r="GJ1218" s="367"/>
      <c r="GK1218" s="367"/>
      <c r="GL1218" s="367"/>
      <c r="GM1218" s="367"/>
      <c r="GN1218" s="258"/>
      <c r="GO1218" s="258"/>
      <c r="GP1218" s="258"/>
      <c r="GQ1218" s="258"/>
      <c r="GR1218" s="258"/>
      <c r="GS1218" s="258"/>
      <c r="GT1218" s="258"/>
      <c r="GU1218" s="258"/>
      <c r="GV1218" s="258"/>
      <c r="GW1218" s="258"/>
      <c r="GX1218" s="258"/>
      <c r="GY1218" s="258"/>
      <c r="GZ1218" s="258"/>
      <c r="HA1218" s="258"/>
      <c r="HB1218" s="304" t="s">
        <v>592</v>
      </c>
      <c r="HC1218" s="304" t="s">
        <v>0</v>
      </c>
      <c r="HD1218" s="304" t="s">
        <v>0</v>
      </c>
      <c r="HE1218" s="304" t="s">
        <v>0</v>
      </c>
      <c r="HF1218" s="304" t="s">
        <v>0</v>
      </c>
      <c r="HG1218" s="304" t="s">
        <v>0</v>
      </c>
      <c r="HH1218" s="304" t="s">
        <v>0</v>
      </c>
      <c r="HI1218" s="304" t="s">
        <v>0</v>
      </c>
      <c r="HJ1218" s="304" t="s">
        <v>0</v>
      </c>
      <c r="HK1218" s="304" t="s">
        <v>0</v>
      </c>
      <c r="HL1218" s="304" t="s">
        <v>0</v>
      </c>
      <c r="HM1218" s="304" t="s">
        <v>0</v>
      </c>
      <c r="HN1218" s="304" t="s">
        <v>0</v>
      </c>
      <c r="HO1218" s="304" t="s">
        <v>0</v>
      </c>
      <c r="HP1218" s="258"/>
      <c r="HQ1218" s="258"/>
      <c r="HR1218" s="258"/>
      <c r="HS1218" s="258"/>
      <c r="HT1218" s="258"/>
      <c r="HU1218" s="258"/>
      <c r="HV1218" s="258"/>
      <c r="HW1218" s="258"/>
      <c r="HX1218" s="258"/>
      <c r="HY1218" s="258"/>
      <c r="HZ1218" s="258"/>
      <c r="IA1218" s="258"/>
      <c r="IB1218" s="258"/>
      <c r="IC1218" s="258"/>
    </row>
    <row r="1219" spans="1:237" s="270" customFormat="1" ht="15" x14ac:dyDescent="0.25">
      <c r="A1219" s="466" t="s">
        <v>593</v>
      </c>
      <c r="B1219" s="466"/>
      <c r="C1219" s="466"/>
      <c r="D1219" s="466"/>
      <c r="E1219" s="466"/>
      <c r="F1219" s="466"/>
      <c r="G1219" s="466"/>
      <c r="H1219" s="466"/>
      <c r="I1219" s="466"/>
      <c r="J1219" s="466"/>
      <c r="K1219" s="466"/>
      <c r="L1219" s="466"/>
      <c r="M1219" s="466"/>
      <c r="N1219" s="466"/>
      <c r="O1219" s="357"/>
      <c r="P1219" s="357"/>
      <c r="Q1219"/>
      <c r="R1219"/>
      <c r="S1219"/>
      <c r="T1219"/>
      <c r="U1219"/>
      <c r="V1219"/>
      <c r="W1219"/>
      <c r="X1219"/>
      <c r="Y1219" s="253"/>
      <c r="Z1219" s="253"/>
      <c r="AA1219" s="253"/>
      <c r="AB1219" s="253"/>
      <c r="AC1219" s="253"/>
      <c r="AD1219" s="253"/>
      <c r="AE1219" s="253"/>
      <c r="AF1219" s="253"/>
      <c r="AG1219" s="253"/>
      <c r="AH1219" s="253"/>
      <c r="AI1219" s="253"/>
      <c r="AJ1219" s="253"/>
      <c r="AK1219" s="253"/>
      <c r="AL1219" s="253"/>
      <c r="AM1219" s="253"/>
      <c r="AN1219" s="253"/>
      <c r="AO1219" s="258"/>
      <c r="AP1219" s="258"/>
      <c r="AQ1219" s="258"/>
      <c r="AR1219" s="258"/>
      <c r="AS1219" s="258"/>
      <c r="AT1219" s="258"/>
      <c r="AU1219" s="253"/>
      <c r="AV1219" s="253"/>
      <c r="AW1219" s="253"/>
      <c r="AX1219" s="253"/>
      <c r="AY1219" s="253"/>
      <c r="AZ1219" s="253"/>
      <c r="BA1219" s="253"/>
      <c r="BB1219" s="253"/>
      <c r="BC1219" s="258"/>
      <c r="BD1219" s="258"/>
      <c r="BE1219" s="258"/>
      <c r="BF1219" s="258"/>
      <c r="BG1219" s="258"/>
      <c r="BH1219" s="258"/>
      <c r="BI1219" s="253"/>
      <c r="BJ1219" s="253"/>
      <c r="BK1219" s="253"/>
      <c r="BL1219" s="253"/>
      <c r="BM1219" s="253"/>
      <c r="BN1219" s="253"/>
      <c r="BO1219" s="253"/>
      <c r="BP1219" s="253"/>
      <c r="BQ1219" s="258"/>
      <c r="BR1219" s="258"/>
      <c r="BS1219" s="258"/>
      <c r="BT1219" s="258"/>
      <c r="BU1219" s="258"/>
      <c r="BV1219" s="258"/>
      <c r="BW1219" s="253"/>
      <c r="BX1219" s="253"/>
      <c r="BY1219" s="253"/>
      <c r="BZ1219" s="253"/>
      <c r="CA1219" s="253"/>
      <c r="CB1219" s="253"/>
      <c r="CC1219" s="253"/>
      <c r="CD1219" s="253"/>
      <c r="CE1219" s="258"/>
      <c r="CF1219" s="258"/>
      <c r="CG1219" s="258"/>
      <c r="CH1219" s="258"/>
      <c r="CI1219" s="258"/>
      <c r="CJ1219" s="258"/>
      <c r="CK1219" s="253"/>
      <c r="CL1219" s="253"/>
      <c r="CM1219" s="253"/>
      <c r="CN1219" s="253"/>
      <c r="CO1219" s="253"/>
      <c r="CP1219" s="253"/>
      <c r="CQ1219" s="253"/>
      <c r="CR1219" s="253"/>
      <c r="CS1219" s="258"/>
      <c r="CT1219" s="258"/>
      <c r="CU1219" s="258"/>
      <c r="CV1219" s="258"/>
      <c r="CW1219" s="258"/>
      <c r="CX1219" s="258"/>
      <c r="CY1219" s="253"/>
      <c r="CZ1219" s="253"/>
      <c r="DA1219" s="253"/>
      <c r="DB1219" s="253"/>
      <c r="DC1219" s="253"/>
      <c r="DD1219" s="253"/>
      <c r="DE1219" s="253"/>
      <c r="DF1219" s="253"/>
      <c r="DG1219" s="261"/>
      <c r="DH1219" s="261"/>
      <c r="DI1219" s="261"/>
      <c r="DJ1219" s="261"/>
      <c r="DK1219" s="261"/>
      <c r="DL1219" s="261"/>
      <c r="DM1219" s="261"/>
      <c r="DN1219" s="261"/>
      <c r="DO1219" s="261"/>
      <c r="DP1219" s="261"/>
      <c r="DQ1219" s="261"/>
      <c r="DR1219" s="261"/>
      <c r="DS1219" s="261"/>
      <c r="DT1219" s="261"/>
      <c r="DU1219" s="261"/>
      <c r="DV1219" s="261"/>
      <c r="DW1219" s="261"/>
      <c r="DX1219" s="261"/>
      <c r="DY1219" s="261"/>
      <c r="DZ1219" s="261"/>
      <c r="EA1219" s="261"/>
      <c r="EB1219" s="261"/>
      <c r="EC1219" s="261"/>
      <c r="ED1219" s="261"/>
      <c r="EE1219" s="261"/>
      <c r="EF1219" s="261"/>
      <c r="EG1219" s="261"/>
      <c r="EH1219" s="261"/>
      <c r="EI1219" s="261"/>
      <c r="EJ1219" s="261"/>
      <c r="EK1219" s="261"/>
      <c r="EL1219" s="261"/>
      <c r="EM1219" s="261"/>
      <c r="EN1219" s="261"/>
      <c r="EO1219" s="261"/>
      <c r="EP1219" s="261"/>
      <c r="EQ1219" s="261"/>
      <c r="ER1219" s="261"/>
      <c r="ES1219" s="261"/>
      <c r="ET1219" s="261"/>
      <c r="EU1219" s="261"/>
      <c r="EV1219" s="261"/>
      <c r="EW1219" s="257"/>
      <c r="EX1219" s="257"/>
      <c r="EY1219" s="257"/>
      <c r="EZ1219" s="365"/>
      <c r="FA1219" s="258"/>
      <c r="FB1219" s="258"/>
      <c r="FC1219" s="258"/>
      <c r="FD1219" s="258"/>
      <c r="FE1219" s="258"/>
      <c r="FF1219" s="258"/>
      <c r="FG1219" s="258"/>
      <c r="FH1219" s="258"/>
      <c r="FI1219" s="258"/>
      <c r="FJ1219" s="258"/>
      <c r="FK1219" s="365"/>
      <c r="FL1219" s="258"/>
      <c r="FM1219" s="258"/>
      <c r="FN1219" s="258"/>
      <c r="FO1219" s="258"/>
      <c r="FP1219" s="258"/>
      <c r="FQ1219" s="258"/>
      <c r="FR1219" s="258"/>
      <c r="FS1219" s="258"/>
      <c r="FT1219" s="366"/>
      <c r="FU1219" s="366"/>
      <c r="FV1219" s="366"/>
      <c r="FW1219" s="366"/>
      <c r="FX1219" s="366"/>
      <c r="FY1219" s="367"/>
      <c r="FZ1219" s="367"/>
      <c r="GA1219" s="367"/>
      <c r="GB1219" s="367"/>
      <c r="GC1219" s="367"/>
      <c r="GD1219" s="366"/>
      <c r="GE1219" s="366"/>
      <c r="GF1219" s="366"/>
      <c r="GG1219" s="366"/>
      <c r="GH1219" s="366"/>
      <c r="GI1219" s="367"/>
      <c r="GJ1219" s="367"/>
      <c r="GK1219" s="367"/>
      <c r="GL1219" s="367"/>
      <c r="GM1219" s="367"/>
      <c r="GN1219" s="258"/>
      <c r="GO1219" s="258"/>
      <c r="GP1219" s="258"/>
      <c r="GQ1219" s="258"/>
      <c r="GR1219" s="258"/>
      <c r="GS1219" s="258"/>
      <c r="GT1219" s="258"/>
      <c r="GU1219" s="258"/>
      <c r="GV1219" s="258"/>
      <c r="GW1219" s="258"/>
      <c r="GX1219" s="258"/>
      <c r="GY1219" s="258"/>
      <c r="GZ1219" s="258"/>
      <c r="HA1219" s="258"/>
      <c r="HB1219" s="258"/>
      <c r="HC1219" s="258"/>
      <c r="HD1219" s="258"/>
      <c r="HE1219" s="258"/>
      <c r="HF1219" s="258"/>
      <c r="HG1219" s="258"/>
      <c r="HH1219" s="258"/>
      <c r="HI1219" s="258"/>
      <c r="HJ1219" s="258"/>
      <c r="HK1219" s="258"/>
      <c r="HL1219" s="258"/>
      <c r="HM1219" s="258"/>
      <c r="HN1219" s="258"/>
      <c r="HO1219" s="258"/>
      <c r="HP1219" s="304" t="s">
        <v>593</v>
      </c>
      <c r="HQ1219" s="304" t="s">
        <v>0</v>
      </c>
      <c r="HR1219" s="304" t="s">
        <v>0</v>
      </c>
      <c r="HS1219" s="304" t="s">
        <v>0</v>
      </c>
      <c r="HT1219" s="304" t="s">
        <v>0</v>
      </c>
      <c r="HU1219" s="304" t="s">
        <v>0</v>
      </c>
      <c r="HV1219" s="304" t="s">
        <v>0</v>
      </c>
      <c r="HW1219" s="304" t="s">
        <v>0</v>
      </c>
      <c r="HX1219" s="304" t="s">
        <v>0</v>
      </c>
      <c r="HY1219" s="304" t="s">
        <v>0</v>
      </c>
      <c r="HZ1219" s="304" t="s">
        <v>0</v>
      </c>
      <c r="IA1219" s="304" t="s">
        <v>0</v>
      </c>
      <c r="IB1219" s="304" t="s">
        <v>0</v>
      </c>
      <c r="IC1219" s="304" t="s">
        <v>0</v>
      </c>
    </row>
    <row r="1220" spans="1:237" s="270" customFormat="1" ht="20.25" customHeight="1" x14ac:dyDescent="0.25">
      <c r="A1220" s="328"/>
      <c r="B1220" s="328"/>
      <c r="C1220" s="328"/>
      <c r="D1220" s="328"/>
      <c r="E1220" s="328"/>
      <c r="F1220" s="328"/>
      <c r="G1220" s="328"/>
      <c r="H1220" s="328"/>
      <c r="I1220" s="328"/>
      <c r="J1220" s="328"/>
      <c r="K1220" s="328"/>
      <c r="L1220" s="328"/>
      <c r="M1220" s="328"/>
      <c r="N1220" s="328"/>
      <c r="O1220" s="357"/>
      <c r="P1220" s="357"/>
      <c r="Q1220"/>
      <c r="R1220"/>
      <c r="S1220"/>
      <c r="T1220"/>
      <c r="U1220"/>
      <c r="V1220"/>
      <c r="W1220"/>
      <c r="X1220"/>
      <c r="Y1220" s="253"/>
      <c r="Z1220" s="253"/>
      <c r="AA1220" s="253"/>
      <c r="AB1220" s="253"/>
      <c r="AC1220" s="253"/>
      <c r="AD1220" s="253"/>
      <c r="AE1220" s="253"/>
      <c r="AF1220" s="253"/>
      <c r="AG1220" s="253"/>
      <c r="AH1220" s="253"/>
      <c r="AI1220" s="253"/>
      <c r="AJ1220" s="253"/>
      <c r="AK1220" s="253"/>
      <c r="AL1220" s="253"/>
      <c r="AM1220" s="253"/>
      <c r="AN1220" s="253"/>
      <c r="AO1220" s="258"/>
      <c r="AP1220" s="258"/>
      <c r="AQ1220" s="258"/>
      <c r="AR1220" s="258"/>
      <c r="AS1220" s="258"/>
      <c r="AT1220" s="258"/>
      <c r="AU1220" s="253"/>
      <c r="AV1220" s="253"/>
      <c r="AW1220" s="253"/>
      <c r="AX1220" s="253"/>
      <c r="AY1220" s="253"/>
      <c r="AZ1220" s="253"/>
      <c r="BA1220" s="253"/>
      <c r="BB1220" s="253"/>
      <c r="BC1220" s="258"/>
      <c r="BD1220" s="258"/>
      <c r="BE1220" s="258"/>
      <c r="BF1220" s="258"/>
      <c r="BG1220" s="258"/>
      <c r="BH1220" s="258"/>
      <c r="BI1220" s="253"/>
      <c r="BJ1220" s="253"/>
      <c r="BK1220" s="253"/>
      <c r="BL1220" s="253"/>
      <c r="BM1220" s="253"/>
      <c r="BN1220" s="253"/>
      <c r="BO1220" s="253"/>
      <c r="BP1220" s="253"/>
      <c r="BQ1220" s="258"/>
      <c r="BR1220" s="258"/>
      <c r="BS1220" s="258"/>
      <c r="BT1220" s="258"/>
      <c r="BU1220" s="258"/>
      <c r="BV1220" s="258"/>
      <c r="BW1220" s="253"/>
      <c r="BX1220" s="253"/>
      <c r="BY1220" s="253"/>
      <c r="BZ1220" s="253"/>
      <c r="CA1220" s="253"/>
      <c r="CB1220" s="253"/>
      <c r="CC1220" s="253"/>
      <c r="CD1220" s="253"/>
      <c r="CE1220" s="258"/>
      <c r="CF1220" s="258"/>
      <c r="CG1220" s="258"/>
      <c r="CH1220" s="258"/>
      <c r="CI1220" s="258"/>
      <c r="CJ1220" s="258"/>
      <c r="CK1220" s="253"/>
      <c r="CL1220" s="253"/>
      <c r="CM1220" s="253"/>
      <c r="CN1220" s="253"/>
      <c r="CO1220" s="253"/>
      <c r="CP1220" s="253"/>
      <c r="CQ1220" s="253"/>
      <c r="CR1220" s="253"/>
      <c r="CS1220" s="258"/>
      <c r="CT1220" s="258"/>
      <c r="CU1220" s="258"/>
      <c r="CV1220" s="258"/>
      <c r="CW1220" s="258"/>
      <c r="CX1220" s="258"/>
      <c r="CY1220" s="253"/>
      <c r="CZ1220" s="253"/>
      <c r="DA1220" s="253"/>
      <c r="DB1220" s="253"/>
      <c r="DC1220" s="253"/>
      <c r="DD1220" s="253"/>
      <c r="DE1220" s="253"/>
      <c r="DF1220" s="253"/>
      <c r="DG1220" s="261"/>
      <c r="DH1220" s="261"/>
      <c r="DI1220" s="261"/>
      <c r="DJ1220" s="261"/>
      <c r="DK1220" s="261"/>
      <c r="DL1220" s="261"/>
      <c r="DM1220" s="261"/>
      <c r="DN1220" s="261"/>
      <c r="DO1220" s="261"/>
      <c r="DP1220" s="261"/>
      <c r="DQ1220" s="261"/>
      <c r="DR1220" s="261"/>
      <c r="DS1220" s="261"/>
      <c r="DT1220" s="261"/>
      <c r="DU1220" s="261"/>
      <c r="DV1220" s="261"/>
      <c r="DW1220" s="261"/>
      <c r="DX1220" s="261"/>
      <c r="DY1220" s="261"/>
      <c r="DZ1220" s="261"/>
      <c r="EA1220" s="261"/>
      <c r="EB1220" s="261"/>
      <c r="EC1220" s="261"/>
      <c r="ED1220" s="261"/>
      <c r="EE1220" s="261"/>
      <c r="EF1220" s="261"/>
      <c r="EG1220" s="261"/>
      <c r="EH1220" s="261"/>
      <c r="EI1220" s="261"/>
      <c r="EJ1220" s="261"/>
      <c r="EK1220" s="261"/>
      <c r="EL1220" s="261"/>
      <c r="EM1220" s="261"/>
      <c r="EN1220" s="261"/>
      <c r="EO1220" s="261"/>
      <c r="EP1220" s="261"/>
      <c r="EQ1220" s="261"/>
      <c r="ER1220" s="261"/>
      <c r="ES1220" s="261"/>
      <c r="ET1220" s="261"/>
      <c r="EU1220" s="261"/>
      <c r="EV1220" s="261"/>
      <c r="EW1220" s="257"/>
      <c r="EX1220" s="257"/>
      <c r="EY1220" s="257"/>
      <c r="EZ1220" s="365"/>
      <c r="FA1220" s="258"/>
      <c r="FB1220" s="258"/>
      <c r="FC1220" s="258"/>
      <c r="FD1220" s="258"/>
      <c r="FE1220" s="258"/>
      <c r="FF1220" s="258"/>
      <c r="FG1220" s="258"/>
      <c r="FH1220" s="258"/>
      <c r="FI1220" s="258"/>
      <c r="FJ1220" s="258"/>
      <c r="FK1220" s="365"/>
      <c r="FL1220" s="258"/>
      <c r="FM1220" s="258"/>
      <c r="FN1220" s="258"/>
      <c r="FO1220" s="258"/>
      <c r="FP1220" s="258"/>
      <c r="FQ1220" s="258"/>
      <c r="FR1220" s="258"/>
      <c r="FS1220" s="258"/>
      <c r="FT1220" s="366"/>
      <c r="FU1220" s="366"/>
      <c r="FV1220" s="366"/>
      <c r="FW1220" s="366"/>
      <c r="FX1220" s="366"/>
      <c r="FY1220" s="367"/>
      <c r="FZ1220" s="367"/>
      <c r="GA1220" s="367"/>
      <c r="GB1220" s="367"/>
      <c r="GC1220" s="367"/>
      <c r="GD1220" s="366"/>
      <c r="GE1220" s="366"/>
      <c r="GF1220" s="366"/>
      <c r="GG1220" s="366"/>
      <c r="GH1220" s="366"/>
      <c r="GI1220" s="367"/>
      <c r="GJ1220" s="367"/>
      <c r="GK1220" s="367"/>
      <c r="GL1220" s="367"/>
      <c r="GM1220" s="367"/>
      <c r="GN1220" s="258"/>
      <c r="GO1220" s="258"/>
      <c r="GP1220" s="258"/>
      <c r="GQ1220" s="258"/>
      <c r="GR1220" s="258"/>
      <c r="GS1220" s="258"/>
      <c r="GT1220" s="258"/>
      <c r="GU1220" s="258"/>
      <c r="GV1220" s="258"/>
      <c r="GW1220" s="258"/>
      <c r="GX1220" s="258"/>
      <c r="GY1220" s="258"/>
      <c r="GZ1220" s="258"/>
      <c r="HA1220" s="258"/>
      <c r="HB1220" s="258"/>
      <c r="HC1220" s="258"/>
      <c r="HD1220" s="258"/>
      <c r="HE1220" s="258"/>
      <c r="HF1220" s="258"/>
      <c r="HG1220" s="258"/>
      <c r="HH1220" s="258"/>
      <c r="HI1220" s="258"/>
      <c r="HJ1220" s="258"/>
      <c r="HK1220" s="258"/>
      <c r="HL1220" s="258"/>
      <c r="HM1220" s="258"/>
      <c r="HN1220" s="258"/>
      <c r="HO1220" s="258"/>
      <c r="HP1220" s="258"/>
      <c r="HQ1220" s="258"/>
      <c r="HR1220" s="258"/>
      <c r="HS1220" s="258"/>
      <c r="HT1220" s="258"/>
      <c r="HU1220" s="258"/>
      <c r="HV1220" s="258"/>
      <c r="HW1220" s="258"/>
      <c r="HX1220" s="258"/>
      <c r="HY1220" s="258"/>
      <c r="HZ1220" s="258"/>
      <c r="IA1220" s="258"/>
      <c r="IB1220" s="258"/>
      <c r="IC1220" s="258"/>
    </row>
    <row r="1221" spans="1:237" customFormat="1" ht="15" x14ac:dyDescent="0.25">
      <c r="B1221" s="370"/>
      <c r="D1221" s="370"/>
      <c r="F1221" s="370"/>
    </row>
  </sheetData>
  <mergeCells count="1194">
    <mergeCell ref="G16:N16"/>
    <mergeCell ref="G17:N17"/>
    <mergeCell ref="A18:F18"/>
    <mergeCell ref="G18:N18"/>
    <mergeCell ref="A19:F19"/>
    <mergeCell ref="G19:N19"/>
    <mergeCell ref="A32:N32"/>
    <mergeCell ref="B34:F34"/>
    <mergeCell ref="B35:F35"/>
    <mergeCell ref="D37:F37"/>
    <mergeCell ref="L42:M42"/>
    <mergeCell ref="L43:M43"/>
    <mergeCell ref="A24:N24"/>
    <mergeCell ref="A25:N25"/>
    <mergeCell ref="A27:N27"/>
    <mergeCell ref="A28:N28"/>
    <mergeCell ref="A29:N29"/>
    <mergeCell ref="A31:N31"/>
    <mergeCell ref="A20:F20"/>
    <mergeCell ref="G20:N20"/>
    <mergeCell ref="A21:F21"/>
    <mergeCell ref="G21:N21"/>
    <mergeCell ref="A22:F22"/>
    <mergeCell ref="G22:N22"/>
    <mergeCell ref="C54:E54"/>
    <mergeCell ref="C55:E55"/>
    <mergeCell ref="C56:E56"/>
    <mergeCell ref="C57:E57"/>
    <mergeCell ref="C58:E58"/>
    <mergeCell ref="C59:E59"/>
    <mergeCell ref="N46:N48"/>
    <mergeCell ref="C49:E49"/>
    <mergeCell ref="A50:N50"/>
    <mergeCell ref="C51:E51"/>
    <mergeCell ref="C52:E52"/>
    <mergeCell ref="C53:E53"/>
    <mergeCell ref="L44:M44"/>
    <mergeCell ref="A46:A48"/>
    <mergeCell ref="B46:B48"/>
    <mergeCell ref="C46:E48"/>
    <mergeCell ref="F46:F48"/>
    <mergeCell ref="G46:I47"/>
    <mergeCell ref="J46:L47"/>
    <mergeCell ref="M46:M48"/>
    <mergeCell ref="C72:E72"/>
    <mergeCell ref="C73:E73"/>
    <mergeCell ref="C74:E74"/>
    <mergeCell ref="C75:E75"/>
    <mergeCell ref="C76:E76"/>
    <mergeCell ref="C77:E77"/>
    <mergeCell ref="C66:E66"/>
    <mergeCell ref="C67:E67"/>
    <mergeCell ref="C68:E68"/>
    <mergeCell ref="C69:E69"/>
    <mergeCell ref="C70:E70"/>
    <mergeCell ref="C71:E71"/>
    <mergeCell ref="C60:E60"/>
    <mergeCell ref="C61:E61"/>
    <mergeCell ref="C62:E62"/>
    <mergeCell ref="C63:E63"/>
    <mergeCell ref="C64:E64"/>
    <mergeCell ref="C65:E65"/>
    <mergeCell ref="C90:E90"/>
    <mergeCell ref="C91:E91"/>
    <mergeCell ref="C92:E92"/>
    <mergeCell ref="C93:E93"/>
    <mergeCell ref="C94:E94"/>
    <mergeCell ref="C95:E95"/>
    <mergeCell ref="C84:E84"/>
    <mergeCell ref="C85:E85"/>
    <mergeCell ref="C86:E86"/>
    <mergeCell ref="C87:E87"/>
    <mergeCell ref="C88:E88"/>
    <mergeCell ref="C89:E89"/>
    <mergeCell ref="C78:E78"/>
    <mergeCell ref="C79:E79"/>
    <mergeCell ref="C80:E80"/>
    <mergeCell ref="C81:E81"/>
    <mergeCell ref="C82:E82"/>
    <mergeCell ref="C83:E83"/>
    <mergeCell ref="C108:E108"/>
    <mergeCell ref="C109:E109"/>
    <mergeCell ref="C110:E110"/>
    <mergeCell ref="C111:E111"/>
    <mergeCell ref="C112:E112"/>
    <mergeCell ref="C113:E113"/>
    <mergeCell ref="C102:E102"/>
    <mergeCell ref="C103:E103"/>
    <mergeCell ref="C104:E104"/>
    <mergeCell ref="C105:N105"/>
    <mergeCell ref="C106:N106"/>
    <mergeCell ref="C107:E107"/>
    <mergeCell ref="C96:E96"/>
    <mergeCell ref="C97:E97"/>
    <mergeCell ref="C98:E98"/>
    <mergeCell ref="C99:E99"/>
    <mergeCell ref="C100:E100"/>
    <mergeCell ref="C101:E101"/>
    <mergeCell ref="C126:N126"/>
    <mergeCell ref="C127:N127"/>
    <mergeCell ref="C128:E128"/>
    <mergeCell ref="C129:E129"/>
    <mergeCell ref="C130:N130"/>
    <mergeCell ref="C131:N131"/>
    <mergeCell ref="C120:E120"/>
    <mergeCell ref="C121:E121"/>
    <mergeCell ref="C122:E122"/>
    <mergeCell ref="C123:E123"/>
    <mergeCell ref="C124:E124"/>
    <mergeCell ref="C125:N125"/>
    <mergeCell ref="C114:E114"/>
    <mergeCell ref="C115:E115"/>
    <mergeCell ref="C116:E116"/>
    <mergeCell ref="C117:E117"/>
    <mergeCell ref="C118:E118"/>
    <mergeCell ref="C119:E119"/>
    <mergeCell ref="C144:N144"/>
    <mergeCell ref="C145:N145"/>
    <mergeCell ref="C146:N146"/>
    <mergeCell ref="C147:E147"/>
    <mergeCell ref="C148:E148"/>
    <mergeCell ref="C149:E149"/>
    <mergeCell ref="C138:N138"/>
    <mergeCell ref="C139:N139"/>
    <mergeCell ref="C140:N140"/>
    <mergeCell ref="C141:E141"/>
    <mergeCell ref="C142:E142"/>
    <mergeCell ref="C143:N143"/>
    <mergeCell ref="C132:N132"/>
    <mergeCell ref="C133:N133"/>
    <mergeCell ref="C134:E134"/>
    <mergeCell ref="C135:E135"/>
    <mergeCell ref="C136:E136"/>
    <mergeCell ref="C137:E137"/>
    <mergeCell ref="C162:E162"/>
    <mergeCell ref="C163:E163"/>
    <mergeCell ref="C164:N164"/>
    <mergeCell ref="C165:N165"/>
    <mergeCell ref="C166:N166"/>
    <mergeCell ref="C167:E167"/>
    <mergeCell ref="C156:N156"/>
    <mergeCell ref="C157:N157"/>
    <mergeCell ref="C158:N158"/>
    <mergeCell ref="C159:N159"/>
    <mergeCell ref="C160:E160"/>
    <mergeCell ref="C161:E161"/>
    <mergeCell ref="C150:E150"/>
    <mergeCell ref="C151:N151"/>
    <mergeCell ref="C152:N152"/>
    <mergeCell ref="C153:N153"/>
    <mergeCell ref="C154:E154"/>
    <mergeCell ref="C155:E155"/>
    <mergeCell ref="C180:N180"/>
    <mergeCell ref="C181:N181"/>
    <mergeCell ref="C182:N182"/>
    <mergeCell ref="C183:N183"/>
    <mergeCell ref="C184:E184"/>
    <mergeCell ref="C185:E185"/>
    <mergeCell ref="C174:E174"/>
    <mergeCell ref="C175:N175"/>
    <mergeCell ref="C176:N176"/>
    <mergeCell ref="C177:N177"/>
    <mergeCell ref="C178:E178"/>
    <mergeCell ref="C179:E179"/>
    <mergeCell ref="C168:E168"/>
    <mergeCell ref="C169:N169"/>
    <mergeCell ref="C170:N170"/>
    <mergeCell ref="C171:N171"/>
    <mergeCell ref="C172:N172"/>
    <mergeCell ref="C173:E173"/>
    <mergeCell ref="C198:E198"/>
    <mergeCell ref="C199:E199"/>
    <mergeCell ref="C200:E200"/>
    <mergeCell ref="C201:E201"/>
    <mergeCell ref="C202:E202"/>
    <mergeCell ref="C203:E203"/>
    <mergeCell ref="C192:E192"/>
    <mergeCell ref="C193:E193"/>
    <mergeCell ref="C194:E194"/>
    <mergeCell ref="C195:E195"/>
    <mergeCell ref="C196:E196"/>
    <mergeCell ref="C197:E197"/>
    <mergeCell ref="C186:E186"/>
    <mergeCell ref="C187:E187"/>
    <mergeCell ref="C188:E188"/>
    <mergeCell ref="C189:E189"/>
    <mergeCell ref="C190:E190"/>
    <mergeCell ref="C191:E191"/>
    <mergeCell ref="C217:K217"/>
    <mergeCell ref="C218:K218"/>
    <mergeCell ref="C219:K219"/>
    <mergeCell ref="C220:K220"/>
    <mergeCell ref="C221:K221"/>
    <mergeCell ref="C222:K222"/>
    <mergeCell ref="C210:E210"/>
    <mergeCell ref="C211:E211"/>
    <mergeCell ref="C212:E212"/>
    <mergeCell ref="C213:E213"/>
    <mergeCell ref="C215:K215"/>
    <mergeCell ref="C216:K216"/>
    <mergeCell ref="C204:E204"/>
    <mergeCell ref="A205:N205"/>
    <mergeCell ref="C206:E206"/>
    <mergeCell ref="C207:E207"/>
    <mergeCell ref="C208:E208"/>
    <mergeCell ref="C209:E209"/>
    <mergeCell ref="A235:N235"/>
    <mergeCell ref="C236:E236"/>
    <mergeCell ref="C237:E237"/>
    <mergeCell ref="C238:E238"/>
    <mergeCell ref="C239:E239"/>
    <mergeCell ref="C240:E240"/>
    <mergeCell ref="C229:K229"/>
    <mergeCell ref="C230:K230"/>
    <mergeCell ref="C231:K231"/>
    <mergeCell ref="C232:K232"/>
    <mergeCell ref="C233:K233"/>
    <mergeCell ref="C234:K234"/>
    <mergeCell ref="C223:K223"/>
    <mergeCell ref="C224:K224"/>
    <mergeCell ref="C225:K225"/>
    <mergeCell ref="C226:K226"/>
    <mergeCell ref="C227:K227"/>
    <mergeCell ref="C228:K228"/>
    <mergeCell ref="C254:K254"/>
    <mergeCell ref="A255:N255"/>
    <mergeCell ref="C256:E256"/>
    <mergeCell ref="C257:E257"/>
    <mergeCell ref="C258:E258"/>
    <mergeCell ref="C259:E259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72:E272"/>
    <mergeCell ref="C274:K274"/>
    <mergeCell ref="A275:N275"/>
    <mergeCell ref="C276:E276"/>
    <mergeCell ref="C277:E277"/>
    <mergeCell ref="C278:E278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E264"/>
    <mergeCell ref="C265:E265"/>
    <mergeCell ref="C291:E291"/>
    <mergeCell ref="C292:E292"/>
    <mergeCell ref="C294:K294"/>
    <mergeCell ref="A295:N295"/>
    <mergeCell ref="C296:E296"/>
    <mergeCell ref="C297:E297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310:E310"/>
    <mergeCell ref="C311:E311"/>
    <mergeCell ref="C312:E312"/>
    <mergeCell ref="C313:E313"/>
    <mergeCell ref="C314:E314"/>
    <mergeCell ref="C315:E315"/>
    <mergeCell ref="C304:E304"/>
    <mergeCell ref="C305:E305"/>
    <mergeCell ref="C306:E306"/>
    <mergeCell ref="C307:E307"/>
    <mergeCell ref="C308:E308"/>
    <mergeCell ref="C309:E309"/>
    <mergeCell ref="C298:E298"/>
    <mergeCell ref="C299:E299"/>
    <mergeCell ref="C300:E300"/>
    <mergeCell ref="C301:E301"/>
    <mergeCell ref="C302:E302"/>
    <mergeCell ref="C303:E303"/>
    <mergeCell ref="C328:E328"/>
    <mergeCell ref="C329:E329"/>
    <mergeCell ref="C330:E330"/>
    <mergeCell ref="C331:N331"/>
    <mergeCell ref="C332:N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E317"/>
    <mergeCell ref="C318:E318"/>
    <mergeCell ref="C319:E319"/>
    <mergeCell ref="C320:E320"/>
    <mergeCell ref="C321:E321"/>
    <mergeCell ref="C346:E346"/>
    <mergeCell ref="C347:E347"/>
    <mergeCell ref="C348:E348"/>
    <mergeCell ref="C349:N349"/>
    <mergeCell ref="C350:N350"/>
    <mergeCell ref="C351:N351"/>
    <mergeCell ref="C340:E340"/>
    <mergeCell ref="C341:E341"/>
    <mergeCell ref="C342:E342"/>
    <mergeCell ref="C343:E343"/>
    <mergeCell ref="C344:E344"/>
    <mergeCell ref="C345:E345"/>
    <mergeCell ref="C334:E334"/>
    <mergeCell ref="C335:E335"/>
    <mergeCell ref="C336:E336"/>
    <mergeCell ref="C337:E337"/>
    <mergeCell ref="C338:E338"/>
    <mergeCell ref="C339:E339"/>
    <mergeCell ref="C364:E364"/>
    <mergeCell ref="C366:K366"/>
    <mergeCell ref="A367:N367"/>
    <mergeCell ref="C368:E368"/>
    <mergeCell ref="C369:E369"/>
    <mergeCell ref="C370:E370"/>
    <mergeCell ref="A358:N358"/>
    <mergeCell ref="C359:E359"/>
    <mergeCell ref="C360:E360"/>
    <mergeCell ref="C361:E361"/>
    <mergeCell ref="C362:E362"/>
    <mergeCell ref="C363:E363"/>
    <mergeCell ref="C352:E352"/>
    <mergeCell ref="C353:E353"/>
    <mergeCell ref="C354:N354"/>
    <mergeCell ref="C355:N355"/>
    <mergeCell ref="C356:N356"/>
    <mergeCell ref="C357:E357"/>
    <mergeCell ref="C383:E383"/>
    <mergeCell ref="C384:E384"/>
    <mergeCell ref="C385:E385"/>
    <mergeCell ref="C386:E386"/>
    <mergeCell ref="C387:E387"/>
    <mergeCell ref="C388:E388"/>
    <mergeCell ref="C377:E377"/>
    <mergeCell ref="C378:E378"/>
    <mergeCell ref="C379:E379"/>
    <mergeCell ref="C380:E380"/>
    <mergeCell ref="C381:E381"/>
    <mergeCell ref="C382:E382"/>
    <mergeCell ref="C371:E371"/>
    <mergeCell ref="C372:E372"/>
    <mergeCell ref="C373:E373"/>
    <mergeCell ref="C374:E374"/>
    <mergeCell ref="C375:E375"/>
    <mergeCell ref="C376:E376"/>
    <mergeCell ref="C401:E401"/>
    <mergeCell ref="C402:E402"/>
    <mergeCell ref="C403:N403"/>
    <mergeCell ref="C404:N404"/>
    <mergeCell ref="C405:E405"/>
    <mergeCell ref="C406:E406"/>
    <mergeCell ref="C395:E395"/>
    <mergeCell ref="C396:E396"/>
    <mergeCell ref="C397:E397"/>
    <mergeCell ref="C398:E398"/>
    <mergeCell ref="C399:E399"/>
    <mergeCell ref="C400:E400"/>
    <mergeCell ref="C389:E389"/>
    <mergeCell ref="C390:E390"/>
    <mergeCell ref="C391:E391"/>
    <mergeCell ref="C392:E392"/>
    <mergeCell ref="C393:E393"/>
    <mergeCell ref="C394:E394"/>
    <mergeCell ref="C419:E419"/>
    <mergeCell ref="C420:E420"/>
    <mergeCell ref="C421:N421"/>
    <mergeCell ref="C422:N422"/>
    <mergeCell ref="C423:N423"/>
    <mergeCell ref="C424:E424"/>
    <mergeCell ref="C413:E413"/>
    <mergeCell ref="C414:E414"/>
    <mergeCell ref="C415:E415"/>
    <mergeCell ref="C416:E416"/>
    <mergeCell ref="C417:E417"/>
    <mergeCell ref="C418:E418"/>
    <mergeCell ref="C407:E407"/>
    <mergeCell ref="C408:E408"/>
    <mergeCell ref="C409:E409"/>
    <mergeCell ref="C410:E410"/>
    <mergeCell ref="C411:E411"/>
    <mergeCell ref="C412:E412"/>
    <mergeCell ref="C437:E437"/>
    <mergeCell ref="C438:E438"/>
    <mergeCell ref="C440:K440"/>
    <mergeCell ref="A441:N441"/>
    <mergeCell ref="C442:E442"/>
    <mergeCell ref="C443:E443"/>
    <mergeCell ref="C431:E431"/>
    <mergeCell ref="C432:E432"/>
    <mergeCell ref="C433:E433"/>
    <mergeCell ref="C434:E434"/>
    <mergeCell ref="C435:E435"/>
    <mergeCell ref="C436:E436"/>
    <mergeCell ref="C425:E425"/>
    <mergeCell ref="C426:N426"/>
    <mergeCell ref="C427:N427"/>
    <mergeCell ref="C428:N428"/>
    <mergeCell ref="C429:E429"/>
    <mergeCell ref="A430:N430"/>
    <mergeCell ref="C456:E456"/>
    <mergeCell ref="C457:E457"/>
    <mergeCell ref="C458:E458"/>
    <mergeCell ref="C459:E459"/>
    <mergeCell ref="C460:E460"/>
    <mergeCell ref="C461:E461"/>
    <mergeCell ref="C450:E450"/>
    <mergeCell ref="C451:E451"/>
    <mergeCell ref="C452:E452"/>
    <mergeCell ref="C453:E453"/>
    <mergeCell ref="C454:E454"/>
    <mergeCell ref="C455:E455"/>
    <mergeCell ref="C444:E444"/>
    <mergeCell ref="C445:E445"/>
    <mergeCell ref="C446:E446"/>
    <mergeCell ref="C447:E447"/>
    <mergeCell ref="C448:E448"/>
    <mergeCell ref="C449:E449"/>
    <mergeCell ref="C474:E474"/>
    <mergeCell ref="C475:E475"/>
    <mergeCell ref="C476:E476"/>
    <mergeCell ref="C477:E477"/>
    <mergeCell ref="C478:E478"/>
    <mergeCell ref="C479:E479"/>
    <mergeCell ref="C468:E468"/>
    <mergeCell ref="C469:E469"/>
    <mergeCell ref="C470:E470"/>
    <mergeCell ref="C471:E471"/>
    <mergeCell ref="C472:E472"/>
    <mergeCell ref="C473:E473"/>
    <mergeCell ref="C462:E462"/>
    <mergeCell ref="C463:E463"/>
    <mergeCell ref="C464:E464"/>
    <mergeCell ref="C465:E465"/>
    <mergeCell ref="C466:E466"/>
    <mergeCell ref="C467:E467"/>
    <mergeCell ref="C492:E492"/>
    <mergeCell ref="C493:E493"/>
    <mergeCell ref="C494:E494"/>
    <mergeCell ref="C495:E495"/>
    <mergeCell ref="C496:E496"/>
    <mergeCell ref="C497:E497"/>
    <mergeCell ref="C486:E486"/>
    <mergeCell ref="C487:E487"/>
    <mergeCell ref="C488:N488"/>
    <mergeCell ref="C489:N489"/>
    <mergeCell ref="C490:E490"/>
    <mergeCell ref="C491:E491"/>
    <mergeCell ref="C480:E480"/>
    <mergeCell ref="C481:E481"/>
    <mergeCell ref="C482:E482"/>
    <mergeCell ref="C483:E483"/>
    <mergeCell ref="C484:E484"/>
    <mergeCell ref="C485:E485"/>
    <mergeCell ref="C510:N510"/>
    <mergeCell ref="C511:E511"/>
    <mergeCell ref="C512:E512"/>
    <mergeCell ref="C513:E513"/>
    <mergeCell ref="C514:E514"/>
    <mergeCell ref="C515:E515"/>
    <mergeCell ref="C504:N504"/>
    <mergeCell ref="C505:N505"/>
    <mergeCell ref="C506:E506"/>
    <mergeCell ref="C507:E507"/>
    <mergeCell ref="C508:N508"/>
    <mergeCell ref="C509:N509"/>
    <mergeCell ref="C498:E498"/>
    <mergeCell ref="C499:E499"/>
    <mergeCell ref="C500:E500"/>
    <mergeCell ref="C501:E501"/>
    <mergeCell ref="C502:E502"/>
    <mergeCell ref="C503:N503"/>
    <mergeCell ref="C528:N528"/>
    <mergeCell ref="C529:N529"/>
    <mergeCell ref="C530:E530"/>
    <mergeCell ref="C531:E531"/>
    <mergeCell ref="C532:N532"/>
    <mergeCell ref="C533:N533"/>
    <mergeCell ref="C522:E522"/>
    <mergeCell ref="C523:E523"/>
    <mergeCell ref="C524:E524"/>
    <mergeCell ref="C525:E525"/>
    <mergeCell ref="C526:E526"/>
    <mergeCell ref="C527:N527"/>
    <mergeCell ref="C516:E516"/>
    <mergeCell ref="C517:E517"/>
    <mergeCell ref="C518:E518"/>
    <mergeCell ref="C519:E519"/>
    <mergeCell ref="C520:E520"/>
    <mergeCell ref="C521:E521"/>
    <mergeCell ref="C546:E546"/>
    <mergeCell ref="C547:E547"/>
    <mergeCell ref="C548:E548"/>
    <mergeCell ref="C549:E549"/>
    <mergeCell ref="C550:E550"/>
    <mergeCell ref="C551:E551"/>
    <mergeCell ref="C540:E540"/>
    <mergeCell ref="C541:E541"/>
    <mergeCell ref="C542:E542"/>
    <mergeCell ref="C543:E543"/>
    <mergeCell ref="C544:E544"/>
    <mergeCell ref="C545:E545"/>
    <mergeCell ref="C534:N534"/>
    <mergeCell ref="C535:E535"/>
    <mergeCell ref="C536:E536"/>
    <mergeCell ref="C537:N537"/>
    <mergeCell ref="C538:N538"/>
    <mergeCell ref="C539:N539"/>
    <mergeCell ref="C564:E564"/>
    <mergeCell ref="C565:E565"/>
    <mergeCell ref="C566:E566"/>
    <mergeCell ref="C567:E567"/>
    <mergeCell ref="C568:E568"/>
    <mergeCell ref="C569:E569"/>
    <mergeCell ref="C558:N558"/>
    <mergeCell ref="C559:E559"/>
    <mergeCell ref="C560:E560"/>
    <mergeCell ref="C561:N561"/>
    <mergeCell ref="C562:N562"/>
    <mergeCell ref="C563:N563"/>
    <mergeCell ref="C552:E552"/>
    <mergeCell ref="C553:E553"/>
    <mergeCell ref="C554:E554"/>
    <mergeCell ref="C555:E555"/>
    <mergeCell ref="C556:N556"/>
    <mergeCell ref="C557:N557"/>
    <mergeCell ref="C582:E582"/>
    <mergeCell ref="C583:E583"/>
    <mergeCell ref="C584:E584"/>
    <mergeCell ref="C585:E585"/>
    <mergeCell ref="C587:K587"/>
    <mergeCell ref="A588:N588"/>
    <mergeCell ref="C576:E576"/>
    <mergeCell ref="A577:N577"/>
    <mergeCell ref="C578:E578"/>
    <mergeCell ref="C579:E579"/>
    <mergeCell ref="C580:E580"/>
    <mergeCell ref="C581:E581"/>
    <mergeCell ref="C570:E570"/>
    <mergeCell ref="C571:E571"/>
    <mergeCell ref="C572:E572"/>
    <mergeCell ref="C573:E573"/>
    <mergeCell ref="C574:E574"/>
    <mergeCell ref="C575:E575"/>
    <mergeCell ref="C601:E601"/>
    <mergeCell ref="C602:E602"/>
    <mergeCell ref="C603:E603"/>
    <mergeCell ref="C604:E604"/>
    <mergeCell ref="C605:E605"/>
    <mergeCell ref="C606:E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E591"/>
    <mergeCell ref="C592:E592"/>
    <mergeCell ref="C593:E593"/>
    <mergeCell ref="C594:E594"/>
    <mergeCell ref="C619:E619"/>
    <mergeCell ref="C620:E620"/>
    <mergeCell ref="C621:E621"/>
    <mergeCell ref="C622:E622"/>
    <mergeCell ref="C623:E623"/>
    <mergeCell ref="C624:N624"/>
    <mergeCell ref="C613:E613"/>
    <mergeCell ref="C614:E614"/>
    <mergeCell ref="C615:E615"/>
    <mergeCell ref="C616:E616"/>
    <mergeCell ref="C617:E617"/>
    <mergeCell ref="C618:E618"/>
    <mergeCell ref="C607:E607"/>
    <mergeCell ref="C608:E608"/>
    <mergeCell ref="C609:E609"/>
    <mergeCell ref="C610:E610"/>
    <mergeCell ref="C611:E611"/>
    <mergeCell ref="C612:E612"/>
    <mergeCell ref="C637:E637"/>
    <mergeCell ref="C638:E638"/>
    <mergeCell ref="C639:E639"/>
    <mergeCell ref="C640:E640"/>
    <mergeCell ref="C641:E641"/>
    <mergeCell ref="C642:N642"/>
    <mergeCell ref="C631:E631"/>
    <mergeCell ref="C632:E632"/>
    <mergeCell ref="C633:E633"/>
    <mergeCell ref="C634:E634"/>
    <mergeCell ref="C635:E635"/>
    <mergeCell ref="C636:E636"/>
    <mergeCell ref="C625:N625"/>
    <mergeCell ref="C626:E626"/>
    <mergeCell ref="C627:E627"/>
    <mergeCell ref="C628:E628"/>
    <mergeCell ref="C629:E629"/>
    <mergeCell ref="C630:E630"/>
    <mergeCell ref="C655:E655"/>
    <mergeCell ref="C656:E656"/>
    <mergeCell ref="C657:E657"/>
    <mergeCell ref="C659:K659"/>
    <mergeCell ref="A660:N660"/>
    <mergeCell ref="C661:E661"/>
    <mergeCell ref="C649:N649"/>
    <mergeCell ref="C650:E650"/>
    <mergeCell ref="A651:N651"/>
    <mergeCell ref="C652:E652"/>
    <mergeCell ref="C653:E653"/>
    <mergeCell ref="C654:E654"/>
    <mergeCell ref="C643:N643"/>
    <mergeCell ref="C644:N644"/>
    <mergeCell ref="C645:E645"/>
    <mergeCell ref="C646:E646"/>
    <mergeCell ref="C647:N647"/>
    <mergeCell ref="C648:N648"/>
    <mergeCell ref="C674:E674"/>
    <mergeCell ref="C675:E675"/>
    <mergeCell ref="C676:E676"/>
    <mergeCell ref="C677:E677"/>
    <mergeCell ref="C678:E678"/>
    <mergeCell ref="C679:E679"/>
    <mergeCell ref="C668:E668"/>
    <mergeCell ref="C669:E669"/>
    <mergeCell ref="C670:E670"/>
    <mergeCell ref="C671:E671"/>
    <mergeCell ref="C672:E672"/>
    <mergeCell ref="C673:E673"/>
    <mergeCell ref="C662:E662"/>
    <mergeCell ref="C663:E663"/>
    <mergeCell ref="C664:E664"/>
    <mergeCell ref="C665:E665"/>
    <mergeCell ref="C666:E666"/>
    <mergeCell ref="C667:E667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E710"/>
    <mergeCell ref="C711:E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C699:E699"/>
    <mergeCell ref="C700:E700"/>
    <mergeCell ref="C701:E701"/>
    <mergeCell ref="C702:E702"/>
    <mergeCell ref="C703:E703"/>
    <mergeCell ref="C728:E728"/>
    <mergeCell ref="C729:E729"/>
    <mergeCell ref="C730:E730"/>
    <mergeCell ref="C731:E731"/>
    <mergeCell ref="C733:K733"/>
    <mergeCell ref="A734:N734"/>
    <mergeCell ref="C722:E722"/>
    <mergeCell ref="A723:N723"/>
    <mergeCell ref="C724:E724"/>
    <mergeCell ref="C725:E725"/>
    <mergeCell ref="C726:E726"/>
    <mergeCell ref="C727:E727"/>
    <mergeCell ref="C716:N716"/>
    <mergeCell ref="C717:E717"/>
    <mergeCell ref="C718:E718"/>
    <mergeCell ref="C719:N719"/>
    <mergeCell ref="C720:N720"/>
    <mergeCell ref="C721:N721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E736"/>
    <mergeCell ref="C737:E737"/>
    <mergeCell ref="C738:E738"/>
    <mergeCell ref="C739:E739"/>
    <mergeCell ref="C740:E740"/>
    <mergeCell ref="C765:E765"/>
    <mergeCell ref="C766:E766"/>
    <mergeCell ref="C767:E767"/>
    <mergeCell ref="C768:E768"/>
    <mergeCell ref="C769:E769"/>
    <mergeCell ref="C770:E770"/>
    <mergeCell ref="C759:E759"/>
    <mergeCell ref="C760:E760"/>
    <mergeCell ref="C761:E761"/>
    <mergeCell ref="C762:E762"/>
    <mergeCell ref="C763:E763"/>
    <mergeCell ref="C764:E764"/>
    <mergeCell ref="C753:E753"/>
    <mergeCell ref="C754:E754"/>
    <mergeCell ref="C755:E755"/>
    <mergeCell ref="C756:E756"/>
    <mergeCell ref="C757:E757"/>
    <mergeCell ref="C758:E758"/>
    <mergeCell ref="C783:E783"/>
    <mergeCell ref="C784:E784"/>
    <mergeCell ref="C785:E785"/>
    <mergeCell ref="C786:E786"/>
    <mergeCell ref="C787:E787"/>
    <mergeCell ref="C788:E788"/>
    <mergeCell ref="C777:E777"/>
    <mergeCell ref="C778:E778"/>
    <mergeCell ref="C779:E779"/>
    <mergeCell ref="C780:E780"/>
    <mergeCell ref="C781:N781"/>
    <mergeCell ref="C782:N782"/>
    <mergeCell ref="C771:E771"/>
    <mergeCell ref="C772:E772"/>
    <mergeCell ref="C773:E773"/>
    <mergeCell ref="C774:E774"/>
    <mergeCell ref="C775:E775"/>
    <mergeCell ref="C776:E776"/>
    <mergeCell ref="C801:N801"/>
    <mergeCell ref="C802:N802"/>
    <mergeCell ref="C803:N803"/>
    <mergeCell ref="C804:E804"/>
    <mergeCell ref="C805:E805"/>
    <mergeCell ref="C806:E806"/>
    <mergeCell ref="C795:E795"/>
    <mergeCell ref="C796:N796"/>
    <mergeCell ref="C797:N797"/>
    <mergeCell ref="C798:N798"/>
    <mergeCell ref="C799:E799"/>
    <mergeCell ref="C800:E800"/>
    <mergeCell ref="C789:E789"/>
    <mergeCell ref="C790:E790"/>
    <mergeCell ref="C791:E791"/>
    <mergeCell ref="C792:E792"/>
    <mergeCell ref="C793:E793"/>
    <mergeCell ref="C794:E794"/>
    <mergeCell ref="C819:E819"/>
    <mergeCell ref="C820:N820"/>
    <mergeCell ref="C821:N821"/>
    <mergeCell ref="C822:N822"/>
    <mergeCell ref="C823:E823"/>
    <mergeCell ref="C824:E824"/>
    <mergeCell ref="C813:E813"/>
    <mergeCell ref="C814:E814"/>
    <mergeCell ref="C815:E815"/>
    <mergeCell ref="C816:E816"/>
    <mergeCell ref="C817:E817"/>
    <mergeCell ref="C818:E818"/>
    <mergeCell ref="C807:E807"/>
    <mergeCell ref="C808:E808"/>
    <mergeCell ref="C809:E809"/>
    <mergeCell ref="C810:E810"/>
    <mergeCell ref="C811:E811"/>
    <mergeCell ref="C812:E812"/>
    <mergeCell ref="C837:E837"/>
    <mergeCell ref="C838:E838"/>
    <mergeCell ref="C839:E839"/>
    <mergeCell ref="C840:E840"/>
    <mergeCell ref="C841:E841"/>
    <mergeCell ref="C842:E842"/>
    <mergeCell ref="C831:N831"/>
    <mergeCell ref="C832:N832"/>
    <mergeCell ref="C833:E833"/>
    <mergeCell ref="C834:E834"/>
    <mergeCell ref="C835:E835"/>
    <mergeCell ref="C836:E836"/>
    <mergeCell ref="C825:N825"/>
    <mergeCell ref="C826:N826"/>
    <mergeCell ref="C827:N827"/>
    <mergeCell ref="C828:E828"/>
    <mergeCell ref="C829:E829"/>
    <mergeCell ref="C830:N830"/>
    <mergeCell ref="C855:N855"/>
    <mergeCell ref="C856:N856"/>
    <mergeCell ref="C857:E857"/>
    <mergeCell ref="C858:E858"/>
    <mergeCell ref="C859:E859"/>
    <mergeCell ref="C860:E860"/>
    <mergeCell ref="C849:N849"/>
    <mergeCell ref="C850:N850"/>
    <mergeCell ref="C851:N851"/>
    <mergeCell ref="C852:E852"/>
    <mergeCell ref="C853:E853"/>
    <mergeCell ref="C854:N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E869"/>
    <mergeCell ref="A870:N870"/>
    <mergeCell ref="C871:E871"/>
    <mergeCell ref="C872:E872"/>
    <mergeCell ref="C861:E861"/>
    <mergeCell ref="C862:E862"/>
    <mergeCell ref="C863:E863"/>
    <mergeCell ref="C864:E864"/>
    <mergeCell ref="C865:E865"/>
    <mergeCell ref="C866:E866"/>
    <mergeCell ref="C892:E892"/>
    <mergeCell ref="C893:E893"/>
    <mergeCell ref="C894:E894"/>
    <mergeCell ref="C895:E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880:K880"/>
    <mergeCell ref="A881:N881"/>
    <mergeCell ref="C882:E882"/>
    <mergeCell ref="C883:E883"/>
    <mergeCell ref="C884:E884"/>
    <mergeCell ref="C885:E885"/>
    <mergeCell ref="C910:E910"/>
    <mergeCell ref="C911:E911"/>
    <mergeCell ref="C912:E912"/>
    <mergeCell ref="C913:E913"/>
    <mergeCell ref="C914:E914"/>
    <mergeCell ref="C915:E915"/>
    <mergeCell ref="C904:E904"/>
    <mergeCell ref="C905:E905"/>
    <mergeCell ref="C906:E906"/>
    <mergeCell ref="C907:E907"/>
    <mergeCell ref="C908:E908"/>
    <mergeCell ref="C909:E909"/>
    <mergeCell ref="C898:E898"/>
    <mergeCell ref="C899:E899"/>
    <mergeCell ref="C900:E900"/>
    <mergeCell ref="C901:E901"/>
    <mergeCell ref="C902:E902"/>
    <mergeCell ref="C903:E903"/>
    <mergeCell ref="C928:N928"/>
    <mergeCell ref="C929:N929"/>
    <mergeCell ref="C930:E930"/>
    <mergeCell ref="C931:E931"/>
    <mergeCell ref="C932:E932"/>
    <mergeCell ref="C933:E933"/>
    <mergeCell ref="C922:E922"/>
    <mergeCell ref="C923:E923"/>
    <mergeCell ref="C924:E924"/>
    <mergeCell ref="C925:E925"/>
    <mergeCell ref="C926:E926"/>
    <mergeCell ref="C927:E927"/>
    <mergeCell ref="C916:E916"/>
    <mergeCell ref="C917:E917"/>
    <mergeCell ref="C918:E918"/>
    <mergeCell ref="C919:E919"/>
    <mergeCell ref="C920:E920"/>
    <mergeCell ref="C921:E921"/>
    <mergeCell ref="C946:E946"/>
    <mergeCell ref="C947:E947"/>
    <mergeCell ref="C948:N948"/>
    <mergeCell ref="C949:N949"/>
    <mergeCell ref="C950:N950"/>
    <mergeCell ref="C951:E951"/>
    <mergeCell ref="C940:E940"/>
    <mergeCell ref="C941:E941"/>
    <mergeCell ref="C942:E942"/>
    <mergeCell ref="C943:N943"/>
    <mergeCell ref="C944:N944"/>
    <mergeCell ref="C945:N945"/>
    <mergeCell ref="C934:E934"/>
    <mergeCell ref="C935:E935"/>
    <mergeCell ref="C936:E936"/>
    <mergeCell ref="C937:E937"/>
    <mergeCell ref="C938:E938"/>
    <mergeCell ref="C939:E939"/>
    <mergeCell ref="C964:E964"/>
    <mergeCell ref="C965:E965"/>
    <mergeCell ref="C966:E966"/>
    <mergeCell ref="C967:N967"/>
    <mergeCell ref="C968:N968"/>
    <mergeCell ref="C969:N969"/>
    <mergeCell ref="C958:E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E955"/>
    <mergeCell ref="C956:E956"/>
    <mergeCell ref="C957:E957"/>
    <mergeCell ref="C982:E982"/>
    <mergeCell ref="C983:E983"/>
    <mergeCell ref="C984:E984"/>
    <mergeCell ref="C985:E985"/>
    <mergeCell ref="C986:E986"/>
    <mergeCell ref="C987:E987"/>
    <mergeCell ref="C976:E976"/>
    <mergeCell ref="C977:N977"/>
    <mergeCell ref="C978:N978"/>
    <mergeCell ref="C979:N979"/>
    <mergeCell ref="C980:E980"/>
    <mergeCell ref="C981:E981"/>
    <mergeCell ref="C970:E970"/>
    <mergeCell ref="C971:E971"/>
    <mergeCell ref="C972:N972"/>
    <mergeCell ref="C973:N973"/>
    <mergeCell ref="C974:N974"/>
    <mergeCell ref="C975:E975"/>
    <mergeCell ref="C1000:E1000"/>
    <mergeCell ref="C1001:N1001"/>
    <mergeCell ref="C1002:N1002"/>
    <mergeCell ref="C1003:N1003"/>
    <mergeCell ref="C1004:E1004"/>
    <mergeCell ref="C1005:E1005"/>
    <mergeCell ref="C994:E994"/>
    <mergeCell ref="C995:E995"/>
    <mergeCell ref="C996:N996"/>
    <mergeCell ref="C997:N997"/>
    <mergeCell ref="C998:N998"/>
    <mergeCell ref="C999:E999"/>
    <mergeCell ref="C988:E988"/>
    <mergeCell ref="C989:E989"/>
    <mergeCell ref="C990:E990"/>
    <mergeCell ref="C991:E991"/>
    <mergeCell ref="C992:E992"/>
    <mergeCell ref="C993:E993"/>
    <mergeCell ref="C1018:E1018"/>
    <mergeCell ref="C1019:E1019"/>
    <mergeCell ref="C1020:E1020"/>
    <mergeCell ref="C1021:E1021"/>
    <mergeCell ref="C1022:E1022"/>
    <mergeCell ref="C1023:E1023"/>
    <mergeCell ref="C1012:E1012"/>
    <mergeCell ref="C1013:E1013"/>
    <mergeCell ref="C1014:E1014"/>
    <mergeCell ref="C1015:E1015"/>
    <mergeCell ref="C1016:E1016"/>
    <mergeCell ref="A1017:N1017"/>
    <mergeCell ref="C1006:E1006"/>
    <mergeCell ref="C1007:E1007"/>
    <mergeCell ref="C1008:E1008"/>
    <mergeCell ref="C1009:E1009"/>
    <mergeCell ref="C1010:E1010"/>
    <mergeCell ref="C1011:E1011"/>
    <mergeCell ref="C1037:E1037"/>
    <mergeCell ref="C1038:E1038"/>
    <mergeCell ref="C1039:E1039"/>
    <mergeCell ref="C1040:E1040"/>
    <mergeCell ref="C1041:E1041"/>
    <mergeCell ref="C1042:E1042"/>
    <mergeCell ref="C1031:E1031"/>
    <mergeCell ref="C1032:E1032"/>
    <mergeCell ref="C1033:E1033"/>
    <mergeCell ref="C1034:E1034"/>
    <mergeCell ref="C1035:E1035"/>
    <mergeCell ref="C1036:E1036"/>
    <mergeCell ref="C1024:E1024"/>
    <mergeCell ref="C1025:E1025"/>
    <mergeCell ref="C1027:K1027"/>
    <mergeCell ref="A1028:N1028"/>
    <mergeCell ref="C1029:E1029"/>
    <mergeCell ref="C1030:E1030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E1046"/>
    <mergeCell ref="C1047:E1047"/>
    <mergeCell ref="C1048:E1048"/>
    <mergeCell ref="C1073:E1073"/>
    <mergeCell ref="C1074:E1074"/>
    <mergeCell ref="C1075:N1075"/>
    <mergeCell ref="C1076:N1076"/>
    <mergeCell ref="C1077:E1077"/>
    <mergeCell ref="C1078:E1078"/>
    <mergeCell ref="C1067:E1067"/>
    <mergeCell ref="C1068:E1068"/>
    <mergeCell ref="C1069:E1069"/>
    <mergeCell ref="C1070:E1070"/>
    <mergeCell ref="C1071:E1071"/>
    <mergeCell ref="C1072:E1072"/>
    <mergeCell ref="C1061:E1061"/>
    <mergeCell ref="C1062:E1062"/>
    <mergeCell ref="C1063:E1063"/>
    <mergeCell ref="C1064:E1064"/>
    <mergeCell ref="C1065:E1065"/>
    <mergeCell ref="C1066:E1066"/>
    <mergeCell ref="C1091:N1091"/>
    <mergeCell ref="C1092:N1092"/>
    <mergeCell ref="C1093:E1093"/>
    <mergeCell ref="C1094:E1094"/>
    <mergeCell ref="C1095:N1095"/>
    <mergeCell ref="C1096:N1096"/>
    <mergeCell ref="C1085:E1085"/>
    <mergeCell ref="C1086:E1086"/>
    <mergeCell ref="C1087:E1087"/>
    <mergeCell ref="C1088:E1088"/>
    <mergeCell ref="C1089:E1089"/>
    <mergeCell ref="C1090:N1090"/>
    <mergeCell ref="C1079:E1079"/>
    <mergeCell ref="C1080:E1080"/>
    <mergeCell ref="C1081:E1081"/>
    <mergeCell ref="C1082:E1082"/>
    <mergeCell ref="C1083:E1083"/>
    <mergeCell ref="C1084:E1084"/>
    <mergeCell ref="C1109:E1109"/>
    <mergeCell ref="C1110:E1110"/>
    <mergeCell ref="C1111:E1111"/>
    <mergeCell ref="C1112:E1112"/>
    <mergeCell ref="C1113:E1113"/>
    <mergeCell ref="C1114:N1114"/>
    <mergeCell ref="C1103:E1103"/>
    <mergeCell ref="C1104:E1104"/>
    <mergeCell ref="C1105:E1105"/>
    <mergeCell ref="C1106:E1106"/>
    <mergeCell ref="C1107:E1107"/>
    <mergeCell ref="C1108:E1108"/>
    <mergeCell ref="C1097:N1097"/>
    <mergeCell ref="C1098:E1098"/>
    <mergeCell ref="C1099:E1099"/>
    <mergeCell ref="C1100:E1100"/>
    <mergeCell ref="C1101:E1101"/>
    <mergeCell ref="C1102:E1102"/>
    <mergeCell ref="C1127:E1127"/>
    <mergeCell ref="C1128:E1128"/>
    <mergeCell ref="C1129:E1129"/>
    <mergeCell ref="C1130:E1130"/>
    <mergeCell ref="C1131:E1131"/>
    <mergeCell ref="C1132:E1132"/>
    <mergeCell ref="C1121:N1121"/>
    <mergeCell ref="C1122:E1122"/>
    <mergeCell ref="C1123:E1123"/>
    <mergeCell ref="C1124:N1124"/>
    <mergeCell ref="C1125:N1125"/>
    <mergeCell ref="C1126:N1126"/>
    <mergeCell ref="C1115:N1115"/>
    <mergeCell ref="C1116:N1116"/>
    <mergeCell ref="C1117:E1117"/>
    <mergeCell ref="C1118:E1118"/>
    <mergeCell ref="C1119:N1119"/>
    <mergeCell ref="C1120:N1120"/>
    <mergeCell ref="C1145:N1145"/>
    <mergeCell ref="C1146:E1146"/>
    <mergeCell ref="C1147:E1147"/>
    <mergeCell ref="C1148:N1148"/>
    <mergeCell ref="C1149:N1149"/>
    <mergeCell ref="C1150:N1150"/>
    <mergeCell ref="C1139:E1139"/>
    <mergeCell ref="C1140:E1140"/>
    <mergeCell ref="C1141:E1141"/>
    <mergeCell ref="C1142:E1142"/>
    <mergeCell ref="C1143:N1143"/>
    <mergeCell ref="C1144:N1144"/>
    <mergeCell ref="C1133:E1133"/>
    <mergeCell ref="C1134:E1134"/>
    <mergeCell ref="C1135:E1135"/>
    <mergeCell ref="C1136:E1136"/>
    <mergeCell ref="C1137:E1137"/>
    <mergeCell ref="C1138:E1138"/>
    <mergeCell ref="C1163:E1163"/>
    <mergeCell ref="A1164:N1164"/>
    <mergeCell ref="C1165:E1165"/>
    <mergeCell ref="C1166:E1166"/>
    <mergeCell ref="C1167:E1167"/>
    <mergeCell ref="C1168:E1168"/>
    <mergeCell ref="C1157:E1157"/>
    <mergeCell ref="C1158:E1158"/>
    <mergeCell ref="C1159:E1159"/>
    <mergeCell ref="C1160:E1160"/>
    <mergeCell ref="C1161:E1161"/>
    <mergeCell ref="C1162:E1162"/>
    <mergeCell ref="C1151:E1151"/>
    <mergeCell ref="C1152:E1152"/>
    <mergeCell ref="C1153:E1153"/>
    <mergeCell ref="C1154:E1154"/>
    <mergeCell ref="C1155:E1155"/>
    <mergeCell ref="C1156:E1156"/>
    <mergeCell ref="C1191:K1191"/>
    <mergeCell ref="C1192:K1192"/>
    <mergeCell ref="C1193:K1193"/>
    <mergeCell ref="C1187:K1187"/>
    <mergeCell ref="C1183:K1183"/>
    <mergeCell ref="C1184:K1184"/>
    <mergeCell ref="C1185:K1185"/>
    <mergeCell ref="C1186:K1186"/>
    <mergeCell ref="C1177:K1177"/>
    <mergeCell ref="C1178:K1178"/>
    <mergeCell ref="C1179:K1179"/>
    <mergeCell ref="C1180:K1180"/>
    <mergeCell ref="C1181:K1181"/>
    <mergeCell ref="C1182:K1182"/>
    <mergeCell ref="C1169:E1169"/>
    <mergeCell ref="C1170:E1170"/>
    <mergeCell ref="C1171:E1171"/>
    <mergeCell ref="C1172:E1172"/>
    <mergeCell ref="C1174:K1174"/>
    <mergeCell ref="C1176:K1176"/>
    <mergeCell ref="A1219:N1219"/>
    <mergeCell ref="M1:N1"/>
    <mergeCell ref="H2:N2"/>
    <mergeCell ref="M4:N4"/>
    <mergeCell ref="I5:N5"/>
    <mergeCell ref="C1213:L1213"/>
    <mergeCell ref="C1214:G1214"/>
    <mergeCell ref="H1214:L1214"/>
    <mergeCell ref="C1215:L1215"/>
    <mergeCell ref="A1217:N1217"/>
    <mergeCell ref="A1218:N1218"/>
    <mergeCell ref="C1206:K1206"/>
    <mergeCell ref="C1207:K1207"/>
    <mergeCell ref="C1208:K1208"/>
    <mergeCell ref="C1209:K1209"/>
    <mergeCell ref="C1212:G1212"/>
    <mergeCell ref="H1212:L1212"/>
    <mergeCell ref="C1200:K1200"/>
    <mergeCell ref="C1201:K1201"/>
    <mergeCell ref="C1202:K1202"/>
    <mergeCell ref="C1203:K1203"/>
    <mergeCell ref="C1204:K1204"/>
    <mergeCell ref="C1205:K1205"/>
    <mergeCell ref="C1194:K1194"/>
    <mergeCell ref="C1195:K1195"/>
    <mergeCell ref="C1196:K1196"/>
    <mergeCell ref="C1197:K1197"/>
    <mergeCell ref="C1198:K1198"/>
    <mergeCell ref="C1199:K1199"/>
    <mergeCell ref="C1188:K1188"/>
    <mergeCell ref="C1189:K1189"/>
    <mergeCell ref="C1190:K119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35"/>
  <sheetViews>
    <sheetView topLeftCell="A18" zoomScaleNormal="100" workbookViewId="0">
      <selection activeCell="R33" sqref="R33"/>
    </sheetView>
  </sheetViews>
  <sheetFormatPr defaultColWidth="9.140625" defaultRowHeight="14.25" customHeight="1" outlineLevelCol="1" x14ac:dyDescent="0.2"/>
  <cols>
    <col min="1" max="1" width="17" style="3" customWidth="1"/>
    <col min="2" max="2" width="45.85546875" style="3" customWidth="1"/>
    <col min="3" max="3" width="17" style="3" customWidth="1"/>
    <col min="4" max="5" width="17" style="3" hidden="1" customWidth="1" outlineLevel="1"/>
    <col min="6" max="6" width="18.5703125" style="3" hidden="1" customWidth="1" outlineLevel="1"/>
    <col min="7" max="8" width="17" style="3" hidden="1" customWidth="1" outlineLevel="1"/>
    <col min="9" max="9" width="18.5703125" style="3" hidden="1" customWidth="1" outlineLevel="1"/>
    <col min="10" max="10" width="17" style="3" customWidth="1" collapsed="1"/>
    <col min="11" max="11" width="17" style="3" customWidth="1"/>
    <col min="12" max="12" width="18.5703125" style="3" customWidth="1"/>
    <col min="13" max="13" width="12.42578125" style="1" bestFit="1" customWidth="1"/>
    <col min="14" max="16384" width="9.140625" style="1"/>
  </cols>
  <sheetData>
    <row r="1" spans="1:14" customFormat="1" ht="15" x14ac:dyDescent="0.25">
      <c r="A1" s="214"/>
      <c r="D1" s="206"/>
      <c r="E1" s="206"/>
      <c r="F1" s="206"/>
      <c r="G1" s="206"/>
      <c r="H1" s="206"/>
      <c r="I1" s="206"/>
      <c r="J1" s="206" t="s">
        <v>560</v>
      </c>
    </row>
    <row r="2" spans="1:14" customFormat="1" ht="15" x14ac:dyDescent="0.25">
      <c r="A2" s="214"/>
      <c r="D2" s="206"/>
      <c r="E2" s="206"/>
      <c r="F2" s="206"/>
      <c r="G2" s="206"/>
      <c r="H2" s="206"/>
      <c r="I2" s="206"/>
      <c r="J2" s="239" t="s">
        <v>477</v>
      </c>
      <c r="K2" s="239"/>
      <c r="L2" s="239"/>
      <c r="M2" s="239"/>
      <c r="N2" s="239"/>
    </row>
    <row r="3" spans="1:14" customFormat="1" ht="15" x14ac:dyDescent="0.25">
      <c r="A3" s="214"/>
      <c r="D3" s="206"/>
      <c r="E3" s="206"/>
      <c r="F3" s="206"/>
      <c r="G3" s="206"/>
      <c r="H3" s="206"/>
      <c r="I3" s="206"/>
    </row>
    <row r="4" spans="1:14" customFormat="1" ht="15" x14ac:dyDescent="0.25">
      <c r="A4" s="214"/>
      <c r="D4" s="206"/>
      <c r="E4" s="206"/>
      <c r="F4" s="206"/>
      <c r="G4" s="206"/>
      <c r="H4" s="206"/>
      <c r="I4" s="206"/>
      <c r="J4" s="216" t="s">
        <v>559</v>
      </c>
    </row>
    <row r="5" spans="1:14" customFormat="1" ht="15" x14ac:dyDescent="0.25">
      <c r="A5" s="214"/>
      <c r="D5" s="206"/>
      <c r="E5" s="206"/>
      <c r="F5" s="206"/>
      <c r="G5" s="206"/>
      <c r="H5" s="206"/>
      <c r="I5" s="206"/>
    </row>
    <row r="6" spans="1:14" customFormat="1" ht="15" x14ac:dyDescent="0.25">
      <c r="A6" s="214"/>
      <c r="D6" s="206"/>
      <c r="E6" s="206"/>
      <c r="F6" s="206"/>
      <c r="G6" s="206"/>
      <c r="H6" s="206"/>
      <c r="I6" s="206"/>
      <c r="J6" s="223"/>
      <c r="K6" s="223"/>
    </row>
    <row r="7" spans="1:14" customFormat="1" ht="15" x14ac:dyDescent="0.25">
      <c r="A7" s="205" t="s">
        <v>500</v>
      </c>
      <c r="B7" s="206"/>
      <c r="D7" s="206"/>
      <c r="E7" s="206"/>
      <c r="F7" s="206"/>
      <c r="G7" s="206"/>
      <c r="H7" s="206"/>
      <c r="I7" s="206"/>
      <c r="J7" s="206" t="s">
        <v>501</v>
      </c>
      <c r="K7" s="206"/>
      <c r="L7" s="206"/>
    </row>
    <row r="8" spans="1:14" customFormat="1" ht="15" x14ac:dyDescent="0.25">
      <c r="A8" s="205" t="s">
        <v>502</v>
      </c>
      <c r="B8" s="206"/>
      <c r="D8" s="206"/>
      <c r="E8" s="206"/>
      <c r="F8" s="206"/>
      <c r="G8" s="206"/>
      <c r="H8" s="206"/>
      <c r="I8" s="206"/>
      <c r="J8" s="206" t="s">
        <v>503</v>
      </c>
      <c r="K8" s="206"/>
      <c r="L8" s="206"/>
    </row>
    <row r="9" spans="1:14" customFormat="1" ht="15" x14ac:dyDescent="0.25">
      <c r="A9" s="205" t="s">
        <v>504</v>
      </c>
      <c r="B9" s="206"/>
      <c r="D9" s="206"/>
      <c r="E9" s="206"/>
      <c r="F9" s="206"/>
      <c r="G9" s="206"/>
      <c r="H9" s="206"/>
      <c r="I9" s="206"/>
      <c r="J9" s="206" t="s">
        <v>505</v>
      </c>
      <c r="K9" s="206"/>
      <c r="L9" s="206"/>
    </row>
    <row r="10" spans="1:14" customFormat="1" ht="15" x14ac:dyDescent="0.25">
      <c r="A10" s="205" t="s">
        <v>506</v>
      </c>
      <c r="B10" s="206"/>
      <c r="D10" s="206"/>
      <c r="E10" s="206"/>
      <c r="F10" s="206"/>
      <c r="G10" s="206"/>
      <c r="H10" s="206"/>
      <c r="I10" s="206"/>
      <c r="J10" s="206" t="s">
        <v>507</v>
      </c>
      <c r="K10" s="206"/>
      <c r="L10" s="206"/>
    </row>
    <row r="11" spans="1:14" customFormat="1" ht="15" x14ac:dyDescent="0.25">
      <c r="A11" s="205" t="s">
        <v>508</v>
      </c>
      <c r="B11" s="206"/>
      <c r="D11" s="206"/>
      <c r="E11" s="206"/>
      <c r="F11" s="206"/>
      <c r="G11" s="206"/>
      <c r="H11" s="206"/>
      <c r="I11" s="206"/>
      <c r="J11" s="206" t="s">
        <v>508</v>
      </c>
      <c r="K11" s="206"/>
      <c r="L11" s="206"/>
      <c r="M11" s="215"/>
    </row>
    <row r="12" spans="1:14" s="2" customFormat="1" x14ac:dyDescent="0.2">
      <c r="A12" s="4"/>
      <c r="B12" s="4"/>
      <c r="C12" s="4"/>
      <c r="D12" s="206"/>
      <c r="E12" s="206"/>
      <c r="F12" s="206"/>
      <c r="G12" s="206"/>
      <c r="H12" s="206"/>
      <c r="I12" s="206"/>
      <c r="J12" s="4"/>
      <c r="K12" s="4"/>
      <c r="L12" s="4"/>
    </row>
    <row r="13" spans="1:14" s="2" customFormat="1" ht="15" x14ac:dyDescent="0.25">
      <c r="A13" s="507" t="s">
        <v>558</v>
      </c>
      <c r="B13" s="507"/>
      <c r="C13" s="507"/>
      <c r="D13" s="507"/>
      <c r="E13" s="507"/>
      <c r="F13" s="507"/>
      <c r="G13" s="507"/>
      <c r="H13" s="507"/>
      <c r="I13" s="507"/>
      <c r="J13" s="221"/>
      <c r="K13" s="221"/>
      <c r="L13" s="221"/>
    </row>
    <row r="14" spans="1:14" s="2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s="2" customFormat="1" x14ac:dyDescent="0.2">
      <c r="A15" s="508" t="s">
        <v>2</v>
      </c>
      <c r="B15" s="508"/>
      <c r="C15" s="508"/>
      <c r="D15" s="508"/>
      <c r="E15" s="508"/>
      <c r="F15" s="508"/>
      <c r="G15" s="508"/>
      <c r="H15" s="508"/>
      <c r="I15" s="508"/>
      <c r="J15" s="224"/>
      <c r="K15" s="224"/>
      <c r="L15" s="224"/>
    </row>
    <row r="16" spans="1:14" s="2" customFormat="1" x14ac:dyDescent="0.2">
      <c r="A16" s="509" t="s">
        <v>3</v>
      </c>
      <c r="B16" s="509"/>
      <c r="C16" s="509"/>
      <c r="D16" s="509"/>
      <c r="E16" s="509"/>
      <c r="F16" s="509"/>
      <c r="G16" s="509"/>
      <c r="H16" s="509"/>
      <c r="I16" s="509"/>
      <c r="J16" s="222"/>
      <c r="K16" s="222"/>
      <c r="L16" s="222"/>
    </row>
    <row r="18" spans="1:12" customFormat="1" ht="39.75" customHeight="1" x14ac:dyDescent="0.25">
      <c r="A18" s="516" t="s">
        <v>4</v>
      </c>
      <c r="B18" s="516" t="s">
        <v>5</v>
      </c>
      <c r="C18" s="516" t="s">
        <v>6</v>
      </c>
      <c r="D18" s="516" t="s">
        <v>7</v>
      </c>
      <c r="E18" s="518" t="s">
        <v>8</v>
      </c>
      <c r="F18" s="518"/>
      <c r="G18" s="515" t="s">
        <v>564</v>
      </c>
      <c r="H18" s="515" t="s">
        <v>8</v>
      </c>
      <c r="I18" s="515"/>
      <c r="J18" s="502" t="s">
        <v>104</v>
      </c>
      <c r="K18" s="502" t="s">
        <v>8</v>
      </c>
      <c r="L18" s="502"/>
    </row>
    <row r="19" spans="1:12" customFormat="1" ht="32.25" customHeight="1" x14ac:dyDescent="0.25">
      <c r="A19" s="517"/>
      <c r="B19" s="516"/>
      <c r="C19" s="516"/>
      <c r="D19" s="516"/>
      <c r="E19" s="225" t="s">
        <v>563</v>
      </c>
      <c r="F19" s="225" t="s">
        <v>40</v>
      </c>
      <c r="G19" s="515"/>
      <c r="H19" s="229" t="s">
        <v>563</v>
      </c>
      <c r="I19" s="229" t="s">
        <v>40</v>
      </c>
      <c r="J19" s="502"/>
      <c r="K19" s="240" t="s">
        <v>563</v>
      </c>
      <c r="L19" s="240" t="s">
        <v>40</v>
      </c>
    </row>
    <row r="20" spans="1:12" customFormat="1" ht="14.25" customHeight="1" x14ac:dyDescent="0.25">
      <c r="A20" s="5">
        <v>1</v>
      </c>
      <c r="B20" s="5">
        <v>2</v>
      </c>
      <c r="C20" s="5">
        <v>3</v>
      </c>
      <c r="D20" s="5">
        <v>4</v>
      </c>
      <c r="E20" s="226">
        <v>5</v>
      </c>
      <c r="F20" s="226">
        <v>6</v>
      </c>
      <c r="G20" s="230">
        <v>4</v>
      </c>
      <c r="H20" s="230">
        <v>5</v>
      </c>
      <c r="I20" s="230">
        <v>6</v>
      </c>
      <c r="J20" s="241">
        <v>4</v>
      </c>
      <c r="K20" s="241">
        <v>5</v>
      </c>
      <c r="L20" s="241">
        <v>6</v>
      </c>
    </row>
    <row r="21" spans="1:12" customFormat="1" ht="15" x14ac:dyDescent="0.25">
      <c r="A21" s="510" t="s">
        <v>9</v>
      </c>
      <c r="B21" s="511"/>
      <c r="C21" s="511"/>
      <c r="D21" s="512"/>
      <c r="E21" s="519"/>
      <c r="F21" s="520"/>
      <c r="G21" s="231"/>
      <c r="H21" s="513"/>
      <c r="I21" s="514"/>
      <c r="J21" s="242"/>
      <c r="K21" s="503"/>
      <c r="L21" s="504"/>
    </row>
    <row r="22" spans="1:12" customFormat="1" ht="24.95" customHeight="1" x14ac:dyDescent="0.25">
      <c r="A22" s="10">
        <v>1</v>
      </c>
      <c r="B22" s="9" t="s">
        <v>10</v>
      </c>
      <c r="C22" s="11" t="s">
        <v>11</v>
      </c>
      <c r="D22" s="6">
        <v>4</v>
      </c>
      <c r="E22" s="227">
        <v>1667776.02</v>
      </c>
      <c r="F22" s="228">
        <f>D22*E22</f>
        <v>6671104.0800000001</v>
      </c>
      <c r="G22" s="232"/>
      <c r="H22" s="233">
        <v>1667776.02</v>
      </c>
      <c r="I22" s="234">
        <f>G22*H22</f>
        <v>0</v>
      </c>
      <c r="J22" s="243">
        <f>D22-G22</f>
        <v>4</v>
      </c>
      <c r="K22" s="244">
        <f>L22/J22</f>
        <v>1667776.02</v>
      </c>
      <c r="L22" s="245">
        <v>6671104.0800000001</v>
      </c>
    </row>
    <row r="23" spans="1:12" customFormat="1" ht="24.95" customHeight="1" x14ac:dyDescent="0.25">
      <c r="A23" s="10">
        <v>2</v>
      </c>
      <c r="B23" s="9" t="s">
        <v>12</v>
      </c>
      <c r="C23" s="11" t="s">
        <v>13</v>
      </c>
      <c r="D23" s="6">
        <v>8</v>
      </c>
      <c r="E23" s="227">
        <v>43863.544999999998</v>
      </c>
      <c r="F23" s="228">
        <f t="shared" ref="F23:F32" si="0">D23*E23</f>
        <v>350908.36</v>
      </c>
      <c r="G23" s="232"/>
      <c r="H23" s="233">
        <v>43863.544999999998</v>
      </c>
      <c r="I23" s="234">
        <f t="shared" ref="I23:I32" si="1">G23*H23</f>
        <v>0</v>
      </c>
      <c r="J23" s="243">
        <f t="shared" ref="J23:J32" si="2">D23-G23</f>
        <v>8</v>
      </c>
      <c r="K23" s="244">
        <f t="shared" ref="K23:K32" si="3">L23/J23</f>
        <v>43863.544999999998</v>
      </c>
      <c r="L23" s="245">
        <v>350908.36</v>
      </c>
    </row>
    <row r="24" spans="1:12" customFormat="1" ht="24.95" customHeight="1" x14ac:dyDescent="0.25">
      <c r="A24" s="10" t="s">
        <v>21</v>
      </c>
      <c r="B24" s="9" t="s">
        <v>37</v>
      </c>
      <c r="C24" s="11" t="s">
        <v>13</v>
      </c>
      <c r="D24" s="6">
        <v>4</v>
      </c>
      <c r="E24" s="227">
        <v>4178.1000000000004</v>
      </c>
      <c r="F24" s="228">
        <f t="shared" si="0"/>
        <v>16712.400000000001</v>
      </c>
      <c r="G24" s="232"/>
      <c r="H24" s="233">
        <v>4178.1000000000004</v>
      </c>
      <c r="I24" s="234">
        <f t="shared" si="1"/>
        <v>0</v>
      </c>
      <c r="J24" s="243">
        <f t="shared" si="2"/>
        <v>4</v>
      </c>
      <c r="K24" s="244">
        <f t="shared" si="3"/>
        <v>4178.1000000000004</v>
      </c>
      <c r="L24" s="245">
        <v>16712.400000000001</v>
      </c>
    </row>
    <row r="25" spans="1:12" customFormat="1" ht="33" customHeight="1" x14ac:dyDescent="0.25">
      <c r="A25" s="10" t="s">
        <v>24</v>
      </c>
      <c r="B25" s="9" t="s">
        <v>36</v>
      </c>
      <c r="C25" s="11" t="s">
        <v>13</v>
      </c>
      <c r="D25" s="6">
        <v>694</v>
      </c>
      <c r="E25" s="227">
        <v>13663.557140287769</v>
      </c>
      <c r="F25" s="228">
        <f t="shared" si="0"/>
        <v>9482508.6553597115</v>
      </c>
      <c r="G25" s="232">
        <v>138</v>
      </c>
      <c r="H25" s="233">
        <v>13663.557140287769</v>
      </c>
      <c r="I25" s="234">
        <f t="shared" si="1"/>
        <v>1885570.8853597119</v>
      </c>
      <c r="J25" s="243">
        <f t="shared" si="2"/>
        <v>556</v>
      </c>
      <c r="K25" s="244">
        <f t="shared" si="3"/>
        <v>13663.557140287769</v>
      </c>
      <c r="L25" s="245">
        <v>7596937.7699999996</v>
      </c>
    </row>
    <row r="26" spans="1:12" customFormat="1" ht="24.95" customHeight="1" x14ac:dyDescent="0.25">
      <c r="A26" s="10" t="s">
        <v>25</v>
      </c>
      <c r="B26" s="9" t="s">
        <v>35</v>
      </c>
      <c r="C26" s="11" t="s">
        <v>15</v>
      </c>
      <c r="D26" s="7">
        <v>0.16500000000000001</v>
      </c>
      <c r="E26" s="227">
        <v>276226.03773584904</v>
      </c>
      <c r="F26" s="228">
        <f t="shared" si="0"/>
        <v>45577.296226415092</v>
      </c>
      <c r="G26" s="235">
        <v>0.112</v>
      </c>
      <c r="H26" s="233">
        <v>276226.03773584904</v>
      </c>
      <c r="I26" s="234">
        <f t="shared" si="1"/>
        <v>30937.316226415092</v>
      </c>
      <c r="J26" s="243">
        <f t="shared" si="2"/>
        <v>5.3000000000000005E-2</v>
      </c>
      <c r="K26" s="244">
        <f t="shared" si="3"/>
        <v>276226.03773584904</v>
      </c>
      <c r="L26" s="245">
        <v>14639.98</v>
      </c>
    </row>
    <row r="27" spans="1:12" customFormat="1" ht="24.95" customHeight="1" x14ac:dyDescent="0.25">
      <c r="A27" s="10" t="s">
        <v>22</v>
      </c>
      <c r="B27" s="9" t="s">
        <v>34</v>
      </c>
      <c r="C27" s="11" t="s">
        <v>15</v>
      </c>
      <c r="D27" s="8">
        <v>2.2200000000000002</v>
      </c>
      <c r="E27" s="227">
        <v>372789.66666666663</v>
      </c>
      <c r="F27" s="228">
        <f t="shared" si="0"/>
        <v>827593.05999999994</v>
      </c>
      <c r="G27" s="236">
        <v>0.48</v>
      </c>
      <c r="H27" s="233">
        <v>372789.66666666663</v>
      </c>
      <c r="I27" s="234">
        <f t="shared" si="1"/>
        <v>178939.03999999998</v>
      </c>
      <c r="J27" s="243">
        <f t="shared" si="2"/>
        <v>1.7400000000000002</v>
      </c>
      <c r="K27" s="244">
        <f t="shared" si="3"/>
        <v>372789.66666666663</v>
      </c>
      <c r="L27" s="245">
        <v>648654.02</v>
      </c>
    </row>
    <row r="28" spans="1:12" customFormat="1" ht="24.95" customHeight="1" x14ac:dyDescent="0.25">
      <c r="A28" s="10" t="s">
        <v>27</v>
      </c>
      <c r="B28" s="9" t="s">
        <v>33</v>
      </c>
      <c r="C28" s="11" t="s">
        <v>15</v>
      </c>
      <c r="D28" s="8">
        <v>48.29</v>
      </c>
      <c r="E28" s="227">
        <v>173726.6709891592</v>
      </c>
      <c r="F28" s="228">
        <f t="shared" si="0"/>
        <v>8389260.9420664981</v>
      </c>
      <c r="G28" s="235">
        <v>9.7319999999999993</v>
      </c>
      <c r="H28" s="233">
        <v>173726.6709891592</v>
      </c>
      <c r="I28" s="234">
        <f t="shared" si="1"/>
        <v>1690707.9620664972</v>
      </c>
      <c r="J28" s="243">
        <f t="shared" si="2"/>
        <v>38.558</v>
      </c>
      <c r="K28" s="244">
        <f t="shared" si="3"/>
        <v>173726.6709891592</v>
      </c>
      <c r="L28" s="245">
        <v>6698552.9800000004</v>
      </c>
    </row>
    <row r="29" spans="1:12" customFormat="1" ht="24.95" customHeight="1" x14ac:dyDescent="0.25">
      <c r="A29" s="10" t="s">
        <v>28</v>
      </c>
      <c r="B29" s="9" t="s">
        <v>16</v>
      </c>
      <c r="C29" s="11" t="s">
        <v>17</v>
      </c>
      <c r="D29" s="6">
        <v>10</v>
      </c>
      <c r="E29" s="227">
        <v>16396.334999999999</v>
      </c>
      <c r="F29" s="228">
        <f t="shared" si="0"/>
        <v>163963.34999999998</v>
      </c>
      <c r="G29" s="232">
        <v>8</v>
      </c>
      <c r="H29" s="233">
        <v>16396.334999999999</v>
      </c>
      <c r="I29" s="234">
        <f t="shared" si="1"/>
        <v>131170.68</v>
      </c>
      <c r="J29" s="243">
        <f t="shared" si="2"/>
        <v>2</v>
      </c>
      <c r="K29" s="244">
        <f t="shared" si="3"/>
        <v>16396.334999999999</v>
      </c>
      <c r="L29" s="245">
        <v>32792.67</v>
      </c>
    </row>
    <row r="30" spans="1:12" customFormat="1" ht="44.25" customHeight="1" x14ac:dyDescent="0.25">
      <c r="A30" s="10" t="s">
        <v>23</v>
      </c>
      <c r="B30" s="9" t="s">
        <v>18</v>
      </c>
      <c r="C30" s="11" t="s">
        <v>13</v>
      </c>
      <c r="D30" s="6">
        <v>4</v>
      </c>
      <c r="E30" s="227">
        <v>156781.35</v>
      </c>
      <c r="F30" s="228">
        <f t="shared" si="0"/>
        <v>627125.4</v>
      </c>
      <c r="G30" s="232"/>
      <c r="H30" s="233">
        <v>156781.35</v>
      </c>
      <c r="I30" s="234">
        <f t="shared" si="1"/>
        <v>0</v>
      </c>
      <c r="J30" s="243">
        <f t="shared" si="2"/>
        <v>4</v>
      </c>
      <c r="K30" s="244">
        <f t="shared" si="3"/>
        <v>156781.35</v>
      </c>
      <c r="L30" s="245">
        <v>627125.4</v>
      </c>
    </row>
    <row r="31" spans="1:12" customFormat="1" ht="31.5" customHeight="1" x14ac:dyDescent="0.25">
      <c r="A31" s="10" t="s">
        <v>29</v>
      </c>
      <c r="B31" s="9" t="s">
        <v>31</v>
      </c>
      <c r="C31" s="11" t="s">
        <v>11</v>
      </c>
      <c r="D31" s="6">
        <v>3</v>
      </c>
      <c r="E31" s="227">
        <v>3596141.97</v>
      </c>
      <c r="F31" s="228">
        <f t="shared" si="0"/>
        <v>10788425.91</v>
      </c>
      <c r="G31" s="232"/>
      <c r="H31" s="233">
        <v>3596141.97</v>
      </c>
      <c r="I31" s="234">
        <f t="shared" si="1"/>
        <v>0</v>
      </c>
      <c r="J31" s="243">
        <f t="shared" si="2"/>
        <v>3</v>
      </c>
      <c r="K31" s="244">
        <f t="shared" si="3"/>
        <v>3596141.97</v>
      </c>
      <c r="L31" s="245">
        <v>10788425.91</v>
      </c>
    </row>
    <row r="32" spans="1:12" customFormat="1" ht="31.5" customHeight="1" x14ac:dyDescent="0.25">
      <c r="A32" s="10" t="s">
        <v>30</v>
      </c>
      <c r="B32" s="9" t="s">
        <v>32</v>
      </c>
      <c r="C32" s="11" t="s">
        <v>11</v>
      </c>
      <c r="D32" s="6">
        <v>1</v>
      </c>
      <c r="E32" s="227">
        <v>3596141.97</v>
      </c>
      <c r="F32" s="228">
        <f t="shared" si="0"/>
        <v>3596141.97</v>
      </c>
      <c r="G32" s="232"/>
      <c r="H32" s="233">
        <v>3596141.97</v>
      </c>
      <c r="I32" s="234">
        <f t="shared" si="1"/>
        <v>0</v>
      </c>
      <c r="J32" s="243">
        <f t="shared" si="2"/>
        <v>1</v>
      </c>
      <c r="K32" s="244">
        <f t="shared" si="3"/>
        <v>3596141.97</v>
      </c>
      <c r="L32" s="245">
        <v>3596141.97</v>
      </c>
    </row>
    <row r="33" spans="1:14" customFormat="1" ht="24.95" customHeight="1" x14ac:dyDescent="0.25">
      <c r="A33" s="149"/>
      <c r="B33" s="521" t="s">
        <v>19</v>
      </c>
      <c r="C33" s="521"/>
      <c r="D33" s="521"/>
      <c r="E33" s="523">
        <f>SUM(F22:F32)</f>
        <v>40959321.423652619</v>
      </c>
      <c r="F33" s="523"/>
      <c r="G33" s="237"/>
      <c r="H33" s="522">
        <f>SUM(I22:I32)</f>
        <v>3917325.8836526242</v>
      </c>
      <c r="I33" s="522"/>
      <c r="J33" s="246"/>
      <c r="K33" s="505">
        <f>SUM(L22:L32)</f>
        <v>37041995.539999999</v>
      </c>
      <c r="L33" s="505"/>
    </row>
    <row r="34" spans="1:14" customFormat="1" ht="24.95" customHeight="1" x14ac:dyDescent="0.25">
      <c r="A34" s="149"/>
      <c r="B34" s="524" t="s">
        <v>20</v>
      </c>
      <c r="C34" s="524"/>
      <c r="D34" s="524"/>
      <c r="E34" s="526">
        <f>E33*0.22</f>
        <v>9011050.7132035755</v>
      </c>
      <c r="F34" s="526"/>
      <c r="G34" s="238"/>
      <c r="H34" s="525">
        <f>H33*0.22</f>
        <v>861811.69440357736</v>
      </c>
      <c r="I34" s="525"/>
      <c r="J34" s="247"/>
      <c r="K34" s="506">
        <f>K33*0.22</f>
        <v>8149239.0187999997</v>
      </c>
      <c r="L34" s="506"/>
    </row>
    <row r="35" spans="1:14" customFormat="1" ht="24.95" customHeight="1" x14ac:dyDescent="0.25">
      <c r="A35" s="149"/>
      <c r="B35" s="521" t="s">
        <v>39</v>
      </c>
      <c r="C35" s="521"/>
      <c r="D35" s="521"/>
      <c r="E35" s="523">
        <f>E33+E34</f>
        <v>49970372.136856198</v>
      </c>
      <c r="F35" s="523"/>
      <c r="G35" s="237"/>
      <c r="H35" s="522">
        <f>H33+H34</f>
        <v>4779137.5780562013</v>
      </c>
      <c r="I35" s="522"/>
      <c r="J35" s="246"/>
      <c r="K35" s="505">
        <f>K33+K34</f>
        <v>45191234.558799997</v>
      </c>
      <c r="L35" s="505"/>
      <c r="M35" s="218"/>
      <c r="N35" s="218"/>
    </row>
  </sheetData>
  <autoFilter ref="A20:L33" xr:uid="{00000000-0001-0000-0000-000000000000}"/>
  <mergeCells count="28">
    <mergeCell ref="E35:F35"/>
    <mergeCell ref="B34:D34"/>
    <mergeCell ref="H34:I34"/>
    <mergeCell ref="B33:D33"/>
    <mergeCell ref="H33:I33"/>
    <mergeCell ref="E33:F33"/>
    <mergeCell ref="E34:F34"/>
    <mergeCell ref="K35:L35"/>
    <mergeCell ref="A13:I13"/>
    <mergeCell ref="A15:I15"/>
    <mergeCell ref="A16:I16"/>
    <mergeCell ref="A21:D21"/>
    <mergeCell ref="H21:I21"/>
    <mergeCell ref="H18:I18"/>
    <mergeCell ref="A18:A19"/>
    <mergeCell ref="B18:B19"/>
    <mergeCell ref="C18:C19"/>
    <mergeCell ref="D18:D19"/>
    <mergeCell ref="G18:G19"/>
    <mergeCell ref="E18:F18"/>
    <mergeCell ref="E21:F21"/>
    <mergeCell ref="B35:D35"/>
    <mergeCell ref="H35:I35"/>
    <mergeCell ref="J18:J19"/>
    <mergeCell ref="K18:L18"/>
    <mergeCell ref="K21:L21"/>
    <mergeCell ref="K33:L33"/>
    <mergeCell ref="K34:L34"/>
  </mergeCells>
  <pageMargins left="0.31496062992125984" right="0.31496062992125984" top="0.78740157480314965" bottom="0.31496062992125984" header="0.19685039370078741" footer="0.19685039370078741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7FD7-FAD8-4CAA-89EC-83B8EC176EB4}">
  <sheetPr>
    <tabColor rgb="FFFF0000"/>
    <pageSetUpPr fitToPage="1"/>
  </sheetPr>
  <dimension ref="A1:DQ39"/>
  <sheetViews>
    <sheetView view="pageBreakPreview" topLeftCell="A27" zoomScaleNormal="100" workbookViewId="0">
      <selection activeCell="FK25" sqref="FK25"/>
    </sheetView>
  </sheetViews>
  <sheetFormatPr defaultColWidth="0.85546875" defaultRowHeight="12.75" x14ac:dyDescent="0.2"/>
  <cols>
    <col min="1" max="38" width="0.85546875" style="152"/>
    <col min="39" max="40" width="0.85546875" style="152" customWidth="1"/>
    <col min="41" max="41" width="0.7109375" style="152" customWidth="1"/>
    <col min="42" max="48" width="0.140625" style="152" hidden="1" customWidth="1"/>
    <col min="49" max="49" width="1" style="152" hidden="1" customWidth="1"/>
    <col min="50" max="50" width="2.28515625" style="152" customWidth="1"/>
    <col min="51" max="55" width="0.85546875" style="152"/>
    <col min="56" max="56" width="1.5703125" style="152" customWidth="1"/>
    <col min="57" max="57" width="0.42578125" style="152" customWidth="1"/>
    <col min="58" max="58" width="0.85546875" style="152" hidden="1" customWidth="1"/>
    <col min="59" max="71" width="0.85546875" style="152"/>
    <col min="72" max="72" width="2.85546875" style="152" customWidth="1"/>
    <col min="73" max="83" width="0.85546875" style="152"/>
    <col min="84" max="84" width="2.140625" style="152" customWidth="1"/>
    <col min="85" max="85" width="0.7109375" style="152" customWidth="1"/>
    <col min="86" max="86" width="0.85546875" style="152" hidden="1" customWidth="1"/>
    <col min="87" max="100" width="0.85546875" style="152"/>
    <col min="101" max="101" width="0.7109375" style="152" customWidth="1"/>
    <col min="102" max="102" width="0.85546875" style="152" hidden="1" customWidth="1"/>
    <col min="103" max="296" width="0.85546875" style="152"/>
    <col min="297" max="297" width="0.7109375" style="152" customWidth="1"/>
    <col min="298" max="305" width="0" style="152" hidden="1" customWidth="1"/>
    <col min="306" max="306" width="2.28515625" style="152" customWidth="1"/>
    <col min="307" max="311" width="0.85546875" style="152"/>
    <col min="312" max="312" width="1.5703125" style="152" customWidth="1"/>
    <col min="313" max="313" width="0.42578125" style="152" customWidth="1"/>
    <col min="314" max="314" width="0" style="152" hidden="1" customWidth="1"/>
    <col min="315" max="327" width="0.85546875" style="152"/>
    <col min="328" max="328" width="2.85546875" style="152" customWidth="1"/>
    <col min="329" max="339" width="0.85546875" style="152"/>
    <col min="340" max="340" width="2.140625" style="152" customWidth="1"/>
    <col min="341" max="341" width="0.7109375" style="152" customWidth="1"/>
    <col min="342" max="342" width="0" style="152" hidden="1" customWidth="1"/>
    <col min="343" max="356" width="0.85546875" style="152"/>
    <col min="357" max="357" width="0.7109375" style="152" customWidth="1"/>
    <col min="358" max="358" width="0" style="152" hidden="1" customWidth="1"/>
    <col min="359" max="552" width="0.85546875" style="152"/>
    <col min="553" max="553" width="0.7109375" style="152" customWidth="1"/>
    <col min="554" max="561" width="0" style="152" hidden="1" customWidth="1"/>
    <col min="562" max="562" width="2.28515625" style="152" customWidth="1"/>
    <col min="563" max="567" width="0.85546875" style="152"/>
    <col min="568" max="568" width="1.5703125" style="152" customWidth="1"/>
    <col min="569" max="569" width="0.42578125" style="152" customWidth="1"/>
    <col min="570" max="570" width="0" style="152" hidden="1" customWidth="1"/>
    <col min="571" max="583" width="0.85546875" style="152"/>
    <col min="584" max="584" width="2.85546875" style="152" customWidth="1"/>
    <col min="585" max="595" width="0.85546875" style="152"/>
    <col min="596" max="596" width="2.140625" style="152" customWidth="1"/>
    <col min="597" max="597" width="0.7109375" style="152" customWidth="1"/>
    <col min="598" max="598" width="0" style="152" hidden="1" customWidth="1"/>
    <col min="599" max="612" width="0.85546875" style="152"/>
    <col min="613" max="613" width="0.7109375" style="152" customWidth="1"/>
    <col min="614" max="614" width="0" style="152" hidden="1" customWidth="1"/>
    <col min="615" max="808" width="0.85546875" style="152"/>
    <col min="809" max="809" width="0.7109375" style="152" customWidth="1"/>
    <col min="810" max="817" width="0" style="152" hidden="1" customWidth="1"/>
    <col min="818" max="818" width="2.28515625" style="152" customWidth="1"/>
    <col min="819" max="823" width="0.85546875" style="152"/>
    <col min="824" max="824" width="1.5703125" style="152" customWidth="1"/>
    <col min="825" max="825" width="0.42578125" style="152" customWidth="1"/>
    <col min="826" max="826" width="0" style="152" hidden="1" customWidth="1"/>
    <col min="827" max="839" width="0.85546875" style="152"/>
    <col min="840" max="840" width="2.85546875" style="152" customWidth="1"/>
    <col min="841" max="851" width="0.85546875" style="152"/>
    <col min="852" max="852" width="2.140625" style="152" customWidth="1"/>
    <col min="853" max="853" width="0.7109375" style="152" customWidth="1"/>
    <col min="854" max="854" width="0" style="152" hidden="1" customWidth="1"/>
    <col min="855" max="868" width="0.85546875" style="152"/>
    <col min="869" max="869" width="0.7109375" style="152" customWidth="1"/>
    <col min="870" max="870" width="0" style="152" hidden="1" customWidth="1"/>
    <col min="871" max="1064" width="0.85546875" style="152"/>
    <col min="1065" max="1065" width="0.7109375" style="152" customWidth="1"/>
    <col min="1066" max="1073" width="0" style="152" hidden="1" customWidth="1"/>
    <col min="1074" max="1074" width="2.28515625" style="152" customWidth="1"/>
    <col min="1075" max="1079" width="0.85546875" style="152"/>
    <col min="1080" max="1080" width="1.5703125" style="152" customWidth="1"/>
    <col min="1081" max="1081" width="0.42578125" style="152" customWidth="1"/>
    <col min="1082" max="1082" width="0" style="152" hidden="1" customWidth="1"/>
    <col min="1083" max="1095" width="0.85546875" style="152"/>
    <col min="1096" max="1096" width="2.85546875" style="152" customWidth="1"/>
    <col min="1097" max="1107" width="0.85546875" style="152"/>
    <col min="1108" max="1108" width="2.140625" style="152" customWidth="1"/>
    <col min="1109" max="1109" width="0.7109375" style="152" customWidth="1"/>
    <col min="1110" max="1110" width="0" style="152" hidden="1" customWidth="1"/>
    <col min="1111" max="1124" width="0.85546875" style="152"/>
    <col min="1125" max="1125" width="0.7109375" style="152" customWidth="1"/>
    <col min="1126" max="1126" width="0" style="152" hidden="1" customWidth="1"/>
    <col min="1127" max="1320" width="0.85546875" style="152"/>
    <col min="1321" max="1321" width="0.7109375" style="152" customWidth="1"/>
    <col min="1322" max="1329" width="0" style="152" hidden="1" customWidth="1"/>
    <col min="1330" max="1330" width="2.28515625" style="152" customWidth="1"/>
    <col min="1331" max="1335" width="0.85546875" style="152"/>
    <col min="1336" max="1336" width="1.5703125" style="152" customWidth="1"/>
    <col min="1337" max="1337" width="0.42578125" style="152" customWidth="1"/>
    <col min="1338" max="1338" width="0" style="152" hidden="1" customWidth="1"/>
    <col min="1339" max="1351" width="0.85546875" style="152"/>
    <col min="1352" max="1352" width="2.85546875" style="152" customWidth="1"/>
    <col min="1353" max="1363" width="0.85546875" style="152"/>
    <col min="1364" max="1364" width="2.140625" style="152" customWidth="1"/>
    <col min="1365" max="1365" width="0.7109375" style="152" customWidth="1"/>
    <col min="1366" max="1366" width="0" style="152" hidden="1" customWidth="1"/>
    <col min="1367" max="1380" width="0.85546875" style="152"/>
    <col min="1381" max="1381" width="0.7109375" style="152" customWidth="1"/>
    <col min="1382" max="1382" width="0" style="152" hidden="1" customWidth="1"/>
    <col min="1383" max="1576" width="0.85546875" style="152"/>
    <col min="1577" max="1577" width="0.7109375" style="152" customWidth="1"/>
    <col min="1578" max="1585" width="0" style="152" hidden="1" customWidth="1"/>
    <col min="1586" max="1586" width="2.28515625" style="152" customWidth="1"/>
    <col min="1587" max="1591" width="0.85546875" style="152"/>
    <col min="1592" max="1592" width="1.5703125" style="152" customWidth="1"/>
    <col min="1593" max="1593" width="0.42578125" style="152" customWidth="1"/>
    <col min="1594" max="1594" width="0" style="152" hidden="1" customWidth="1"/>
    <col min="1595" max="1607" width="0.85546875" style="152"/>
    <col min="1608" max="1608" width="2.85546875" style="152" customWidth="1"/>
    <col min="1609" max="1619" width="0.85546875" style="152"/>
    <col min="1620" max="1620" width="2.140625" style="152" customWidth="1"/>
    <col min="1621" max="1621" width="0.7109375" style="152" customWidth="1"/>
    <col min="1622" max="1622" width="0" style="152" hidden="1" customWidth="1"/>
    <col min="1623" max="1636" width="0.85546875" style="152"/>
    <col min="1637" max="1637" width="0.7109375" style="152" customWidth="1"/>
    <col min="1638" max="1638" width="0" style="152" hidden="1" customWidth="1"/>
    <col min="1639" max="1832" width="0.85546875" style="152"/>
    <col min="1833" max="1833" width="0.7109375" style="152" customWidth="1"/>
    <col min="1834" max="1841" width="0" style="152" hidden="1" customWidth="1"/>
    <col min="1842" max="1842" width="2.28515625" style="152" customWidth="1"/>
    <col min="1843" max="1847" width="0.85546875" style="152"/>
    <col min="1848" max="1848" width="1.5703125" style="152" customWidth="1"/>
    <col min="1849" max="1849" width="0.42578125" style="152" customWidth="1"/>
    <col min="1850" max="1850" width="0" style="152" hidden="1" customWidth="1"/>
    <col min="1851" max="1863" width="0.85546875" style="152"/>
    <col min="1864" max="1864" width="2.85546875" style="152" customWidth="1"/>
    <col min="1865" max="1875" width="0.85546875" style="152"/>
    <col min="1876" max="1876" width="2.140625" style="152" customWidth="1"/>
    <col min="1877" max="1877" width="0.7109375" style="152" customWidth="1"/>
    <col min="1878" max="1878" width="0" style="152" hidden="1" customWidth="1"/>
    <col min="1879" max="1892" width="0.85546875" style="152"/>
    <col min="1893" max="1893" width="0.7109375" style="152" customWidth="1"/>
    <col min="1894" max="1894" width="0" style="152" hidden="1" customWidth="1"/>
    <col min="1895" max="2088" width="0.85546875" style="152"/>
    <col min="2089" max="2089" width="0.7109375" style="152" customWidth="1"/>
    <col min="2090" max="2097" width="0" style="152" hidden="1" customWidth="1"/>
    <col min="2098" max="2098" width="2.28515625" style="152" customWidth="1"/>
    <col min="2099" max="2103" width="0.85546875" style="152"/>
    <col min="2104" max="2104" width="1.5703125" style="152" customWidth="1"/>
    <col min="2105" max="2105" width="0.42578125" style="152" customWidth="1"/>
    <col min="2106" max="2106" width="0" style="152" hidden="1" customWidth="1"/>
    <col min="2107" max="2119" width="0.85546875" style="152"/>
    <col min="2120" max="2120" width="2.85546875" style="152" customWidth="1"/>
    <col min="2121" max="2131" width="0.85546875" style="152"/>
    <col min="2132" max="2132" width="2.140625" style="152" customWidth="1"/>
    <col min="2133" max="2133" width="0.7109375" style="152" customWidth="1"/>
    <col min="2134" max="2134" width="0" style="152" hidden="1" customWidth="1"/>
    <col min="2135" max="2148" width="0.85546875" style="152"/>
    <col min="2149" max="2149" width="0.7109375" style="152" customWidth="1"/>
    <col min="2150" max="2150" width="0" style="152" hidden="1" customWidth="1"/>
    <col min="2151" max="2344" width="0.85546875" style="152"/>
    <col min="2345" max="2345" width="0.7109375" style="152" customWidth="1"/>
    <col min="2346" max="2353" width="0" style="152" hidden="1" customWidth="1"/>
    <col min="2354" max="2354" width="2.28515625" style="152" customWidth="1"/>
    <col min="2355" max="2359" width="0.85546875" style="152"/>
    <col min="2360" max="2360" width="1.5703125" style="152" customWidth="1"/>
    <col min="2361" max="2361" width="0.42578125" style="152" customWidth="1"/>
    <col min="2362" max="2362" width="0" style="152" hidden="1" customWidth="1"/>
    <col min="2363" max="2375" width="0.85546875" style="152"/>
    <col min="2376" max="2376" width="2.85546875" style="152" customWidth="1"/>
    <col min="2377" max="2387" width="0.85546875" style="152"/>
    <col min="2388" max="2388" width="2.140625" style="152" customWidth="1"/>
    <col min="2389" max="2389" width="0.7109375" style="152" customWidth="1"/>
    <col min="2390" max="2390" width="0" style="152" hidden="1" customWidth="1"/>
    <col min="2391" max="2404" width="0.85546875" style="152"/>
    <col min="2405" max="2405" width="0.7109375" style="152" customWidth="1"/>
    <col min="2406" max="2406" width="0" style="152" hidden="1" customWidth="1"/>
    <col min="2407" max="2600" width="0.85546875" style="152"/>
    <col min="2601" max="2601" width="0.7109375" style="152" customWidth="1"/>
    <col min="2602" max="2609" width="0" style="152" hidden="1" customWidth="1"/>
    <col min="2610" max="2610" width="2.28515625" style="152" customWidth="1"/>
    <col min="2611" max="2615" width="0.85546875" style="152"/>
    <col min="2616" max="2616" width="1.5703125" style="152" customWidth="1"/>
    <col min="2617" max="2617" width="0.42578125" style="152" customWidth="1"/>
    <col min="2618" max="2618" width="0" style="152" hidden="1" customWidth="1"/>
    <col min="2619" max="2631" width="0.85546875" style="152"/>
    <col min="2632" max="2632" width="2.85546875" style="152" customWidth="1"/>
    <col min="2633" max="2643" width="0.85546875" style="152"/>
    <col min="2644" max="2644" width="2.140625" style="152" customWidth="1"/>
    <col min="2645" max="2645" width="0.7109375" style="152" customWidth="1"/>
    <col min="2646" max="2646" width="0" style="152" hidden="1" customWidth="1"/>
    <col min="2647" max="2660" width="0.85546875" style="152"/>
    <col min="2661" max="2661" width="0.7109375" style="152" customWidth="1"/>
    <col min="2662" max="2662" width="0" style="152" hidden="1" customWidth="1"/>
    <col min="2663" max="2856" width="0.85546875" style="152"/>
    <col min="2857" max="2857" width="0.7109375" style="152" customWidth="1"/>
    <col min="2858" max="2865" width="0" style="152" hidden="1" customWidth="1"/>
    <col min="2866" max="2866" width="2.28515625" style="152" customWidth="1"/>
    <col min="2867" max="2871" width="0.85546875" style="152"/>
    <col min="2872" max="2872" width="1.5703125" style="152" customWidth="1"/>
    <col min="2873" max="2873" width="0.42578125" style="152" customWidth="1"/>
    <col min="2874" max="2874" width="0" style="152" hidden="1" customWidth="1"/>
    <col min="2875" max="2887" width="0.85546875" style="152"/>
    <col min="2888" max="2888" width="2.85546875" style="152" customWidth="1"/>
    <col min="2889" max="2899" width="0.85546875" style="152"/>
    <col min="2900" max="2900" width="2.140625" style="152" customWidth="1"/>
    <col min="2901" max="2901" width="0.7109375" style="152" customWidth="1"/>
    <col min="2902" max="2902" width="0" style="152" hidden="1" customWidth="1"/>
    <col min="2903" max="2916" width="0.85546875" style="152"/>
    <col min="2917" max="2917" width="0.7109375" style="152" customWidth="1"/>
    <col min="2918" max="2918" width="0" style="152" hidden="1" customWidth="1"/>
    <col min="2919" max="3112" width="0.85546875" style="152"/>
    <col min="3113" max="3113" width="0.7109375" style="152" customWidth="1"/>
    <col min="3114" max="3121" width="0" style="152" hidden="1" customWidth="1"/>
    <col min="3122" max="3122" width="2.28515625" style="152" customWidth="1"/>
    <col min="3123" max="3127" width="0.85546875" style="152"/>
    <col min="3128" max="3128" width="1.5703125" style="152" customWidth="1"/>
    <col min="3129" max="3129" width="0.42578125" style="152" customWidth="1"/>
    <col min="3130" max="3130" width="0" style="152" hidden="1" customWidth="1"/>
    <col min="3131" max="3143" width="0.85546875" style="152"/>
    <col min="3144" max="3144" width="2.85546875" style="152" customWidth="1"/>
    <col min="3145" max="3155" width="0.85546875" style="152"/>
    <col min="3156" max="3156" width="2.140625" style="152" customWidth="1"/>
    <col min="3157" max="3157" width="0.7109375" style="152" customWidth="1"/>
    <col min="3158" max="3158" width="0" style="152" hidden="1" customWidth="1"/>
    <col min="3159" max="3172" width="0.85546875" style="152"/>
    <col min="3173" max="3173" width="0.7109375" style="152" customWidth="1"/>
    <col min="3174" max="3174" width="0" style="152" hidden="1" customWidth="1"/>
    <col min="3175" max="3368" width="0.85546875" style="152"/>
    <col min="3369" max="3369" width="0.7109375" style="152" customWidth="1"/>
    <col min="3370" max="3377" width="0" style="152" hidden="1" customWidth="1"/>
    <col min="3378" max="3378" width="2.28515625" style="152" customWidth="1"/>
    <col min="3379" max="3383" width="0.85546875" style="152"/>
    <col min="3384" max="3384" width="1.5703125" style="152" customWidth="1"/>
    <col min="3385" max="3385" width="0.42578125" style="152" customWidth="1"/>
    <col min="3386" max="3386" width="0" style="152" hidden="1" customWidth="1"/>
    <col min="3387" max="3399" width="0.85546875" style="152"/>
    <col min="3400" max="3400" width="2.85546875" style="152" customWidth="1"/>
    <col min="3401" max="3411" width="0.85546875" style="152"/>
    <col min="3412" max="3412" width="2.140625" style="152" customWidth="1"/>
    <col min="3413" max="3413" width="0.7109375" style="152" customWidth="1"/>
    <col min="3414" max="3414" width="0" style="152" hidden="1" customWidth="1"/>
    <col min="3415" max="3428" width="0.85546875" style="152"/>
    <col min="3429" max="3429" width="0.7109375" style="152" customWidth="1"/>
    <col min="3430" max="3430" width="0" style="152" hidden="1" customWidth="1"/>
    <col min="3431" max="3624" width="0.85546875" style="152"/>
    <col min="3625" max="3625" width="0.7109375" style="152" customWidth="1"/>
    <col min="3626" max="3633" width="0" style="152" hidden="1" customWidth="1"/>
    <col min="3634" max="3634" width="2.28515625" style="152" customWidth="1"/>
    <col min="3635" max="3639" width="0.85546875" style="152"/>
    <col min="3640" max="3640" width="1.5703125" style="152" customWidth="1"/>
    <col min="3641" max="3641" width="0.42578125" style="152" customWidth="1"/>
    <col min="3642" max="3642" width="0" style="152" hidden="1" customWidth="1"/>
    <col min="3643" max="3655" width="0.85546875" style="152"/>
    <col min="3656" max="3656" width="2.85546875" style="152" customWidth="1"/>
    <col min="3657" max="3667" width="0.85546875" style="152"/>
    <col min="3668" max="3668" width="2.140625" style="152" customWidth="1"/>
    <col min="3669" max="3669" width="0.7109375" style="152" customWidth="1"/>
    <col min="3670" max="3670" width="0" style="152" hidden="1" customWidth="1"/>
    <col min="3671" max="3684" width="0.85546875" style="152"/>
    <col min="3685" max="3685" width="0.7109375" style="152" customWidth="1"/>
    <col min="3686" max="3686" width="0" style="152" hidden="1" customWidth="1"/>
    <col min="3687" max="3880" width="0.85546875" style="152"/>
    <col min="3881" max="3881" width="0.7109375" style="152" customWidth="1"/>
    <col min="3882" max="3889" width="0" style="152" hidden="1" customWidth="1"/>
    <col min="3890" max="3890" width="2.28515625" style="152" customWidth="1"/>
    <col min="3891" max="3895" width="0.85546875" style="152"/>
    <col min="3896" max="3896" width="1.5703125" style="152" customWidth="1"/>
    <col min="3897" max="3897" width="0.42578125" style="152" customWidth="1"/>
    <col min="3898" max="3898" width="0" style="152" hidden="1" customWidth="1"/>
    <col min="3899" max="3911" width="0.85546875" style="152"/>
    <col min="3912" max="3912" width="2.85546875" style="152" customWidth="1"/>
    <col min="3913" max="3923" width="0.85546875" style="152"/>
    <col min="3924" max="3924" width="2.140625" style="152" customWidth="1"/>
    <col min="3925" max="3925" width="0.7109375" style="152" customWidth="1"/>
    <col min="3926" max="3926" width="0" style="152" hidden="1" customWidth="1"/>
    <col min="3927" max="3940" width="0.85546875" style="152"/>
    <col min="3941" max="3941" width="0.7109375" style="152" customWidth="1"/>
    <col min="3942" max="3942" width="0" style="152" hidden="1" customWidth="1"/>
    <col min="3943" max="4136" width="0.85546875" style="152"/>
    <col min="4137" max="4137" width="0.7109375" style="152" customWidth="1"/>
    <col min="4138" max="4145" width="0" style="152" hidden="1" customWidth="1"/>
    <col min="4146" max="4146" width="2.28515625" style="152" customWidth="1"/>
    <col min="4147" max="4151" width="0.85546875" style="152"/>
    <col min="4152" max="4152" width="1.5703125" style="152" customWidth="1"/>
    <col min="4153" max="4153" width="0.42578125" style="152" customWidth="1"/>
    <col min="4154" max="4154" width="0" style="152" hidden="1" customWidth="1"/>
    <col min="4155" max="4167" width="0.85546875" style="152"/>
    <col min="4168" max="4168" width="2.85546875" style="152" customWidth="1"/>
    <col min="4169" max="4179" width="0.85546875" style="152"/>
    <col min="4180" max="4180" width="2.140625" style="152" customWidth="1"/>
    <col min="4181" max="4181" width="0.7109375" style="152" customWidth="1"/>
    <col min="4182" max="4182" width="0" style="152" hidden="1" customWidth="1"/>
    <col min="4183" max="4196" width="0.85546875" style="152"/>
    <col min="4197" max="4197" width="0.7109375" style="152" customWidth="1"/>
    <col min="4198" max="4198" width="0" style="152" hidden="1" customWidth="1"/>
    <col min="4199" max="4392" width="0.85546875" style="152"/>
    <col min="4393" max="4393" width="0.7109375" style="152" customWidth="1"/>
    <col min="4394" max="4401" width="0" style="152" hidden="1" customWidth="1"/>
    <col min="4402" max="4402" width="2.28515625" style="152" customWidth="1"/>
    <col min="4403" max="4407" width="0.85546875" style="152"/>
    <col min="4408" max="4408" width="1.5703125" style="152" customWidth="1"/>
    <col min="4409" max="4409" width="0.42578125" style="152" customWidth="1"/>
    <col min="4410" max="4410" width="0" style="152" hidden="1" customWidth="1"/>
    <col min="4411" max="4423" width="0.85546875" style="152"/>
    <col min="4424" max="4424" width="2.85546875" style="152" customWidth="1"/>
    <col min="4425" max="4435" width="0.85546875" style="152"/>
    <col min="4436" max="4436" width="2.140625" style="152" customWidth="1"/>
    <col min="4437" max="4437" width="0.7109375" style="152" customWidth="1"/>
    <col min="4438" max="4438" width="0" style="152" hidden="1" customWidth="1"/>
    <col min="4439" max="4452" width="0.85546875" style="152"/>
    <col min="4453" max="4453" width="0.7109375" style="152" customWidth="1"/>
    <col min="4454" max="4454" width="0" style="152" hidden="1" customWidth="1"/>
    <col min="4455" max="4648" width="0.85546875" style="152"/>
    <col min="4649" max="4649" width="0.7109375" style="152" customWidth="1"/>
    <col min="4650" max="4657" width="0" style="152" hidden="1" customWidth="1"/>
    <col min="4658" max="4658" width="2.28515625" style="152" customWidth="1"/>
    <col min="4659" max="4663" width="0.85546875" style="152"/>
    <col min="4664" max="4664" width="1.5703125" style="152" customWidth="1"/>
    <col min="4665" max="4665" width="0.42578125" style="152" customWidth="1"/>
    <col min="4666" max="4666" width="0" style="152" hidden="1" customWidth="1"/>
    <col min="4667" max="4679" width="0.85546875" style="152"/>
    <col min="4680" max="4680" width="2.85546875" style="152" customWidth="1"/>
    <col min="4681" max="4691" width="0.85546875" style="152"/>
    <col min="4692" max="4692" width="2.140625" style="152" customWidth="1"/>
    <col min="4693" max="4693" width="0.7109375" style="152" customWidth="1"/>
    <col min="4694" max="4694" width="0" style="152" hidden="1" customWidth="1"/>
    <col min="4695" max="4708" width="0.85546875" style="152"/>
    <col min="4709" max="4709" width="0.7109375" style="152" customWidth="1"/>
    <col min="4710" max="4710" width="0" style="152" hidden="1" customWidth="1"/>
    <col min="4711" max="4904" width="0.85546875" style="152"/>
    <col min="4905" max="4905" width="0.7109375" style="152" customWidth="1"/>
    <col min="4906" max="4913" width="0" style="152" hidden="1" customWidth="1"/>
    <col min="4914" max="4914" width="2.28515625" style="152" customWidth="1"/>
    <col min="4915" max="4919" width="0.85546875" style="152"/>
    <col min="4920" max="4920" width="1.5703125" style="152" customWidth="1"/>
    <col min="4921" max="4921" width="0.42578125" style="152" customWidth="1"/>
    <col min="4922" max="4922" width="0" style="152" hidden="1" customWidth="1"/>
    <col min="4923" max="4935" width="0.85546875" style="152"/>
    <col min="4936" max="4936" width="2.85546875" style="152" customWidth="1"/>
    <col min="4937" max="4947" width="0.85546875" style="152"/>
    <col min="4948" max="4948" width="2.140625" style="152" customWidth="1"/>
    <col min="4949" max="4949" width="0.7109375" style="152" customWidth="1"/>
    <col min="4950" max="4950" width="0" style="152" hidden="1" customWidth="1"/>
    <col min="4951" max="4964" width="0.85546875" style="152"/>
    <col min="4965" max="4965" width="0.7109375" style="152" customWidth="1"/>
    <col min="4966" max="4966" width="0" style="152" hidden="1" customWidth="1"/>
    <col min="4967" max="5160" width="0.85546875" style="152"/>
    <col min="5161" max="5161" width="0.7109375" style="152" customWidth="1"/>
    <col min="5162" max="5169" width="0" style="152" hidden="1" customWidth="1"/>
    <col min="5170" max="5170" width="2.28515625" style="152" customWidth="1"/>
    <col min="5171" max="5175" width="0.85546875" style="152"/>
    <col min="5176" max="5176" width="1.5703125" style="152" customWidth="1"/>
    <col min="5177" max="5177" width="0.42578125" style="152" customWidth="1"/>
    <col min="5178" max="5178" width="0" style="152" hidden="1" customWidth="1"/>
    <col min="5179" max="5191" width="0.85546875" style="152"/>
    <col min="5192" max="5192" width="2.85546875" style="152" customWidth="1"/>
    <col min="5193" max="5203" width="0.85546875" style="152"/>
    <col min="5204" max="5204" width="2.140625" style="152" customWidth="1"/>
    <col min="5205" max="5205" width="0.7109375" style="152" customWidth="1"/>
    <col min="5206" max="5206" width="0" style="152" hidden="1" customWidth="1"/>
    <col min="5207" max="5220" width="0.85546875" style="152"/>
    <col min="5221" max="5221" width="0.7109375" style="152" customWidth="1"/>
    <col min="5222" max="5222" width="0" style="152" hidden="1" customWidth="1"/>
    <col min="5223" max="5416" width="0.85546875" style="152"/>
    <col min="5417" max="5417" width="0.7109375" style="152" customWidth="1"/>
    <col min="5418" max="5425" width="0" style="152" hidden="1" customWidth="1"/>
    <col min="5426" max="5426" width="2.28515625" style="152" customWidth="1"/>
    <col min="5427" max="5431" width="0.85546875" style="152"/>
    <col min="5432" max="5432" width="1.5703125" style="152" customWidth="1"/>
    <col min="5433" max="5433" width="0.42578125" style="152" customWidth="1"/>
    <col min="5434" max="5434" width="0" style="152" hidden="1" customWidth="1"/>
    <col min="5435" max="5447" width="0.85546875" style="152"/>
    <col min="5448" max="5448" width="2.85546875" style="152" customWidth="1"/>
    <col min="5449" max="5459" width="0.85546875" style="152"/>
    <col min="5460" max="5460" width="2.140625" style="152" customWidth="1"/>
    <col min="5461" max="5461" width="0.7109375" style="152" customWidth="1"/>
    <col min="5462" max="5462" width="0" style="152" hidden="1" customWidth="1"/>
    <col min="5463" max="5476" width="0.85546875" style="152"/>
    <col min="5477" max="5477" width="0.7109375" style="152" customWidth="1"/>
    <col min="5478" max="5478" width="0" style="152" hidden="1" customWidth="1"/>
    <col min="5479" max="5672" width="0.85546875" style="152"/>
    <col min="5673" max="5673" width="0.7109375" style="152" customWidth="1"/>
    <col min="5674" max="5681" width="0" style="152" hidden="1" customWidth="1"/>
    <col min="5682" max="5682" width="2.28515625" style="152" customWidth="1"/>
    <col min="5683" max="5687" width="0.85546875" style="152"/>
    <col min="5688" max="5688" width="1.5703125" style="152" customWidth="1"/>
    <col min="5689" max="5689" width="0.42578125" style="152" customWidth="1"/>
    <col min="5690" max="5690" width="0" style="152" hidden="1" customWidth="1"/>
    <col min="5691" max="5703" width="0.85546875" style="152"/>
    <col min="5704" max="5704" width="2.85546875" style="152" customWidth="1"/>
    <col min="5705" max="5715" width="0.85546875" style="152"/>
    <col min="5716" max="5716" width="2.140625" style="152" customWidth="1"/>
    <col min="5717" max="5717" width="0.7109375" style="152" customWidth="1"/>
    <col min="5718" max="5718" width="0" style="152" hidden="1" customWidth="1"/>
    <col min="5719" max="5732" width="0.85546875" style="152"/>
    <col min="5733" max="5733" width="0.7109375" style="152" customWidth="1"/>
    <col min="5734" max="5734" width="0" style="152" hidden="1" customWidth="1"/>
    <col min="5735" max="5928" width="0.85546875" style="152"/>
    <col min="5929" max="5929" width="0.7109375" style="152" customWidth="1"/>
    <col min="5930" max="5937" width="0" style="152" hidden="1" customWidth="1"/>
    <col min="5938" max="5938" width="2.28515625" style="152" customWidth="1"/>
    <col min="5939" max="5943" width="0.85546875" style="152"/>
    <col min="5944" max="5944" width="1.5703125" style="152" customWidth="1"/>
    <col min="5945" max="5945" width="0.42578125" style="152" customWidth="1"/>
    <col min="5946" max="5946" width="0" style="152" hidden="1" customWidth="1"/>
    <col min="5947" max="5959" width="0.85546875" style="152"/>
    <col min="5960" max="5960" width="2.85546875" style="152" customWidth="1"/>
    <col min="5961" max="5971" width="0.85546875" style="152"/>
    <col min="5972" max="5972" width="2.140625" style="152" customWidth="1"/>
    <col min="5973" max="5973" width="0.7109375" style="152" customWidth="1"/>
    <col min="5974" max="5974" width="0" style="152" hidden="1" customWidth="1"/>
    <col min="5975" max="5988" width="0.85546875" style="152"/>
    <col min="5989" max="5989" width="0.7109375" style="152" customWidth="1"/>
    <col min="5990" max="5990" width="0" style="152" hidden="1" customWidth="1"/>
    <col min="5991" max="6184" width="0.85546875" style="152"/>
    <col min="6185" max="6185" width="0.7109375" style="152" customWidth="1"/>
    <col min="6186" max="6193" width="0" style="152" hidden="1" customWidth="1"/>
    <col min="6194" max="6194" width="2.28515625" style="152" customWidth="1"/>
    <col min="6195" max="6199" width="0.85546875" style="152"/>
    <col min="6200" max="6200" width="1.5703125" style="152" customWidth="1"/>
    <col min="6201" max="6201" width="0.42578125" style="152" customWidth="1"/>
    <col min="6202" max="6202" width="0" style="152" hidden="1" customWidth="1"/>
    <col min="6203" max="6215" width="0.85546875" style="152"/>
    <col min="6216" max="6216" width="2.85546875" style="152" customWidth="1"/>
    <col min="6217" max="6227" width="0.85546875" style="152"/>
    <col min="6228" max="6228" width="2.140625" style="152" customWidth="1"/>
    <col min="6229" max="6229" width="0.7109375" style="152" customWidth="1"/>
    <col min="6230" max="6230" width="0" style="152" hidden="1" customWidth="1"/>
    <col min="6231" max="6244" width="0.85546875" style="152"/>
    <col min="6245" max="6245" width="0.7109375" style="152" customWidth="1"/>
    <col min="6246" max="6246" width="0" style="152" hidden="1" customWidth="1"/>
    <col min="6247" max="6440" width="0.85546875" style="152"/>
    <col min="6441" max="6441" width="0.7109375" style="152" customWidth="1"/>
    <col min="6442" max="6449" width="0" style="152" hidden="1" customWidth="1"/>
    <col min="6450" max="6450" width="2.28515625" style="152" customWidth="1"/>
    <col min="6451" max="6455" width="0.85546875" style="152"/>
    <col min="6456" max="6456" width="1.5703125" style="152" customWidth="1"/>
    <col min="6457" max="6457" width="0.42578125" style="152" customWidth="1"/>
    <col min="6458" max="6458" width="0" style="152" hidden="1" customWidth="1"/>
    <col min="6459" max="6471" width="0.85546875" style="152"/>
    <col min="6472" max="6472" width="2.85546875" style="152" customWidth="1"/>
    <col min="6473" max="6483" width="0.85546875" style="152"/>
    <col min="6484" max="6484" width="2.140625" style="152" customWidth="1"/>
    <col min="6485" max="6485" width="0.7109375" style="152" customWidth="1"/>
    <col min="6486" max="6486" width="0" style="152" hidden="1" customWidth="1"/>
    <col min="6487" max="6500" width="0.85546875" style="152"/>
    <col min="6501" max="6501" width="0.7109375" style="152" customWidth="1"/>
    <col min="6502" max="6502" width="0" style="152" hidden="1" customWidth="1"/>
    <col min="6503" max="6696" width="0.85546875" style="152"/>
    <col min="6697" max="6697" width="0.7109375" style="152" customWidth="1"/>
    <col min="6698" max="6705" width="0" style="152" hidden="1" customWidth="1"/>
    <col min="6706" max="6706" width="2.28515625" style="152" customWidth="1"/>
    <col min="6707" max="6711" width="0.85546875" style="152"/>
    <col min="6712" max="6712" width="1.5703125" style="152" customWidth="1"/>
    <col min="6713" max="6713" width="0.42578125" style="152" customWidth="1"/>
    <col min="6714" max="6714" width="0" style="152" hidden="1" customWidth="1"/>
    <col min="6715" max="6727" width="0.85546875" style="152"/>
    <col min="6728" max="6728" width="2.85546875" style="152" customWidth="1"/>
    <col min="6729" max="6739" width="0.85546875" style="152"/>
    <col min="6740" max="6740" width="2.140625" style="152" customWidth="1"/>
    <col min="6741" max="6741" width="0.7109375" style="152" customWidth="1"/>
    <col min="6742" max="6742" width="0" style="152" hidden="1" customWidth="1"/>
    <col min="6743" max="6756" width="0.85546875" style="152"/>
    <col min="6757" max="6757" width="0.7109375" style="152" customWidth="1"/>
    <col min="6758" max="6758" width="0" style="152" hidden="1" customWidth="1"/>
    <col min="6759" max="6952" width="0.85546875" style="152"/>
    <col min="6953" max="6953" width="0.7109375" style="152" customWidth="1"/>
    <col min="6954" max="6961" width="0" style="152" hidden="1" customWidth="1"/>
    <col min="6962" max="6962" width="2.28515625" style="152" customWidth="1"/>
    <col min="6963" max="6967" width="0.85546875" style="152"/>
    <col min="6968" max="6968" width="1.5703125" style="152" customWidth="1"/>
    <col min="6969" max="6969" width="0.42578125" style="152" customWidth="1"/>
    <col min="6970" max="6970" width="0" style="152" hidden="1" customWidth="1"/>
    <col min="6971" max="6983" width="0.85546875" style="152"/>
    <col min="6984" max="6984" width="2.85546875" style="152" customWidth="1"/>
    <col min="6985" max="6995" width="0.85546875" style="152"/>
    <col min="6996" max="6996" width="2.140625" style="152" customWidth="1"/>
    <col min="6997" max="6997" width="0.7109375" style="152" customWidth="1"/>
    <col min="6998" max="6998" width="0" style="152" hidden="1" customWidth="1"/>
    <col min="6999" max="7012" width="0.85546875" style="152"/>
    <col min="7013" max="7013" width="0.7109375" style="152" customWidth="1"/>
    <col min="7014" max="7014" width="0" style="152" hidden="1" customWidth="1"/>
    <col min="7015" max="7208" width="0.85546875" style="152"/>
    <col min="7209" max="7209" width="0.7109375" style="152" customWidth="1"/>
    <col min="7210" max="7217" width="0" style="152" hidden="1" customWidth="1"/>
    <col min="7218" max="7218" width="2.28515625" style="152" customWidth="1"/>
    <col min="7219" max="7223" width="0.85546875" style="152"/>
    <col min="7224" max="7224" width="1.5703125" style="152" customWidth="1"/>
    <col min="7225" max="7225" width="0.42578125" style="152" customWidth="1"/>
    <col min="7226" max="7226" width="0" style="152" hidden="1" customWidth="1"/>
    <col min="7227" max="7239" width="0.85546875" style="152"/>
    <col min="7240" max="7240" width="2.85546875" style="152" customWidth="1"/>
    <col min="7241" max="7251" width="0.85546875" style="152"/>
    <col min="7252" max="7252" width="2.140625" style="152" customWidth="1"/>
    <col min="7253" max="7253" width="0.7109375" style="152" customWidth="1"/>
    <col min="7254" max="7254" width="0" style="152" hidden="1" customWidth="1"/>
    <col min="7255" max="7268" width="0.85546875" style="152"/>
    <col min="7269" max="7269" width="0.7109375" style="152" customWidth="1"/>
    <col min="7270" max="7270" width="0" style="152" hidden="1" customWidth="1"/>
    <col min="7271" max="7464" width="0.85546875" style="152"/>
    <col min="7465" max="7465" width="0.7109375" style="152" customWidth="1"/>
    <col min="7466" max="7473" width="0" style="152" hidden="1" customWidth="1"/>
    <col min="7474" max="7474" width="2.28515625" style="152" customWidth="1"/>
    <col min="7475" max="7479" width="0.85546875" style="152"/>
    <col min="7480" max="7480" width="1.5703125" style="152" customWidth="1"/>
    <col min="7481" max="7481" width="0.42578125" style="152" customWidth="1"/>
    <col min="7482" max="7482" width="0" style="152" hidden="1" customWidth="1"/>
    <col min="7483" max="7495" width="0.85546875" style="152"/>
    <col min="7496" max="7496" width="2.85546875" style="152" customWidth="1"/>
    <col min="7497" max="7507" width="0.85546875" style="152"/>
    <col min="7508" max="7508" width="2.140625" style="152" customWidth="1"/>
    <col min="7509" max="7509" width="0.7109375" style="152" customWidth="1"/>
    <col min="7510" max="7510" width="0" style="152" hidden="1" customWidth="1"/>
    <col min="7511" max="7524" width="0.85546875" style="152"/>
    <col min="7525" max="7525" width="0.7109375" style="152" customWidth="1"/>
    <col min="7526" max="7526" width="0" style="152" hidden="1" customWidth="1"/>
    <col min="7527" max="7720" width="0.85546875" style="152"/>
    <col min="7721" max="7721" width="0.7109375" style="152" customWidth="1"/>
    <col min="7722" max="7729" width="0" style="152" hidden="1" customWidth="1"/>
    <col min="7730" max="7730" width="2.28515625" style="152" customWidth="1"/>
    <col min="7731" max="7735" width="0.85546875" style="152"/>
    <col min="7736" max="7736" width="1.5703125" style="152" customWidth="1"/>
    <col min="7737" max="7737" width="0.42578125" style="152" customWidth="1"/>
    <col min="7738" max="7738" width="0" style="152" hidden="1" customWidth="1"/>
    <col min="7739" max="7751" width="0.85546875" style="152"/>
    <col min="7752" max="7752" width="2.85546875" style="152" customWidth="1"/>
    <col min="7753" max="7763" width="0.85546875" style="152"/>
    <col min="7764" max="7764" width="2.140625" style="152" customWidth="1"/>
    <col min="7765" max="7765" width="0.7109375" style="152" customWidth="1"/>
    <col min="7766" max="7766" width="0" style="152" hidden="1" customWidth="1"/>
    <col min="7767" max="7780" width="0.85546875" style="152"/>
    <col min="7781" max="7781" width="0.7109375" style="152" customWidth="1"/>
    <col min="7782" max="7782" width="0" style="152" hidden="1" customWidth="1"/>
    <col min="7783" max="7976" width="0.85546875" style="152"/>
    <col min="7977" max="7977" width="0.7109375" style="152" customWidth="1"/>
    <col min="7978" max="7985" width="0" style="152" hidden="1" customWidth="1"/>
    <col min="7986" max="7986" width="2.28515625" style="152" customWidth="1"/>
    <col min="7987" max="7991" width="0.85546875" style="152"/>
    <col min="7992" max="7992" width="1.5703125" style="152" customWidth="1"/>
    <col min="7993" max="7993" width="0.42578125" style="152" customWidth="1"/>
    <col min="7994" max="7994" width="0" style="152" hidden="1" customWidth="1"/>
    <col min="7995" max="8007" width="0.85546875" style="152"/>
    <col min="8008" max="8008" width="2.85546875" style="152" customWidth="1"/>
    <col min="8009" max="8019" width="0.85546875" style="152"/>
    <col min="8020" max="8020" width="2.140625" style="152" customWidth="1"/>
    <col min="8021" max="8021" width="0.7109375" style="152" customWidth="1"/>
    <col min="8022" max="8022" width="0" style="152" hidden="1" customWidth="1"/>
    <col min="8023" max="8036" width="0.85546875" style="152"/>
    <col min="8037" max="8037" width="0.7109375" style="152" customWidth="1"/>
    <col min="8038" max="8038" width="0" style="152" hidden="1" customWidth="1"/>
    <col min="8039" max="8232" width="0.85546875" style="152"/>
    <col min="8233" max="8233" width="0.7109375" style="152" customWidth="1"/>
    <col min="8234" max="8241" width="0" style="152" hidden="1" customWidth="1"/>
    <col min="8242" max="8242" width="2.28515625" style="152" customWidth="1"/>
    <col min="8243" max="8247" width="0.85546875" style="152"/>
    <col min="8248" max="8248" width="1.5703125" style="152" customWidth="1"/>
    <col min="8249" max="8249" width="0.42578125" style="152" customWidth="1"/>
    <col min="8250" max="8250" width="0" style="152" hidden="1" customWidth="1"/>
    <col min="8251" max="8263" width="0.85546875" style="152"/>
    <col min="8264" max="8264" width="2.85546875" style="152" customWidth="1"/>
    <col min="8265" max="8275" width="0.85546875" style="152"/>
    <col min="8276" max="8276" width="2.140625" style="152" customWidth="1"/>
    <col min="8277" max="8277" width="0.7109375" style="152" customWidth="1"/>
    <col min="8278" max="8278" width="0" style="152" hidden="1" customWidth="1"/>
    <col min="8279" max="8292" width="0.85546875" style="152"/>
    <col min="8293" max="8293" width="0.7109375" style="152" customWidth="1"/>
    <col min="8294" max="8294" width="0" style="152" hidden="1" customWidth="1"/>
    <col min="8295" max="8488" width="0.85546875" style="152"/>
    <col min="8489" max="8489" width="0.7109375" style="152" customWidth="1"/>
    <col min="8490" max="8497" width="0" style="152" hidden="1" customWidth="1"/>
    <col min="8498" max="8498" width="2.28515625" style="152" customWidth="1"/>
    <col min="8499" max="8503" width="0.85546875" style="152"/>
    <col min="8504" max="8504" width="1.5703125" style="152" customWidth="1"/>
    <col min="8505" max="8505" width="0.42578125" style="152" customWidth="1"/>
    <col min="8506" max="8506" width="0" style="152" hidden="1" customWidth="1"/>
    <col min="8507" max="8519" width="0.85546875" style="152"/>
    <col min="8520" max="8520" width="2.85546875" style="152" customWidth="1"/>
    <col min="8521" max="8531" width="0.85546875" style="152"/>
    <col min="8532" max="8532" width="2.140625" style="152" customWidth="1"/>
    <col min="8533" max="8533" width="0.7109375" style="152" customWidth="1"/>
    <col min="8534" max="8534" width="0" style="152" hidden="1" customWidth="1"/>
    <col min="8535" max="8548" width="0.85546875" style="152"/>
    <col min="8549" max="8549" width="0.7109375" style="152" customWidth="1"/>
    <col min="8550" max="8550" width="0" style="152" hidden="1" customWidth="1"/>
    <col min="8551" max="8744" width="0.85546875" style="152"/>
    <col min="8745" max="8745" width="0.7109375" style="152" customWidth="1"/>
    <col min="8746" max="8753" width="0" style="152" hidden="1" customWidth="1"/>
    <col min="8754" max="8754" width="2.28515625" style="152" customWidth="1"/>
    <col min="8755" max="8759" width="0.85546875" style="152"/>
    <col min="8760" max="8760" width="1.5703125" style="152" customWidth="1"/>
    <col min="8761" max="8761" width="0.42578125" style="152" customWidth="1"/>
    <col min="8762" max="8762" width="0" style="152" hidden="1" customWidth="1"/>
    <col min="8763" max="8775" width="0.85546875" style="152"/>
    <col min="8776" max="8776" width="2.85546875" style="152" customWidth="1"/>
    <col min="8777" max="8787" width="0.85546875" style="152"/>
    <col min="8788" max="8788" width="2.140625" style="152" customWidth="1"/>
    <col min="8789" max="8789" width="0.7109375" style="152" customWidth="1"/>
    <col min="8790" max="8790" width="0" style="152" hidden="1" customWidth="1"/>
    <col min="8791" max="8804" width="0.85546875" style="152"/>
    <col min="8805" max="8805" width="0.7109375" style="152" customWidth="1"/>
    <col min="8806" max="8806" width="0" style="152" hidden="1" customWidth="1"/>
    <col min="8807" max="9000" width="0.85546875" style="152"/>
    <col min="9001" max="9001" width="0.7109375" style="152" customWidth="1"/>
    <col min="9002" max="9009" width="0" style="152" hidden="1" customWidth="1"/>
    <col min="9010" max="9010" width="2.28515625" style="152" customWidth="1"/>
    <col min="9011" max="9015" width="0.85546875" style="152"/>
    <col min="9016" max="9016" width="1.5703125" style="152" customWidth="1"/>
    <col min="9017" max="9017" width="0.42578125" style="152" customWidth="1"/>
    <col min="9018" max="9018" width="0" style="152" hidden="1" customWidth="1"/>
    <col min="9019" max="9031" width="0.85546875" style="152"/>
    <col min="9032" max="9032" width="2.85546875" style="152" customWidth="1"/>
    <col min="9033" max="9043" width="0.85546875" style="152"/>
    <col min="9044" max="9044" width="2.140625" style="152" customWidth="1"/>
    <col min="9045" max="9045" width="0.7109375" style="152" customWidth="1"/>
    <col min="9046" max="9046" width="0" style="152" hidden="1" customWidth="1"/>
    <col min="9047" max="9060" width="0.85546875" style="152"/>
    <col min="9061" max="9061" width="0.7109375" style="152" customWidth="1"/>
    <col min="9062" max="9062" width="0" style="152" hidden="1" customWidth="1"/>
    <col min="9063" max="9256" width="0.85546875" style="152"/>
    <col min="9257" max="9257" width="0.7109375" style="152" customWidth="1"/>
    <col min="9258" max="9265" width="0" style="152" hidden="1" customWidth="1"/>
    <col min="9266" max="9266" width="2.28515625" style="152" customWidth="1"/>
    <col min="9267" max="9271" width="0.85546875" style="152"/>
    <col min="9272" max="9272" width="1.5703125" style="152" customWidth="1"/>
    <col min="9273" max="9273" width="0.42578125" style="152" customWidth="1"/>
    <col min="9274" max="9274" width="0" style="152" hidden="1" customWidth="1"/>
    <col min="9275" max="9287" width="0.85546875" style="152"/>
    <col min="9288" max="9288" width="2.85546875" style="152" customWidth="1"/>
    <col min="9289" max="9299" width="0.85546875" style="152"/>
    <col min="9300" max="9300" width="2.140625" style="152" customWidth="1"/>
    <col min="9301" max="9301" width="0.7109375" style="152" customWidth="1"/>
    <col min="9302" max="9302" width="0" style="152" hidden="1" customWidth="1"/>
    <col min="9303" max="9316" width="0.85546875" style="152"/>
    <col min="9317" max="9317" width="0.7109375" style="152" customWidth="1"/>
    <col min="9318" max="9318" width="0" style="152" hidden="1" customWidth="1"/>
    <col min="9319" max="9512" width="0.85546875" style="152"/>
    <col min="9513" max="9513" width="0.7109375" style="152" customWidth="1"/>
    <col min="9514" max="9521" width="0" style="152" hidden="1" customWidth="1"/>
    <col min="9522" max="9522" width="2.28515625" style="152" customWidth="1"/>
    <col min="9523" max="9527" width="0.85546875" style="152"/>
    <col min="9528" max="9528" width="1.5703125" style="152" customWidth="1"/>
    <col min="9529" max="9529" width="0.42578125" style="152" customWidth="1"/>
    <col min="9530" max="9530" width="0" style="152" hidden="1" customWidth="1"/>
    <col min="9531" max="9543" width="0.85546875" style="152"/>
    <col min="9544" max="9544" width="2.85546875" style="152" customWidth="1"/>
    <col min="9545" max="9555" width="0.85546875" style="152"/>
    <col min="9556" max="9556" width="2.140625" style="152" customWidth="1"/>
    <col min="9557" max="9557" width="0.7109375" style="152" customWidth="1"/>
    <col min="9558" max="9558" width="0" style="152" hidden="1" customWidth="1"/>
    <col min="9559" max="9572" width="0.85546875" style="152"/>
    <col min="9573" max="9573" width="0.7109375" style="152" customWidth="1"/>
    <col min="9574" max="9574" width="0" style="152" hidden="1" customWidth="1"/>
    <col min="9575" max="9768" width="0.85546875" style="152"/>
    <col min="9769" max="9769" width="0.7109375" style="152" customWidth="1"/>
    <col min="9770" max="9777" width="0" style="152" hidden="1" customWidth="1"/>
    <col min="9778" max="9778" width="2.28515625" style="152" customWidth="1"/>
    <col min="9779" max="9783" width="0.85546875" style="152"/>
    <col min="9784" max="9784" width="1.5703125" style="152" customWidth="1"/>
    <col min="9785" max="9785" width="0.42578125" style="152" customWidth="1"/>
    <col min="9786" max="9786" width="0" style="152" hidden="1" customWidth="1"/>
    <col min="9787" max="9799" width="0.85546875" style="152"/>
    <col min="9800" max="9800" width="2.85546875" style="152" customWidth="1"/>
    <col min="9801" max="9811" width="0.85546875" style="152"/>
    <col min="9812" max="9812" width="2.140625" style="152" customWidth="1"/>
    <col min="9813" max="9813" width="0.7109375" style="152" customWidth="1"/>
    <col min="9814" max="9814" width="0" style="152" hidden="1" customWidth="1"/>
    <col min="9815" max="9828" width="0.85546875" style="152"/>
    <col min="9829" max="9829" width="0.7109375" style="152" customWidth="1"/>
    <col min="9830" max="9830" width="0" style="152" hidden="1" customWidth="1"/>
    <col min="9831" max="10024" width="0.85546875" style="152"/>
    <col min="10025" max="10025" width="0.7109375" style="152" customWidth="1"/>
    <col min="10026" max="10033" width="0" style="152" hidden="1" customWidth="1"/>
    <col min="10034" max="10034" width="2.28515625" style="152" customWidth="1"/>
    <col min="10035" max="10039" width="0.85546875" style="152"/>
    <col min="10040" max="10040" width="1.5703125" style="152" customWidth="1"/>
    <col min="10041" max="10041" width="0.42578125" style="152" customWidth="1"/>
    <col min="10042" max="10042" width="0" style="152" hidden="1" customWidth="1"/>
    <col min="10043" max="10055" width="0.85546875" style="152"/>
    <col min="10056" max="10056" width="2.85546875" style="152" customWidth="1"/>
    <col min="10057" max="10067" width="0.85546875" style="152"/>
    <col min="10068" max="10068" width="2.140625" style="152" customWidth="1"/>
    <col min="10069" max="10069" width="0.7109375" style="152" customWidth="1"/>
    <col min="10070" max="10070" width="0" style="152" hidden="1" customWidth="1"/>
    <col min="10071" max="10084" width="0.85546875" style="152"/>
    <col min="10085" max="10085" width="0.7109375" style="152" customWidth="1"/>
    <col min="10086" max="10086" width="0" style="152" hidden="1" customWidth="1"/>
    <col min="10087" max="10280" width="0.85546875" style="152"/>
    <col min="10281" max="10281" width="0.7109375" style="152" customWidth="1"/>
    <col min="10282" max="10289" width="0" style="152" hidden="1" customWidth="1"/>
    <col min="10290" max="10290" width="2.28515625" style="152" customWidth="1"/>
    <col min="10291" max="10295" width="0.85546875" style="152"/>
    <col min="10296" max="10296" width="1.5703125" style="152" customWidth="1"/>
    <col min="10297" max="10297" width="0.42578125" style="152" customWidth="1"/>
    <col min="10298" max="10298" width="0" style="152" hidden="1" customWidth="1"/>
    <col min="10299" max="10311" width="0.85546875" style="152"/>
    <col min="10312" max="10312" width="2.85546875" style="152" customWidth="1"/>
    <col min="10313" max="10323" width="0.85546875" style="152"/>
    <col min="10324" max="10324" width="2.140625" style="152" customWidth="1"/>
    <col min="10325" max="10325" width="0.7109375" style="152" customWidth="1"/>
    <col min="10326" max="10326" width="0" style="152" hidden="1" customWidth="1"/>
    <col min="10327" max="10340" width="0.85546875" style="152"/>
    <col min="10341" max="10341" width="0.7109375" style="152" customWidth="1"/>
    <col min="10342" max="10342" width="0" style="152" hidden="1" customWidth="1"/>
    <col min="10343" max="10536" width="0.85546875" style="152"/>
    <col min="10537" max="10537" width="0.7109375" style="152" customWidth="1"/>
    <col min="10538" max="10545" width="0" style="152" hidden="1" customWidth="1"/>
    <col min="10546" max="10546" width="2.28515625" style="152" customWidth="1"/>
    <col min="10547" max="10551" width="0.85546875" style="152"/>
    <col min="10552" max="10552" width="1.5703125" style="152" customWidth="1"/>
    <col min="10553" max="10553" width="0.42578125" style="152" customWidth="1"/>
    <col min="10554" max="10554" width="0" style="152" hidden="1" customWidth="1"/>
    <col min="10555" max="10567" width="0.85546875" style="152"/>
    <col min="10568" max="10568" width="2.85546875" style="152" customWidth="1"/>
    <col min="10569" max="10579" width="0.85546875" style="152"/>
    <col min="10580" max="10580" width="2.140625" style="152" customWidth="1"/>
    <col min="10581" max="10581" width="0.7109375" style="152" customWidth="1"/>
    <col min="10582" max="10582" width="0" style="152" hidden="1" customWidth="1"/>
    <col min="10583" max="10596" width="0.85546875" style="152"/>
    <col min="10597" max="10597" width="0.7109375" style="152" customWidth="1"/>
    <col min="10598" max="10598" width="0" style="152" hidden="1" customWidth="1"/>
    <col min="10599" max="10792" width="0.85546875" style="152"/>
    <col min="10793" max="10793" width="0.7109375" style="152" customWidth="1"/>
    <col min="10794" max="10801" width="0" style="152" hidden="1" customWidth="1"/>
    <col min="10802" max="10802" width="2.28515625" style="152" customWidth="1"/>
    <col min="10803" max="10807" width="0.85546875" style="152"/>
    <col min="10808" max="10808" width="1.5703125" style="152" customWidth="1"/>
    <col min="10809" max="10809" width="0.42578125" style="152" customWidth="1"/>
    <col min="10810" max="10810" width="0" style="152" hidden="1" customWidth="1"/>
    <col min="10811" max="10823" width="0.85546875" style="152"/>
    <col min="10824" max="10824" width="2.85546875" style="152" customWidth="1"/>
    <col min="10825" max="10835" width="0.85546875" style="152"/>
    <col min="10836" max="10836" width="2.140625" style="152" customWidth="1"/>
    <col min="10837" max="10837" width="0.7109375" style="152" customWidth="1"/>
    <col min="10838" max="10838" width="0" style="152" hidden="1" customWidth="1"/>
    <col min="10839" max="10852" width="0.85546875" style="152"/>
    <col min="10853" max="10853" width="0.7109375" style="152" customWidth="1"/>
    <col min="10854" max="10854" width="0" style="152" hidden="1" customWidth="1"/>
    <col min="10855" max="11048" width="0.85546875" style="152"/>
    <col min="11049" max="11049" width="0.7109375" style="152" customWidth="1"/>
    <col min="11050" max="11057" width="0" style="152" hidden="1" customWidth="1"/>
    <col min="11058" max="11058" width="2.28515625" style="152" customWidth="1"/>
    <col min="11059" max="11063" width="0.85546875" style="152"/>
    <col min="11064" max="11064" width="1.5703125" style="152" customWidth="1"/>
    <col min="11065" max="11065" width="0.42578125" style="152" customWidth="1"/>
    <col min="11066" max="11066" width="0" style="152" hidden="1" customWidth="1"/>
    <col min="11067" max="11079" width="0.85546875" style="152"/>
    <col min="11080" max="11080" width="2.85546875" style="152" customWidth="1"/>
    <col min="11081" max="11091" width="0.85546875" style="152"/>
    <col min="11092" max="11092" width="2.140625" style="152" customWidth="1"/>
    <col min="11093" max="11093" width="0.7109375" style="152" customWidth="1"/>
    <col min="11094" max="11094" width="0" style="152" hidden="1" customWidth="1"/>
    <col min="11095" max="11108" width="0.85546875" style="152"/>
    <col min="11109" max="11109" width="0.7109375" style="152" customWidth="1"/>
    <col min="11110" max="11110" width="0" style="152" hidden="1" customWidth="1"/>
    <col min="11111" max="11304" width="0.85546875" style="152"/>
    <col min="11305" max="11305" width="0.7109375" style="152" customWidth="1"/>
    <col min="11306" max="11313" width="0" style="152" hidden="1" customWidth="1"/>
    <col min="11314" max="11314" width="2.28515625" style="152" customWidth="1"/>
    <col min="11315" max="11319" width="0.85546875" style="152"/>
    <col min="11320" max="11320" width="1.5703125" style="152" customWidth="1"/>
    <col min="11321" max="11321" width="0.42578125" style="152" customWidth="1"/>
    <col min="11322" max="11322" width="0" style="152" hidden="1" customWidth="1"/>
    <col min="11323" max="11335" width="0.85546875" style="152"/>
    <col min="11336" max="11336" width="2.85546875" style="152" customWidth="1"/>
    <col min="11337" max="11347" width="0.85546875" style="152"/>
    <col min="11348" max="11348" width="2.140625" style="152" customWidth="1"/>
    <col min="11349" max="11349" width="0.7109375" style="152" customWidth="1"/>
    <col min="11350" max="11350" width="0" style="152" hidden="1" customWidth="1"/>
    <col min="11351" max="11364" width="0.85546875" style="152"/>
    <col min="11365" max="11365" width="0.7109375" style="152" customWidth="1"/>
    <col min="11366" max="11366" width="0" style="152" hidden="1" customWidth="1"/>
    <col min="11367" max="11560" width="0.85546875" style="152"/>
    <col min="11561" max="11561" width="0.7109375" style="152" customWidth="1"/>
    <col min="11562" max="11569" width="0" style="152" hidden="1" customWidth="1"/>
    <col min="11570" max="11570" width="2.28515625" style="152" customWidth="1"/>
    <col min="11571" max="11575" width="0.85546875" style="152"/>
    <col min="11576" max="11576" width="1.5703125" style="152" customWidth="1"/>
    <col min="11577" max="11577" width="0.42578125" style="152" customWidth="1"/>
    <col min="11578" max="11578" width="0" style="152" hidden="1" customWidth="1"/>
    <col min="11579" max="11591" width="0.85546875" style="152"/>
    <col min="11592" max="11592" width="2.85546875" style="152" customWidth="1"/>
    <col min="11593" max="11603" width="0.85546875" style="152"/>
    <col min="11604" max="11604" width="2.140625" style="152" customWidth="1"/>
    <col min="11605" max="11605" width="0.7109375" style="152" customWidth="1"/>
    <col min="11606" max="11606" width="0" style="152" hidden="1" customWidth="1"/>
    <col min="11607" max="11620" width="0.85546875" style="152"/>
    <col min="11621" max="11621" width="0.7109375" style="152" customWidth="1"/>
    <col min="11622" max="11622" width="0" style="152" hidden="1" customWidth="1"/>
    <col min="11623" max="11816" width="0.85546875" style="152"/>
    <col min="11817" max="11817" width="0.7109375" style="152" customWidth="1"/>
    <col min="11818" max="11825" width="0" style="152" hidden="1" customWidth="1"/>
    <col min="11826" max="11826" width="2.28515625" style="152" customWidth="1"/>
    <col min="11827" max="11831" width="0.85546875" style="152"/>
    <col min="11832" max="11832" width="1.5703125" style="152" customWidth="1"/>
    <col min="11833" max="11833" width="0.42578125" style="152" customWidth="1"/>
    <col min="11834" max="11834" width="0" style="152" hidden="1" customWidth="1"/>
    <col min="11835" max="11847" width="0.85546875" style="152"/>
    <col min="11848" max="11848" width="2.85546875" style="152" customWidth="1"/>
    <col min="11849" max="11859" width="0.85546875" style="152"/>
    <col min="11860" max="11860" width="2.140625" style="152" customWidth="1"/>
    <col min="11861" max="11861" width="0.7109375" style="152" customWidth="1"/>
    <col min="11862" max="11862" width="0" style="152" hidden="1" customWidth="1"/>
    <col min="11863" max="11876" width="0.85546875" style="152"/>
    <col min="11877" max="11877" width="0.7109375" style="152" customWidth="1"/>
    <col min="11878" max="11878" width="0" style="152" hidden="1" customWidth="1"/>
    <col min="11879" max="12072" width="0.85546875" style="152"/>
    <col min="12073" max="12073" width="0.7109375" style="152" customWidth="1"/>
    <col min="12074" max="12081" width="0" style="152" hidden="1" customWidth="1"/>
    <col min="12082" max="12082" width="2.28515625" style="152" customWidth="1"/>
    <col min="12083" max="12087" width="0.85546875" style="152"/>
    <col min="12088" max="12088" width="1.5703125" style="152" customWidth="1"/>
    <col min="12089" max="12089" width="0.42578125" style="152" customWidth="1"/>
    <col min="12090" max="12090" width="0" style="152" hidden="1" customWidth="1"/>
    <col min="12091" max="12103" width="0.85546875" style="152"/>
    <col min="12104" max="12104" width="2.85546875" style="152" customWidth="1"/>
    <col min="12105" max="12115" width="0.85546875" style="152"/>
    <col min="12116" max="12116" width="2.140625" style="152" customWidth="1"/>
    <col min="12117" max="12117" width="0.7109375" style="152" customWidth="1"/>
    <col min="12118" max="12118" width="0" style="152" hidden="1" customWidth="1"/>
    <col min="12119" max="12132" width="0.85546875" style="152"/>
    <col min="12133" max="12133" width="0.7109375" style="152" customWidth="1"/>
    <col min="12134" max="12134" width="0" style="152" hidden="1" customWidth="1"/>
    <col min="12135" max="12328" width="0.85546875" style="152"/>
    <col min="12329" max="12329" width="0.7109375" style="152" customWidth="1"/>
    <col min="12330" max="12337" width="0" style="152" hidden="1" customWidth="1"/>
    <col min="12338" max="12338" width="2.28515625" style="152" customWidth="1"/>
    <col min="12339" max="12343" width="0.85546875" style="152"/>
    <col min="12344" max="12344" width="1.5703125" style="152" customWidth="1"/>
    <col min="12345" max="12345" width="0.42578125" style="152" customWidth="1"/>
    <col min="12346" max="12346" width="0" style="152" hidden="1" customWidth="1"/>
    <col min="12347" max="12359" width="0.85546875" style="152"/>
    <col min="12360" max="12360" width="2.85546875" style="152" customWidth="1"/>
    <col min="12361" max="12371" width="0.85546875" style="152"/>
    <col min="12372" max="12372" width="2.140625" style="152" customWidth="1"/>
    <col min="12373" max="12373" width="0.7109375" style="152" customWidth="1"/>
    <col min="12374" max="12374" width="0" style="152" hidden="1" customWidth="1"/>
    <col min="12375" max="12388" width="0.85546875" style="152"/>
    <col min="12389" max="12389" width="0.7109375" style="152" customWidth="1"/>
    <col min="12390" max="12390" width="0" style="152" hidden="1" customWidth="1"/>
    <col min="12391" max="12584" width="0.85546875" style="152"/>
    <col min="12585" max="12585" width="0.7109375" style="152" customWidth="1"/>
    <col min="12586" max="12593" width="0" style="152" hidden="1" customWidth="1"/>
    <col min="12594" max="12594" width="2.28515625" style="152" customWidth="1"/>
    <col min="12595" max="12599" width="0.85546875" style="152"/>
    <col min="12600" max="12600" width="1.5703125" style="152" customWidth="1"/>
    <col min="12601" max="12601" width="0.42578125" style="152" customWidth="1"/>
    <col min="12602" max="12602" width="0" style="152" hidden="1" customWidth="1"/>
    <col min="12603" max="12615" width="0.85546875" style="152"/>
    <col min="12616" max="12616" width="2.85546875" style="152" customWidth="1"/>
    <col min="12617" max="12627" width="0.85546875" style="152"/>
    <col min="12628" max="12628" width="2.140625" style="152" customWidth="1"/>
    <col min="12629" max="12629" width="0.7109375" style="152" customWidth="1"/>
    <col min="12630" max="12630" width="0" style="152" hidden="1" customWidth="1"/>
    <col min="12631" max="12644" width="0.85546875" style="152"/>
    <col min="12645" max="12645" width="0.7109375" style="152" customWidth="1"/>
    <col min="12646" max="12646" width="0" style="152" hidden="1" customWidth="1"/>
    <col min="12647" max="12840" width="0.85546875" style="152"/>
    <col min="12841" max="12841" width="0.7109375" style="152" customWidth="1"/>
    <col min="12842" max="12849" width="0" style="152" hidden="1" customWidth="1"/>
    <col min="12850" max="12850" width="2.28515625" style="152" customWidth="1"/>
    <col min="12851" max="12855" width="0.85546875" style="152"/>
    <col min="12856" max="12856" width="1.5703125" style="152" customWidth="1"/>
    <col min="12857" max="12857" width="0.42578125" style="152" customWidth="1"/>
    <col min="12858" max="12858" width="0" style="152" hidden="1" customWidth="1"/>
    <col min="12859" max="12871" width="0.85546875" style="152"/>
    <col min="12872" max="12872" width="2.85546875" style="152" customWidth="1"/>
    <col min="12873" max="12883" width="0.85546875" style="152"/>
    <col min="12884" max="12884" width="2.140625" style="152" customWidth="1"/>
    <col min="12885" max="12885" width="0.7109375" style="152" customWidth="1"/>
    <col min="12886" max="12886" width="0" style="152" hidden="1" customWidth="1"/>
    <col min="12887" max="12900" width="0.85546875" style="152"/>
    <col min="12901" max="12901" width="0.7109375" style="152" customWidth="1"/>
    <col min="12902" max="12902" width="0" style="152" hidden="1" customWidth="1"/>
    <col min="12903" max="13096" width="0.85546875" style="152"/>
    <col min="13097" max="13097" width="0.7109375" style="152" customWidth="1"/>
    <col min="13098" max="13105" width="0" style="152" hidden="1" customWidth="1"/>
    <col min="13106" max="13106" width="2.28515625" style="152" customWidth="1"/>
    <col min="13107" max="13111" width="0.85546875" style="152"/>
    <col min="13112" max="13112" width="1.5703125" style="152" customWidth="1"/>
    <col min="13113" max="13113" width="0.42578125" style="152" customWidth="1"/>
    <col min="13114" max="13114" width="0" style="152" hidden="1" customWidth="1"/>
    <col min="13115" max="13127" width="0.85546875" style="152"/>
    <col min="13128" max="13128" width="2.85546875" style="152" customWidth="1"/>
    <col min="13129" max="13139" width="0.85546875" style="152"/>
    <col min="13140" max="13140" width="2.140625" style="152" customWidth="1"/>
    <col min="13141" max="13141" width="0.7109375" style="152" customWidth="1"/>
    <col min="13142" max="13142" width="0" style="152" hidden="1" customWidth="1"/>
    <col min="13143" max="13156" width="0.85546875" style="152"/>
    <col min="13157" max="13157" width="0.7109375" style="152" customWidth="1"/>
    <col min="13158" max="13158" width="0" style="152" hidden="1" customWidth="1"/>
    <col min="13159" max="13352" width="0.85546875" style="152"/>
    <col min="13353" max="13353" width="0.7109375" style="152" customWidth="1"/>
    <col min="13354" max="13361" width="0" style="152" hidden="1" customWidth="1"/>
    <col min="13362" max="13362" width="2.28515625" style="152" customWidth="1"/>
    <col min="13363" max="13367" width="0.85546875" style="152"/>
    <col min="13368" max="13368" width="1.5703125" style="152" customWidth="1"/>
    <col min="13369" max="13369" width="0.42578125" style="152" customWidth="1"/>
    <col min="13370" max="13370" width="0" style="152" hidden="1" customWidth="1"/>
    <col min="13371" max="13383" width="0.85546875" style="152"/>
    <col min="13384" max="13384" width="2.85546875" style="152" customWidth="1"/>
    <col min="13385" max="13395" width="0.85546875" style="152"/>
    <col min="13396" max="13396" width="2.140625" style="152" customWidth="1"/>
    <col min="13397" max="13397" width="0.7109375" style="152" customWidth="1"/>
    <col min="13398" max="13398" width="0" style="152" hidden="1" customWidth="1"/>
    <col min="13399" max="13412" width="0.85546875" style="152"/>
    <col min="13413" max="13413" width="0.7109375" style="152" customWidth="1"/>
    <col min="13414" max="13414" width="0" style="152" hidden="1" customWidth="1"/>
    <col min="13415" max="13608" width="0.85546875" style="152"/>
    <col min="13609" max="13609" width="0.7109375" style="152" customWidth="1"/>
    <col min="13610" max="13617" width="0" style="152" hidden="1" customWidth="1"/>
    <col min="13618" max="13618" width="2.28515625" style="152" customWidth="1"/>
    <col min="13619" max="13623" width="0.85546875" style="152"/>
    <col min="13624" max="13624" width="1.5703125" style="152" customWidth="1"/>
    <col min="13625" max="13625" width="0.42578125" style="152" customWidth="1"/>
    <col min="13626" max="13626" width="0" style="152" hidden="1" customWidth="1"/>
    <col min="13627" max="13639" width="0.85546875" style="152"/>
    <col min="13640" max="13640" width="2.85546875" style="152" customWidth="1"/>
    <col min="13641" max="13651" width="0.85546875" style="152"/>
    <col min="13652" max="13652" width="2.140625" style="152" customWidth="1"/>
    <col min="13653" max="13653" width="0.7109375" style="152" customWidth="1"/>
    <col min="13654" max="13654" width="0" style="152" hidden="1" customWidth="1"/>
    <col min="13655" max="13668" width="0.85546875" style="152"/>
    <col min="13669" max="13669" width="0.7109375" style="152" customWidth="1"/>
    <col min="13670" max="13670" width="0" style="152" hidden="1" customWidth="1"/>
    <col min="13671" max="13864" width="0.85546875" style="152"/>
    <col min="13865" max="13865" width="0.7109375" style="152" customWidth="1"/>
    <col min="13866" max="13873" width="0" style="152" hidden="1" customWidth="1"/>
    <col min="13874" max="13874" width="2.28515625" style="152" customWidth="1"/>
    <col min="13875" max="13879" width="0.85546875" style="152"/>
    <col min="13880" max="13880" width="1.5703125" style="152" customWidth="1"/>
    <col min="13881" max="13881" width="0.42578125" style="152" customWidth="1"/>
    <col min="13882" max="13882" width="0" style="152" hidden="1" customWidth="1"/>
    <col min="13883" max="13895" width="0.85546875" style="152"/>
    <col min="13896" max="13896" width="2.85546875" style="152" customWidth="1"/>
    <col min="13897" max="13907" width="0.85546875" style="152"/>
    <col min="13908" max="13908" width="2.140625" style="152" customWidth="1"/>
    <col min="13909" max="13909" width="0.7109375" style="152" customWidth="1"/>
    <col min="13910" max="13910" width="0" style="152" hidden="1" customWidth="1"/>
    <col min="13911" max="13924" width="0.85546875" style="152"/>
    <col min="13925" max="13925" width="0.7109375" style="152" customWidth="1"/>
    <col min="13926" max="13926" width="0" style="152" hidden="1" customWidth="1"/>
    <col min="13927" max="14120" width="0.85546875" style="152"/>
    <col min="14121" max="14121" width="0.7109375" style="152" customWidth="1"/>
    <col min="14122" max="14129" width="0" style="152" hidden="1" customWidth="1"/>
    <col min="14130" max="14130" width="2.28515625" style="152" customWidth="1"/>
    <col min="14131" max="14135" width="0.85546875" style="152"/>
    <col min="14136" max="14136" width="1.5703125" style="152" customWidth="1"/>
    <col min="14137" max="14137" width="0.42578125" style="152" customWidth="1"/>
    <col min="14138" max="14138" width="0" style="152" hidden="1" customWidth="1"/>
    <col min="14139" max="14151" width="0.85546875" style="152"/>
    <col min="14152" max="14152" width="2.85546875" style="152" customWidth="1"/>
    <col min="14153" max="14163" width="0.85546875" style="152"/>
    <col min="14164" max="14164" width="2.140625" style="152" customWidth="1"/>
    <col min="14165" max="14165" width="0.7109375" style="152" customWidth="1"/>
    <col min="14166" max="14166" width="0" style="152" hidden="1" customWidth="1"/>
    <col min="14167" max="14180" width="0.85546875" style="152"/>
    <col min="14181" max="14181" width="0.7109375" style="152" customWidth="1"/>
    <col min="14182" max="14182" width="0" style="152" hidden="1" customWidth="1"/>
    <col min="14183" max="14376" width="0.85546875" style="152"/>
    <col min="14377" max="14377" width="0.7109375" style="152" customWidth="1"/>
    <col min="14378" max="14385" width="0" style="152" hidden="1" customWidth="1"/>
    <col min="14386" max="14386" width="2.28515625" style="152" customWidth="1"/>
    <col min="14387" max="14391" width="0.85546875" style="152"/>
    <col min="14392" max="14392" width="1.5703125" style="152" customWidth="1"/>
    <col min="14393" max="14393" width="0.42578125" style="152" customWidth="1"/>
    <col min="14394" max="14394" width="0" style="152" hidden="1" customWidth="1"/>
    <col min="14395" max="14407" width="0.85546875" style="152"/>
    <col min="14408" max="14408" width="2.85546875" style="152" customWidth="1"/>
    <col min="14409" max="14419" width="0.85546875" style="152"/>
    <col min="14420" max="14420" width="2.140625" style="152" customWidth="1"/>
    <col min="14421" max="14421" width="0.7109375" style="152" customWidth="1"/>
    <col min="14422" max="14422" width="0" style="152" hidden="1" customWidth="1"/>
    <col min="14423" max="14436" width="0.85546875" style="152"/>
    <col min="14437" max="14437" width="0.7109375" style="152" customWidth="1"/>
    <col min="14438" max="14438" width="0" style="152" hidden="1" customWidth="1"/>
    <col min="14439" max="14632" width="0.85546875" style="152"/>
    <col min="14633" max="14633" width="0.7109375" style="152" customWidth="1"/>
    <col min="14634" max="14641" width="0" style="152" hidden="1" customWidth="1"/>
    <col min="14642" max="14642" width="2.28515625" style="152" customWidth="1"/>
    <col min="14643" max="14647" width="0.85546875" style="152"/>
    <col min="14648" max="14648" width="1.5703125" style="152" customWidth="1"/>
    <col min="14649" max="14649" width="0.42578125" style="152" customWidth="1"/>
    <col min="14650" max="14650" width="0" style="152" hidden="1" customWidth="1"/>
    <col min="14651" max="14663" width="0.85546875" style="152"/>
    <col min="14664" max="14664" width="2.85546875" style="152" customWidth="1"/>
    <col min="14665" max="14675" width="0.85546875" style="152"/>
    <col min="14676" max="14676" width="2.140625" style="152" customWidth="1"/>
    <col min="14677" max="14677" width="0.7109375" style="152" customWidth="1"/>
    <col min="14678" max="14678" width="0" style="152" hidden="1" customWidth="1"/>
    <col min="14679" max="14692" width="0.85546875" style="152"/>
    <col min="14693" max="14693" width="0.7109375" style="152" customWidth="1"/>
    <col min="14694" max="14694" width="0" style="152" hidden="1" customWidth="1"/>
    <col min="14695" max="14888" width="0.85546875" style="152"/>
    <col min="14889" max="14889" width="0.7109375" style="152" customWidth="1"/>
    <col min="14890" max="14897" width="0" style="152" hidden="1" customWidth="1"/>
    <col min="14898" max="14898" width="2.28515625" style="152" customWidth="1"/>
    <col min="14899" max="14903" width="0.85546875" style="152"/>
    <col min="14904" max="14904" width="1.5703125" style="152" customWidth="1"/>
    <col min="14905" max="14905" width="0.42578125" style="152" customWidth="1"/>
    <col min="14906" max="14906" width="0" style="152" hidden="1" customWidth="1"/>
    <col min="14907" max="14919" width="0.85546875" style="152"/>
    <col min="14920" max="14920" width="2.85546875" style="152" customWidth="1"/>
    <col min="14921" max="14931" width="0.85546875" style="152"/>
    <col min="14932" max="14932" width="2.140625" style="152" customWidth="1"/>
    <col min="14933" max="14933" width="0.7109375" style="152" customWidth="1"/>
    <col min="14934" max="14934" width="0" style="152" hidden="1" customWidth="1"/>
    <col min="14935" max="14948" width="0.85546875" style="152"/>
    <col min="14949" max="14949" width="0.7109375" style="152" customWidth="1"/>
    <col min="14950" max="14950" width="0" style="152" hidden="1" customWidth="1"/>
    <col min="14951" max="15144" width="0.85546875" style="152"/>
    <col min="15145" max="15145" width="0.7109375" style="152" customWidth="1"/>
    <col min="15146" max="15153" width="0" style="152" hidden="1" customWidth="1"/>
    <col min="15154" max="15154" width="2.28515625" style="152" customWidth="1"/>
    <col min="15155" max="15159" width="0.85546875" style="152"/>
    <col min="15160" max="15160" width="1.5703125" style="152" customWidth="1"/>
    <col min="15161" max="15161" width="0.42578125" style="152" customWidth="1"/>
    <col min="15162" max="15162" width="0" style="152" hidden="1" customWidth="1"/>
    <col min="15163" max="15175" width="0.85546875" style="152"/>
    <col min="15176" max="15176" width="2.85546875" style="152" customWidth="1"/>
    <col min="15177" max="15187" width="0.85546875" style="152"/>
    <col min="15188" max="15188" width="2.140625" style="152" customWidth="1"/>
    <col min="15189" max="15189" width="0.7109375" style="152" customWidth="1"/>
    <col min="15190" max="15190" width="0" style="152" hidden="1" customWidth="1"/>
    <col min="15191" max="15204" width="0.85546875" style="152"/>
    <col min="15205" max="15205" width="0.7109375" style="152" customWidth="1"/>
    <col min="15206" max="15206" width="0" style="152" hidden="1" customWidth="1"/>
    <col min="15207" max="15400" width="0.85546875" style="152"/>
    <col min="15401" max="15401" width="0.7109375" style="152" customWidth="1"/>
    <col min="15402" max="15409" width="0" style="152" hidden="1" customWidth="1"/>
    <col min="15410" max="15410" width="2.28515625" style="152" customWidth="1"/>
    <col min="15411" max="15415" width="0.85546875" style="152"/>
    <col min="15416" max="15416" width="1.5703125" style="152" customWidth="1"/>
    <col min="15417" max="15417" width="0.42578125" style="152" customWidth="1"/>
    <col min="15418" max="15418" width="0" style="152" hidden="1" customWidth="1"/>
    <col min="15419" max="15431" width="0.85546875" style="152"/>
    <col min="15432" max="15432" width="2.85546875" style="152" customWidth="1"/>
    <col min="15433" max="15443" width="0.85546875" style="152"/>
    <col min="15444" max="15444" width="2.140625" style="152" customWidth="1"/>
    <col min="15445" max="15445" width="0.7109375" style="152" customWidth="1"/>
    <col min="15446" max="15446" width="0" style="152" hidden="1" customWidth="1"/>
    <col min="15447" max="15460" width="0.85546875" style="152"/>
    <col min="15461" max="15461" width="0.7109375" style="152" customWidth="1"/>
    <col min="15462" max="15462" width="0" style="152" hidden="1" customWidth="1"/>
    <col min="15463" max="15656" width="0.85546875" style="152"/>
    <col min="15657" max="15657" width="0.7109375" style="152" customWidth="1"/>
    <col min="15658" max="15665" width="0" style="152" hidden="1" customWidth="1"/>
    <col min="15666" max="15666" width="2.28515625" style="152" customWidth="1"/>
    <col min="15667" max="15671" width="0.85546875" style="152"/>
    <col min="15672" max="15672" width="1.5703125" style="152" customWidth="1"/>
    <col min="15673" max="15673" width="0.42578125" style="152" customWidth="1"/>
    <col min="15674" max="15674" width="0" style="152" hidden="1" customWidth="1"/>
    <col min="15675" max="15687" width="0.85546875" style="152"/>
    <col min="15688" max="15688" width="2.85546875" style="152" customWidth="1"/>
    <col min="15689" max="15699" width="0.85546875" style="152"/>
    <col min="15700" max="15700" width="2.140625" style="152" customWidth="1"/>
    <col min="15701" max="15701" width="0.7109375" style="152" customWidth="1"/>
    <col min="15702" max="15702" width="0" style="152" hidden="1" customWidth="1"/>
    <col min="15703" max="15716" width="0.85546875" style="152"/>
    <col min="15717" max="15717" width="0.7109375" style="152" customWidth="1"/>
    <col min="15718" max="15718" width="0" style="152" hidden="1" customWidth="1"/>
    <col min="15719" max="15912" width="0.85546875" style="152"/>
    <col min="15913" max="15913" width="0.7109375" style="152" customWidth="1"/>
    <col min="15914" max="15921" width="0" style="152" hidden="1" customWidth="1"/>
    <col min="15922" max="15922" width="2.28515625" style="152" customWidth="1"/>
    <col min="15923" max="15927" width="0.85546875" style="152"/>
    <col min="15928" max="15928" width="1.5703125" style="152" customWidth="1"/>
    <col min="15929" max="15929" width="0.42578125" style="152" customWidth="1"/>
    <col min="15930" max="15930" width="0" style="152" hidden="1" customWidth="1"/>
    <col min="15931" max="15943" width="0.85546875" style="152"/>
    <col min="15944" max="15944" width="2.85546875" style="152" customWidth="1"/>
    <col min="15945" max="15955" width="0.85546875" style="152"/>
    <col min="15956" max="15956" width="2.140625" style="152" customWidth="1"/>
    <col min="15957" max="15957" width="0.7109375" style="152" customWidth="1"/>
    <col min="15958" max="15958" width="0" style="152" hidden="1" customWidth="1"/>
    <col min="15959" max="15972" width="0.85546875" style="152"/>
    <col min="15973" max="15973" width="0.7109375" style="152" customWidth="1"/>
    <col min="15974" max="15974" width="0" style="152" hidden="1" customWidth="1"/>
    <col min="15975" max="16168" width="0.85546875" style="152"/>
    <col min="16169" max="16169" width="0.7109375" style="152" customWidth="1"/>
    <col min="16170" max="16177" width="0" style="152" hidden="1" customWidth="1"/>
    <col min="16178" max="16178" width="2.28515625" style="152" customWidth="1"/>
    <col min="16179" max="16183" width="0.85546875" style="152"/>
    <col min="16184" max="16184" width="1.5703125" style="152" customWidth="1"/>
    <col min="16185" max="16185" width="0.42578125" style="152" customWidth="1"/>
    <col min="16186" max="16186" width="0" style="152" hidden="1" customWidth="1"/>
    <col min="16187" max="16199" width="0.85546875" style="152"/>
    <col min="16200" max="16200" width="2.85546875" style="152" customWidth="1"/>
    <col min="16201" max="16211" width="0.85546875" style="152"/>
    <col min="16212" max="16212" width="2.140625" style="152" customWidth="1"/>
    <col min="16213" max="16213" width="0.7109375" style="152" customWidth="1"/>
    <col min="16214" max="16214" width="0" style="152" hidden="1" customWidth="1"/>
    <col min="16215" max="16228" width="0.85546875" style="152"/>
    <col min="16229" max="16229" width="0.7109375" style="152" customWidth="1"/>
    <col min="16230" max="16230" width="0" style="152" hidden="1" customWidth="1"/>
    <col min="16231" max="16384" width="0.85546875" style="152"/>
  </cols>
  <sheetData>
    <row r="1" spans="1:121" x14ac:dyDescent="0.2">
      <c r="A1" s="529" t="s">
        <v>476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529"/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  <c r="DD1" s="529"/>
      <c r="DE1" s="529"/>
      <c r="DF1" s="529"/>
      <c r="DG1" s="529"/>
      <c r="DH1" s="529"/>
      <c r="DI1" s="529"/>
      <c r="DJ1" s="529"/>
    </row>
    <row r="2" spans="1:121" x14ac:dyDescent="0.2">
      <c r="A2" s="529" t="s">
        <v>477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  <c r="AT2" s="529"/>
      <c r="AU2" s="529"/>
      <c r="AV2" s="529"/>
      <c r="AW2" s="529"/>
      <c r="AX2" s="529"/>
      <c r="AY2" s="529"/>
      <c r="AZ2" s="529"/>
      <c r="BA2" s="529"/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  <c r="DJ2" s="529"/>
    </row>
    <row r="3" spans="1:121" x14ac:dyDescent="0.2">
      <c r="A3" s="529"/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29"/>
      <c r="AO3" s="529"/>
      <c r="AP3" s="529"/>
      <c r="AQ3" s="529"/>
      <c r="AR3" s="529"/>
      <c r="AS3" s="529"/>
      <c r="AT3" s="529"/>
      <c r="AU3" s="529"/>
      <c r="AV3" s="529"/>
      <c r="AW3" s="529"/>
      <c r="AX3" s="529"/>
      <c r="AY3" s="529"/>
      <c r="AZ3" s="529"/>
      <c r="BA3" s="529"/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  <c r="DJ3" s="529"/>
    </row>
    <row r="4" spans="1:121" x14ac:dyDescent="0.2">
      <c r="A4" s="529" t="s">
        <v>478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  <c r="AI4" s="529"/>
      <c r="AJ4" s="529"/>
      <c r="AK4" s="529"/>
      <c r="AL4" s="529"/>
      <c r="AM4" s="529"/>
      <c r="AN4" s="529"/>
      <c r="AO4" s="529"/>
      <c r="AP4" s="529"/>
      <c r="AQ4" s="529"/>
      <c r="AR4" s="529"/>
      <c r="AS4" s="529"/>
      <c r="AT4" s="529"/>
      <c r="AU4" s="529"/>
      <c r="AV4" s="529"/>
      <c r="AW4" s="529"/>
      <c r="AX4" s="529"/>
      <c r="AY4" s="529"/>
      <c r="AZ4" s="529"/>
      <c r="BA4" s="529"/>
      <c r="BB4" s="529"/>
      <c r="BC4" s="529"/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  <c r="DJ4" s="529"/>
    </row>
    <row r="5" spans="1:121" x14ac:dyDescent="0.2">
      <c r="A5" s="529" t="s">
        <v>477</v>
      </c>
      <c r="B5" s="529"/>
      <c r="C5" s="529"/>
      <c r="D5" s="529"/>
      <c r="E5" s="529"/>
      <c r="F5" s="529"/>
      <c r="G5" s="529"/>
      <c r="H5" s="529"/>
      <c r="I5" s="529"/>
      <c r="J5" s="529"/>
      <c r="K5" s="529"/>
      <c r="L5" s="529"/>
      <c r="M5" s="529"/>
      <c r="N5" s="529"/>
      <c r="O5" s="529"/>
      <c r="P5" s="529"/>
      <c r="Q5" s="529"/>
      <c r="R5" s="529"/>
      <c r="S5" s="529"/>
      <c r="T5" s="529"/>
      <c r="U5" s="529"/>
      <c r="V5" s="529"/>
      <c r="W5" s="529"/>
      <c r="X5" s="529"/>
      <c r="Y5" s="529"/>
      <c r="Z5" s="529"/>
      <c r="AA5" s="529"/>
      <c r="AB5" s="529"/>
      <c r="AC5" s="529"/>
      <c r="AD5" s="529"/>
      <c r="AE5" s="529"/>
      <c r="AF5" s="529"/>
      <c r="AG5" s="529"/>
      <c r="AH5" s="529"/>
      <c r="AI5" s="529"/>
      <c r="AJ5" s="529"/>
      <c r="AK5" s="529"/>
      <c r="AL5" s="529"/>
      <c r="AM5" s="529"/>
      <c r="AN5" s="529"/>
      <c r="AO5" s="529"/>
      <c r="AP5" s="529"/>
      <c r="AQ5" s="529"/>
      <c r="AR5" s="529"/>
      <c r="AS5" s="529"/>
      <c r="AT5" s="529"/>
      <c r="AU5" s="529"/>
      <c r="AV5" s="529"/>
      <c r="AW5" s="529"/>
      <c r="AX5" s="529"/>
      <c r="AY5" s="529"/>
      <c r="AZ5" s="529"/>
      <c r="BA5" s="529"/>
      <c r="BB5" s="529"/>
      <c r="BC5" s="529"/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  <c r="DJ5" s="529"/>
    </row>
    <row r="7" spans="1:121" ht="15" customHeight="1" x14ac:dyDescent="0.2">
      <c r="B7" s="152" t="s">
        <v>479</v>
      </c>
    </row>
    <row r="9" spans="1:121" ht="15" customHeight="1" x14ac:dyDescent="0.2">
      <c r="A9" s="152" t="s">
        <v>480</v>
      </c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</row>
    <row r="10" spans="1:121" ht="15" customHeight="1" x14ac:dyDescent="0.2"/>
    <row r="11" spans="1:121" ht="15" customHeight="1" x14ac:dyDescent="0.2">
      <c r="A11" s="152" t="s">
        <v>481</v>
      </c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3"/>
    </row>
    <row r="12" spans="1:121" ht="15" customHeight="1" x14ac:dyDescent="0.2"/>
    <row r="13" spans="1:121" ht="20.25" x14ac:dyDescent="0.3">
      <c r="A13" s="530" t="s">
        <v>482</v>
      </c>
      <c r="B13" s="530"/>
      <c r="C13" s="530"/>
      <c r="D13" s="530"/>
      <c r="E13" s="530"/>
      <c r="F13" s="530"/>
      <c r="G13" s="530"/>
      <c r="H13" s="530"/>
      <c r="I13" s="530"/>
      <c r="J13" s="530"/>
      <c r="K13" s="530"/>
      <c r="L13" s="530"/>
      <c r="M13" s="530"/>
      <c r="N13" s="530"/>
      <c r="O13" s="530"/>
      <c r="P13" s="530"/>
      <c r="Q13" s="530"/>
      <c r="R13" s="530"/>
      <c r="S13" s="530"/>
      <c r="T13" s="530"/>
      <c r="U13" s="530"/>
      <c r="V13" s="530"/>
      <c r="W13" s="530"/>
      <c r="X13" s="530"/>
      <c r="Y13" s="530"/>
      <c r="Z13" s="530"/>
      <c r="AA13" s="530"/>
      <c r="AB13" s="530"/>
      <c r="AC13" s="530"/>
      <c r="AD13" s="530"/>
      <c r="AE13" s="530"/>
      <c r="AF13" s="530"/>
      <c r="AG13" s="530"/>
      <c r="AH13" s="530"/>
      <c r="AI13" s="530"/>
      <c r="AJ13" s="530"/>
      <c r="AK13" s="530"/>
      <c r="AL13" s="530"/>
      <c r="AM13" s="530"/>
      <c r="AN13" s="530"/>
      <c r="AO13" s="530"/>
      <c r="AP13" s="530"/>
      <c r="AQ13" s="530"/>
      <c r="AR13" s="530"/>
      <c r="AS13" s="530"/>
      <c r="AT13" s="530"/>
      <c r="AU13" s="530"/>
      <c r="AV13" s="530"/>
      <c r="AW13" s="530"/>
      <c r="AX13" s="530"/>
      <c r="AY13" s="530"/>
      <c r="AZ13" s="530"/>
      <c r="BA13" s="530"/>
      <c r="BB13" s="530"/>
      <c r="BC13" s="530"/>
      <c r="BD13" s="530"/>
      <c r="BE13" s="530"/>
      <c r="BF13" s="530"/>
      <c r="BG13" s="530"/>
      <c r="BH13" s="530"/>
      <c r="BI13" s="530"/>
      <c r="BJ13" s="530"/>
      <c r="BK13" s="530"/>
      <c r="BL13" s="530"/>
      <c r="BM13" s="530"/>
      <c r="BN13" s="530"/>
      <c r="BO13" s="530"/>
      <c r="BP13" s="530"/>
      <c r="BQ13" s="530"/>
      <c r="BR13" s="530"/>
      <c r="BS13" s="530"/>
      <c r="BT13" s="530"/>
      <c r="BU13" s="530"/>
      <c r="BV13" s="530"/>
      <c r="BW13" s="530"/>
      <c r="BX13" s="530"/>
      <c r="BY13" s="530"/>
      <c r="BZ13" s="530"/>
      <c r="CA13" s="530"/>
      <c r="CB13" s="530"/>
      <c r="CC13" s="530"/>
      <c r="CD13" s="530"/>
      <c r="CE13" s="530"/>
      <c r="CF13" s="530"/>
      <c r="CG13" s="530"/>
      <c r="CH13" s="530"/>
      <c r="CI13" s="530"/>
      <c r="CJ13" s="530"/>
      <c r="CK13" s="530"/>
      <c r="CL13" s="530"/>
      <c r="CM13" s="530"/>
      <c r="CN13" s="530"/>
      <c r="CO13" s="530"/>
      <c r="CP13" s="530"/>
      <c r="CQ13" s="530"/>
      <c r="CR13" s="530"/>
      <c r="CS13" s="530"/>
      <c r="CT13" s="530"/>
      <c r="CU13" s="530"/>
      <c r="CV13" s="530"/>
      <c r="CW13" s="530"/>
      <c r="CX13" s="530"/>
      <c r="CY13" s="530"/>
      <c r="CZ13" s="530"/>
      <c r="DA13" s="530"/>
      <c r="DB13" s="530"/>
      <c r="DC13" s="530"/>
      <c r="DD13" s="530"/>
      <c r="DE13" s="530"/>
      <c r="DF13" s="530"/>
      <c r="DG13" s="530"/>
      <c r="DH13" s="530"/>
      <c r="DI13" s="530"/>
      <c r="DJ13" s="530"/>
      <c r="DK13" s="530"/>
      <c r="DL13" s="155"/>
      <c r="DM13" s="155"/>
      <c r="DN13" s="155"/>
      <c r="DO13" s="155"/>
      <c r="DP13" s="155"/>
      <c r="DQ13" s="155"/>
    </row>
    <row r="14" spans="1:121" ht="20.25" x14ac:dyDescent="0.3">
      <c r="A14" s="530" t="s">
        <v>483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530"/>
      <c r="AK14" s="530"/>
      <c r="AL14" s="530"/>
      <c r="AM14" s="530"/>
      <c r="AN14" s="530"/>
      <c r="AO14" s="530"/>
      <c r="AP14" s="530"/>
      <c r="AQ14" s="530"/>
      <c r="AR14" s="530"/>
      <c r="AS14" s="530"/>
      <c r="AT14" s="530"/>
      <c r="AU14" s="530"/>
      <c r="AV14" s="530"/>
      <c r="AW14" s="530"/>
      <c r="AX14" s="530"/>
      <c r="AY14" s="530"/>
      <c r="AZ14" s="530"/>
      <c r="BA14" s="530"/>
      <c r="BB14" s="530"/>
      <c r="BC14" s="530"/>
      <c r="BD14" s="530"/>
      <c r="BE14" s="530"/>
      <c r="BF14" s="530"/>
      <c r="BG14" s="530"/>
      <c r="BH14" s="530"/>
      <c r="BI14" s="530"/>
      <c r="BJ14" s="530"/>
      <c r="BK14" s="530"/>
      <c r="BL14" s="530"/>
      <c r="BM14" s="530"/>
      <c r="BN14" s="530"/>
      <c r="BO14" s="530"/>
      <c r="BP14" s="530"/>
      <c r="BQ14" s="530"/>
      <c r="BR14" s="530"/>
      <c r="BS14" s="530"/>
      <c r="BT14" s="530"/>
      <c r="BU14" s="530"/>
      <c r="BV14" s="530"/>
      <c r="BW14" s="530"/>
      <c r="BX14" s="530"/>
      <c r="BY14" s="530"/>
      <c r="BZ14" s="530"/>
      <c r="CA14" s="530"/>
      <c r="CB14" s="530"/>
      <c r="CC14" s="530"/>
      <c r="CD14" s="530"/>
      <c r="CE14" s="530"/>
      <c r="CF14" s="530"/>
      <c r="CG14" s="530"/>
      <c r="CH14" s="530"/>
      <c r="CI14" s="530"/>
      <c r="CJ14" s="530"/>
      <c r="CK14" s="530"/>
      <c r="CL14" s="530"/>
      <c r="CM14" s="530"/>
      <c r="CN14" s="530"/>
      <c r="CO14" s="530"/>
      <c r="CP14" s="530"/>
      <c r="CQ14" s="530"/>
      <c r="CR14" s="530"/>
      <c r="CS14" s="530"/>
      <c r="CT14" s="530"/>
      <c r="CU14" s="530"/>
      <c r="CV14" s="530"/>
      <c r="CW14" s="530"/>
      <c r="CX14" s="530"/>
      <c r="CY14" s="530"/>
      <c r="CZ14" s="530"/>
      <c r="DA14" s="530"/>
      <c r="DB14" s="530"/>
      <c r="DC14" s="530"/>
      <c r="DD14" s="530"/>
      <c r="DE14" s="530"/>
      <c r="DF14" s="530"/>
      <c r="DG14" s="530"/>
      <c r="DH14" s="530"/>
      <c r="DI14" s="530"/>
      <c r="DJ14" s="530"/>
      <c r="DK14" s="530"/>
      <c r="DL14" s="155"/>
      <c r="DM14" s="155"/>
      <c r="DN14" s="155"/>
      <c r="DO14" s="155"/>
      <c r="DP14" s="155"/>
      <c r="DQ14" s="155"/>
    </row>
    <row r="15" spans="1:121" ht="16.5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7"/>
      <c r="Q15" s="157"/>
      <c r="R15" s="157"/>
      <c r="S15" s="157"/>
      <c r="T15" s="156"/>
      <c r="U15" s="531"/>
      <c r="V15" s="531"/>
      <c r="W15" s="531"/>
      <c r="X15" s="531"/>
      <c r="Y15" s="531"/>
      <c r="Z15" s="531"/>
      <c r="AA15" s="531"/>
      <c r="AB15" s="531"/>
      <c r="AC15" s="531"/>
      <c r="AD15" s="531"/>
      <c r="AE15" s="531"/>
      <c r="AF15" s="531"/>
      <c r="AG15" s="531"/>
      <c r="AH15" s="531"/>
      <c r="AI15" s="531"/>
      <c r="AJ15" s="531"/>
      <c r="AK15" s="531"/>
      <c r="AL15" s="531"/>
      <c r="AM15" s="531"/>
      <c r="AN15" s="531"/>
      <c r="AO15" s="531"/>
      <c r="AP15" s="531"/>
      <c r="AQ15" s="531"/>
      <c r="AR15" s="531"/>
      <c r="AS15" s="531"/>
      <c r="AT15" s="531"/>
      <c r="AU15" s="531"/>
      <c r="AV15" s="531"/>
      <c r="AW15" s="531"/>
      <c r="AX15" s="531"/>
      <c r="AY15" s="531"/>
      <c r="AZ15" s="531"/>
      <c r="BA15" s="531"/>
      <c r="BB15" s="531"/>
      <c r="BC15" s="531"/>
      <c r="BD15" s="531"/>
      <c r="BE15" s="531"/>
      <c r="BF15" s="531"/>
      <c r="BG15" s="531"/>
      <c r="BH15" s="531"/>
      <c r="BI15" s="531"/>
      <c r="BJ15" s="531"/>
      <c r="BK15" s="531"/>
      <c r="BL15" s="531"/>
      <c r="BM15" s="531"/>
      <c r="BN15" s="531"/>
      <c r="BO15" s="531"/>
      <c r="BP15" s="531"/>
      <c r="BQ15" s="531"/>
      <c r="BR15" s="531"/>
      <c r="BS15" s="531"/>
      <c r="BT15" s="531"/>
      <c r="BU15" s="531"/>
      <c r="BV15" s="531"/>
      <c r="BW15" s="531"/>
      <c r="BX15" s="531"/>
      <c r="BY15" s="531"/>
      <c r="BZ15" s="531"/>
      <c r="CA15" s="531"/>
      <c r="CB15" s="531"/>
      <c r="CC15" s="531"/>
      <c r="CD15" s="531"/>
      <c r="CE15" s="531"/>
      <c r="CF15" s="531"/>
      <c r="CG15" s="531"/>
      <c r="CH15" s="531"/>
      <c r="CI15" s="531"/>
      <c r="CJ15" s="531"/>
      <c r="CK15" s="531"/>
      <c r="CL15" s="531"/>
      <c r="CM15" s="531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</row>
    <row r="16" spans="1:121" ht="16.5" x14ac:dyDescent="0.25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532" t="s">
        <v>484</v>
      </c>
      <c r="V16" s="532"/>
      <c r="W16" s="532"/>
      <c r="X16" s="532"/>
      <c r="Y16" s="532"/>
      <c r="Z16" s="532"/>
      <c r="AA16" s="532"/>
      <c r="AB16" s="532"/>
      <c r="AC16" s="532"/>
      <c r="AD16" s="532"/>
      <c r="AE16" s="532"/>
      <c r="AF16" s="532"/>
      <c r="AG16" s="532"/>
      <c r="AH16" s="532"/>
      <c r="AI16" s="532"/>
      <c r="AJ16" s="532"/>
      <c r="AK16" s="532"/>
      <c r="AL16" s="532"/>
      <c r="AM16" s="532"/>
      <c r="AN16" s="532"/>
      <c r="AO16" s="532"/>
      <c r="AP16" s="532"/>
      <c r="AQ16" s="532"/>
      <c r="AR16" s="532"/>
      <c r="AS16" s="532"/>
      <c r="AT16" s="532"/>
      <c r="AU16" s="532"/>
      <c r="AV16" s="532"/>
      <c r="AW16" s="532"/>
      <c r="AX16" s="532"/>
      <c r="AY16" s="532"/>
      <c r="AZ16" s="532"/>
      <c r="BA16" s="532"/>
      <c r="BB16" s="532"/>
      <c r="BC16" s="532"/>
      <c r="BD16" s="532"/>
      <c r="BE16" s="532"/>
      <c r="BF16" s="532"/>
      <c r="BG16" s="532"/>
      <c r="BH16" s="532"/>
      <c r="BI16" s="532"/>
      <c r="BJ16" s="532"/>
      <c r="BK16" s="532"/>
      <c r="BL16" s="532"/>
      <c r="BM16" s="532"/>
      <c r="BN16" s="532"/>
      <c r="BO16" s="532"/>
      <c r="BP16" s="532"/>
      <c r="BQ16" s="532"/>
      <c r="BR16" s="532"/>
      <c r="BS16" s="532"/>
      <c r="BT16" s="532"/>
      <c r="BU16" s="532"/>
      <c r="BV16" s="532"/>
      <c r="BW16" s="532"/>
      <c r="BX16" s="532"/>
      <c r="BY16" s="532"/>
      <c r="BZ16" s="532"/>
      <c r="CA16" s="532"/>
      <c r="CB16" s="532"/>
      <c r="CC16" s="532"/>
      <c r="CD16" s="532"/>
      <c r="CE16" s="532"/>
      <c r="CF16" s="532"/>
      <c r="CG16" s="532"/>
      <c r="CH16" s="532"/>
      <c r="CI16" s="532"/>
      <c r="CJ16" s="532"/>
      <c r="CK16" s="532"/>
      <c r="CL16" s="532"/>
      <c r="CM16" s="532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</row>
    <row r="17" spans="1:116" ht="15.75" x14ac:dyDescent="0.25">
      <c r="P17" s="158"/>
      <c r="Q17" s="158"/>
      <c r="R17" s="158"/>
      <c r="S17" s="158"/>
      <c r="U17" s="533"/>
      <c r="V17" s="533"/>
      <c r="W17" s="533"/>
      <c r="X17" s="533"/>
      <c r="Y17" s="533"/>
      <c r="Z17" s="533"/>
      <c r="AA17" s="533"/>
      <c r="AB17" s="533"/>
      <c r="AC17" s="533"/>
      <c r="AD17" s="533"/>
      <c r="AE17" s="533"/>
      <c r="AF17" s="533"/>
      <c r="AG17" s="533"/>
      <c r="AH17" s="533"/>
      <c r="AI17" s="533"/>
      <c r="AJ17" s="533"/>
      <c r="AK17" s="533"/>
      <c r="AL17" s="533"/>
      <c r="AM17" s="533"/>
      <c r="AN17" s="533"/>
      <c r="AO17" s="533"/>
      <c r="AP17" s="533"/>
      <c r="AQ17" s="533"/>
      <c r="AR17" s="533"/>
      <c r="AS17" s="533"/>
      <c r="AT17" s="533"/>
      <c r="AU17" s="533"/>
      <c r="AV17" s="533"/>
      <c r="AW17" s="533"/>
      <c r="AX17" s="533"/>
      <c r="AY17" s="533"/>
      <c r="AZ17" s="533"/>
      <c r="BA17" s="533"/>
      <c r="BB17" s="533"/>
      <c r="BC17" s="533"/>
      <c r="BD17" s="533"/>
      <c r="BE17" s="533"/>
      <c r="BF17" s="533"/>
      <c r="BG17" s="533"/>
      <c r="BH17" s="533"/>
      <c r="BI17" s="533"/>
      <c r="BJ17" s="533"/>
      <c r="BK17" s="533"/>
      <c r="BL17" s="533"/>
      <c r="BM17" s="533"/>
      <c r="BN17" s="533"/>
      <c r="BO17" s="533"/>
      <c r="BP17" s="533"/>
      <c r="BQ17" s="533"/>
      <c r="BR17" s="533"/>
      <c r="BS17" s="533"/>
      <c r="BT17" s="533"/>
      <c r="BU17" s="533"/>
      <c r="BV17" s="533"/>
      <c r="BW17" s="533"/>
      <c r="BX17" s="533"/>
      <c r="BY17" s="533"/>
      <c r="BZ17" s="533"/>
      <c r="CA17" s="533"/>
      <c r="CB17" s="533"/>
      <c r="CC17" s="533"/>
      <c r="CD17" s="533"/>
      <c r="CE17" s="533"/>
      <c r="CF17" s="533"/>
      <c r="CG17" s="533"/>
      <c r="CH17" s="533"/>
      <c r="CI17" s="533"/>
      <c r="CJ17" s="533"/>
      <c r="CK17" s="533"/>
      <c r="CL17" s="533"/>
      <c r="CM17" s="533"/>
    </row>
    <row r="18" spans="1:116" x14ac:dyDescent="0.2">
      <c r="U18" s="532" t="s">
        <v>485</v>
      </c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/>
      <c r="AH18" s="532"/>
      <c r="AI18" s="532"/>
      <c r="AJ18" s="532"/>
      <c r="AK18" s="532"/>
      <c r="AL18" s="532"/>
      <c r="AM18" s="532"/>
      <c r="AN18" s="532"/>
      <c r="AO18" s="532"/>
      <c r="AP18" s="532"/>
      <c r="AQ18" s="532"/>
      <c r="AR18" s="532"/>
      <c r="AS18" s="532"/>
      <c r="AT18" s="532"/>
      <c r="AU18" s="532"/>
      <c r="AV18" s="532"/>
      <c r="AW18" s="532"/>
      <c r="AX18" s="532"/>
      <c r="AY18" s="532"/>
      <c r="AZ18" s="532"/>
      <c r="BA18" s="532"/>
      <c r="BB18" s="532"/>
      <c r="BC18" s="532"/>
      <c r="BD18" s="532"/>
      <c r="BE18" s="532"/>
      <c r="BF18" s="532"/>
      <c r="BG18" s="532"/>
      <c r="BH18" s="532"/>
      <c r="BI18" s="532"/>
      <c r="BJ18" s="532"/>
      <c r="BK18" s="532"/>
      <c r="BL18" s="532"/>
      <c r="BM18" s="532"/>
      <c r="BN18" s="532"/>
      <c r="BO18" s="532"/>
      <c r="BP18" s="532"/>
      <c r="BQ18" s="532"/>
      <c r="BR18" s="532"/>
      <c r="BS18" s="532"/>
      <c r="BT18" s="532"/>
      <c r="BU18" s="532"/>
      <c r="BV18" s="532"/>
      <c r="BW18" s="532"/>
      <c r="BX18" s="532"/>
      <c r="BY18" s="532"/>
      <c r="BZ18" s="532"/>
      <c r="CA18" s="532"/>
      <c r="CB18" s="532"/>
      <c r="CC18" s="532"/>
      <c r="CD18" s="532"/>
      <c r="CE18" s="532"/>
      <c r="CF18" s="532"/>
      <c r="CG18" s="532"/>
      <c r="CH18" s="532"/>
      <c r="CI18" s="532"/>
      <c r="CJ18" s="532"/>
      <c r="CK18" s="532"/>
      <c r="CL18" s="532"/>
      <c r="CM18" s="532"/>
    </row>
    <row r="20" spans="1:116" s="159" customFormat="1" ht="14.25" customHeight="1" x14ac:dyDescent="0.2">
      <c r="A20" s="527" t="s">
        <v>486</v>
      </c>
      <c r="B20" s="527"/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7"/>
      <c r="AC20" s="527"/>
      <c r="AD20" s="527"/>
      <c r="AE20" s="527"/>
      <c r="AF20" s="527"/>
      <c r="AG20" s="527"/>
      <c r="AH20" s="527"/>
      <c r="AI20" s="527"/>
      <c r="AJ20" s="527"/>
      <c r="AK20" s="527"/>
      <c r="AL20" s="527"/>
      <c r="AM20" s="527"/>
      <c r="AN20" s="527"/>
      <c r="AO20" s="527"/>
      <c r="AP20" s="527"/>
      <c r="AQ20" s="527"/>
      <c r="AR20" s="527"/>
      <c r="AS20" s="527"/>
      <c r="AT20" s="527"/>
      <c r="AU20" s="527"/>
      <c r="AV20" s="527"/>
      <c r="AW20" s="527"/>
      <c r="AX20" s="527"/>
      <c r="AY20" s="527"/>
      <c r="AZ20" s="527"/>
      <c r="BA20" s="527"/>
      <c r="BB20" s="527"/>
      <c r="BC20" s="527"/>
      <c r="BD20" s="527"/>
      <c r="BE20" s="527"/>
      <c r="BF20" s="527"/>
      <c r="BG20" s="527"/>
      <c r="BH20" s="527"/>
      <c r="BI20" s="527"/>
      <c r="BJ20" s="527"/>
      <c r="BK20" s="527"/>
      <c r="BL20" s="527"/>
      <c r="BM20" s="527"/>
      <c r="BN20" s="527"/>
      <c r="BO20" s="527"/>
      <c r="BP20" s="527"/>
      <c r="BQ20" s="527"/>
      <c r="BR20" s="527"/>
      <c r="BS20" s="527"/>
      <c r="BT20" s="527"/>
      <c r="BU20" s="527"/>
      <c r="BV20" s="527"/>
      <c r="BW20" s="527"/>
      <c r="BX20" s="527"/>
      <c r="BY20" s="527"/>
      <c r="BZ20" s="527"/>
      <c r="CA20" s="527"/>
      <c r="CB20" s="527"/>
      <c r="CC20" s="527"/>
      <c r="CD20" s="527"/>
      <c r="CE20" s="527"/>
      <c r="CF20" s="527"/>
      <c r="CG20" s="527"/>
      <c r="CH20" s="527"/>
      <c r="CI20" s="527"/>
      <c r="CJ20" s="527"/>
      <c r="CK20" s="527"/>
      <c r="CL20" s="527"/>
      <c r="CM20" s="527"/>
      <c r="CN20" s="527"/>
      <c r="CO20" s="527"/>
      <c r="CP20" s="527"/>
      <c r="CQ20" s="527"/>
      <c r="CR20" s="527"/>
      <c r="CS20" s="527"/>
      <c r="CT20" s="527"/>
      <c r="CU20" s="527"/>
      <c r="CV20" s="527"/>
      <c r="CW20" s="527"/>
      <c r="CX20" s="527"/>
      <c r="CY20" s="527"/>
      <c r="CZ20" s="527"/>
      <c r="DA20" s="527"/>
      <c r="DB20" s="527"/>
      <c r="DC20" s="527"/>
      <c r="DD20" s="527"/>
      <c r="DE20" s="527"/>
      <c r="DF20" s="527"/>
      <c r="DG20" s="527"/>
      <c r="DH20" s="527"/>
      <c r="DI20" s="527"/>
      <c r="DJ20" s="527"/>
      <c r="DK20" s="527"/>
      <c r="DL20" s="527"/>
    </row>
    <row r="21" spans="1:116" s="159" customFormat="1" ht="20.100000000000001" customHeight="1" x14ac:dyDescent="0.2">
      <c r="A21" s="528"/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8"/>
      <c r="R21" s="528"/>
      <c r="S21" s="528"/>
      <c r="T21" s="528"/>
      <c r="U21" s="528"/>
      <c r="V21" s="528"/>
      <c r="W21" s="528"/>
      <c r="X21" s="528"/>
      <c r="Y21" s="528"/>
      <c r="Z21" s="528"/>
      <c r="AA21" s="528"/>
      <c r="AB21" s="528"/>
      <c r="AC21" s="528"/>
      <c r="AD21" s="528"/>
      <c r="AE21" s="528"/>
      <c r="AF21" s="528"/>
      <c r="AG21" s="528"/>
      <c r="AH21" s="528"/>
      <c r="AI21" s="528"/>
      <c r="AJ21" s="528"/>
      <c r="AK21" s="528"/>
      <c r="AL21" s="528"/>
      <c r="AM21" s="528"/>
      <c r="AN21" s="528"/>
      <c r="AO21" s="528"/>
      <c r="AP21" s="528"/>
      <c r="AQ21" s="528"/>
      <c r="AR21" s="528"/>
      <c r="AS21" s="528"/>
      <c r="AT21" s="528"/>
      <c r="AU21" s="528"/>
      <c r="AV21" s="528"/>
      <c r="AW21" s="528"/>
      <c r="AX21" s="528"/>
      <c r="AY21" s="528"/>
      <c r="AZ21" s="528"/>
      <c r="BA21" s="528"/>
      <c r="BB21" s="528"/>
      <c r="BC21" s="528"/>
      <c r="BD21" s="528"/>
      <c r="BE21" s="528"/>
      <c r="BF21" s="528"/>
      <c r="BG21" s="528"/>
      <c r="BH21" s="528"/>
      <c r="BI21" s="528"/>
      <c r="BJ21" s="528"/>
      <c r="BK21" s="528"/>
      <c r="BL21" s="528"/>
      <c r="BM21" s="528"/>
      <c r="BN21" s="528"/>
      <c r="BO21" s="528"/>
      <c r="BP21" s="528"/>
      <c r="BQ21" s="528"/>
      <c r="BR21" s="528"/>
      <c r="BS21" s="528"/>
      <c r="BT21" s="528"/>
      <c r="BU21" s="528"/>
      <c r="BV21" s="528"/>
      <c r="BW21" s="528"/>
      <c r="BX21" s="528"/>
      <c r="BY21" s="528"/>
      <c r="BZ21" s="528"/>
      <c r="CA21" s="528"/>
      <c r="CB21" s="528"/>
      <c r="CC21" s="528"/>
      <c r="CD21" s="528"/>
      <c r="CE21" s="528"/>
      <c r="CF21" s="528"/>
      <c r="CG21" s="528"/>
      <c r="CH21" s="528"/>
      <c r="CI21" s="528"/>
      <c r="CJ21" s="528"/>
      <c r="CK21" s="528"/>
      <c r="CL21" s="528"/>
      <c r="CM21" s="528"/>
      <c r="CN21" s="528"/>
      <c r="CO21" s="528"/>
      <c r="CP21" s="528"/>
      <c r="CQ21" s="528"/>
      <c r="CR21" s="528"/>
      <c r="CS21" s="528"/>
      <c r="CT21" s="528"/>
      <c r="CU21" s="528"/>
      <c r="CV21" s="528"/>
      <c r="CW21" s="528"/>
      <c r="CX21" s="528"/>
      <c r="CY21" s="528"/>
      <c r="CZ21" s="528"/>
      <c r="DA21" s="528"/>
      <c r="DB21" s="528"/>
      <c r="DC21" s="528"/>
      <c r="DD21" s="528"/>
      <c r="DE21" s="528"/>
      <c r="DF21" s="528"/>
      <c r="DG21" s="528"/>
      <c r="DH21" s="528"/>
      <c r="DI21" s="528"/>
      <c r="DJ21" s="528"/>
      <c r="DK21" s="528"/>
      <c r="DL21" s="528"/>
    </row>
    <row r="22" spans="1:116" ht="15" customHeight="1" x14ac:dyDescent="0.2">
      <c r="A22" s="534" t="s">
        <v>487</v>
      </c>
      <c r="B22" s="534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  <c r="Y22" s="534"/>
      <c r="Z22" s="534"/>
      <c r="AA22" s="534"/>
      <c r="AB22" s="534"/>
      <c r="AC22" s="534"/>
      <c r="AD22" s="534"/>
      <c r="AE22" s="534"/>
      <c r="AF22" s="534"/>
      <c r="AG22" s="534"/>
      <c r="AH22" s="534"/>
      <c r="AI22" s="534"/>
      <c r="AJ22" s="534"/>
      <c r="AK22" s="534"/>
      <c r="AL22" s="534"/>
      <c r="AM22" s="534"/>
      <c r="AN22" s="534"/>
      <c r="AO22" s="534"/>
      <c r="AP22" s="534"/>
      <c r="AQ22" s="534"/>
      <c r="AR22" s="534"/>
      <c r="AS22" s="534"/>
      <c r="AT22" s="534"/>
      <c r="AU22" s="534"/>
      <c r="AV22" s="534"/>
      <c r="AW22" s="535"/>
      <c r="AX22" s="540" t="s">
        <v>488</v>
      </c>
      <c r="AY22" s="534"/>
      <c r="AZ22" s="534"/>
      <c r="BA22" s="534"/>
      <c r="BB22" s="534"/>
      <c r="BC22" s="534"/>
      <c r="BD22" s="534"/>
      <c r="BE22" s="534"/>
      <c r="BF22" s="535"/>
      <c r="BG22" s="543" t="s">
        <v>489</v>
      </c>
      <c r="BH22" s="544"/>
      <c r="BI22" s="544"/>
      <c r="BJ22" s="544"/>
      <c r="BK22" s="544"/>
      <c r="BL22" s="544"/>
      <c r="BM22" s="544"/>
      <c r="BN22" s="544"/>
      <c r="BO22" s="544"/>
      <c r="BP22" s="544"/>
      <c r="BQ22" s="544"/>
      <c r="BR22" s="544"/>
      <c r="BS22" s="544"/>
      <c r="BT22" s="544"/>
      <c r="BU22" s="544"/>
      <c r="BV22" s="544"/>
      <c r="BW22" s="544"/>
      <c r="BX22" s="544"/>
      <c r="BY22" s="544"/>
      <c r="BZ22" s="544"/>
      <c r="CA22" s="544"/>
      <c r="CB22" s="544"/>
      <c r="CC22" s="544"/>
      <c r="CD22" s="544"/>
      <c r="CE22" s="544"/>
      <c r="CF22" s="544"/>
      <c r="CG22" s="544"/>
      <c r="CH22" s="544"/>
      <c r="CI22" s="544"/>
      <c r="CJ22" s="544"/>
      <c r="CK22" s="544"/>
      <c r="CL22" s="544"/>
      <c r="CM22" s="544"/>
      <c r="CN22" s="544"/>
      <c r="CO22" s="544"/>
      <c r="CP22" s="544"/>
      <c r="CQ22" s="544"/>
      <c r="CR22" s="544"/>
      <c r="CS22" s="544"/>
      <c r="CT22" s="544"/>
      <c r="CU22" s="544"/>
      <c r="CV22" s="544"/>
      <c r="CW22" s="544"/>
      <c r="CX22" s="544"/>
      <c r="CY22" s="544"/>
      <c r="CZ22" s="544"/>
      <c r="DA22" s="544"/>
      <c r="DB22" s="544"/>
      <c r="DC22" s="544"/>
      <c r="DD22" s="544"/>
      <c r="DE22" s="544"/>
      <c r="DF22" s="544"/>
      <c r="DG22" s="544"/>
      <c r="DH22" s="544"/>
      <c r="DI22" s="544"/>
      <c r="DJ22" s="544"/>
      <c r="DK22" s="544"/>
      <c r="DL22" s="545"/>
    </row>
    <row r="23" spans="1:116" ht="6" customHeight="1" x14ac:dyDescent="0.2">
      <c r="A23" s="536"/>
      <c r="B23" s="536"/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36"/>
      <c r="Z23" s="536"/>
      <c r="AA23" s="536"/>
      <c r="AB23" s="536"/>
      <c r="AC23" s="536"/>
      <c r="AD23" s="536"/>
      <c r="AE23" s="536"/>
      <c r="AF23" s="536"/>
      <c r="AG23" s="536"/>
      <c r="AH23" s="536"/>
      <c r="AI23" s="536"/>
      <c r="AJ23" s="536"/>
      <c r="AK23" s="536"/>
      <c r="AL23" s="536"/>
      <c r="AM23" s="536"/>
      <c r="AN23" s="536"/>
      <c r="AO23" s="536"/>
      <c r="AP23" s="536"/>
      <c r="AQ23" s="536"/>
      <c r="AR23" s="536"/>
      <c r="AS23" s="536"/>
      <c r="AT23" s="536"/>
      <c r="AU23" s="536"/>
      <c r="AV23" s="536"/>
      <c r="AW23" s="537"/>
      <c r="AX23" s="541"/>
      <c r="AY23" s="536"/>
      <c r="AZ23" s="536"/>
      <c r="BA23" s="536"/>
      <c r="BB23" s="536"/>
      <c r="BC23" s="536"/>
      <c r="BD23" s="536"/>
      <c r="BE23" s="536"/>
      <c r="BF23" s="537"/>
      <c r="BG23" s="546"/>
      <c r="BH23" s="547"/>
      <c r="BI23" s="547"/>
      <c r="BJ23" s="547"/>
      <c r="BK23" s="547"/>
      <c r="BL23" s="547"/>
      <c r="BM23" s="547"/>
      <c r="BN23" s="547"/>
      <c r="BO23" s="547"/>
      <c r="BP23" s="547"/>
      <c r="BQ23" s="547"/>
      <c r="BR23" s="547"/>
      <c r="BS23" s="547"/>
      <c r="BT23" s="547"/>
      <c r="BU23" s="547"/>
      <c r="BV23" s="547"/>
      <c r="BW23" s="547"/>
      <c r="BX23" s="547"/>
      <c r="BY23" s="547"/>
      <c r="BZ23" s="547"/>
      <c r="CA23" s="547"/>
      <c r="CB23" s="547"/>
      <c r="CC23" s="547"/>
      <c r="CD23" s="547"/>
      <c r="CE23" s="547"/>
      <c r="CF23" s="547"/>
      <c r="CG23" s="547"/>
      <c r="CH23" s="547"/>
      <c r="CI23" s="547"/>
      <c r="CJ23" s="547"/>
      <c r="CK23" s="547"/>
      <c r="CL23" s="547"/>
      <c r="CM23" s="547"/>
      <c r="CN23" s="547"/>
      <c r="CO23" s="547"/>
      <c r="CP23" s="547"/>
      <c r="CQ23" s="547"/>
      <c r="CR23" s="547"/>
      <c r="CS23" s="547"/>
      <c r="CT23" s="547"/>
      <c r="CU23" s="547"/>
      <c r="CV23" s="547"/>
      <c r="CW23" s="547"/>
      <c r="CX23" s="547"/>
      <c r="CY23" s="547"/>
      <c r="CZ23" s="547"/>
      <c r="DA23" s="547"/>
      <c r="DB23" s="547"/>
      <c r="DC23" s="547"/>
      <c r="DD23" s="547"/>
      <c r="DE23" s="547"/>
      <c r="DF23" s="547"/>
      <c r="DG23" s="547"/>
      <c r="DH23" s="547"/>
      <c r="DI23" s="547"/>
      <c r="DJ23" s="547"/>
      <c r="DK23" s="547"/>
      <c r="DL23" s="548"/>
    </row>
    <row r="24" spans="1:116" ht="24" customHeight="1" x14ac:dyDescent="0.2">
      <c r="A24" s="536"/>
      <c r="B24" s="536"/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7"/>
      <c r="AX24" s="541"/>
      <c r="AY24" s="536"/>
      <c r="AZ24" s="536"/>
      <c r="BA24" s="536"/>
      <c r="BB24" s="536"/>
      <c r="BC24" s="536"/>
      <c r="BD24" s="536"/>
      <c r="BE24" s="536"/>
      <c r="BF24" s="537"/>
      <c r="BG24" s="549" t="s">
        <v>490</v>
      </c>
      <c r="BH24" s="549"/>
      <c r="BI24" s="549"/>
      <c r="BJ24" s="549"/>
      <c r="BK24" s="549"/>
      <c r="BL24" s="549"/>
      <c r="BM24" s="549"/>
      <c r="BN24" s="549"/>
      <c r="BO24" s="549"/>
      <c r="BP24" s="549"/>
      <c r="BQ24" s="549"/>
      <c r="BR24" s="549"/>
      <c r="BS24" s="549"/>
      <c r="BT24" s="549"/>
      <c r="BU24" s="549" t="s">
        <v>491</v>
      </c>
      <c r="BV24" s="549"/>
      <c r="BW24" s="549"/>
      <c r="BX24" s="549"/>
      <c r="BY24" s="549"/>
      <c r="BZ24" s="549"/>
      <c r="CA24" s="549"/>
      <c r="CB24" s="549"/>
      <c r="CC24" s="549"/>
      <c r="CD24" s="549"/>
      <c r="CE24" s="549"/>
      <c r="CF24" s="549"/>
      <c r="CG24" s="549"/>
      <c r="CH24" s="549"/>
      <c r="CI24" s="540" t="s">
        <v>492</v>
      </c>
      <c r="CJ24" s="534"/>
      <c r="CK24" s="534"/>
      <c r="CL24" s="534"/>
      <c r="CM24" s="534"/>
      <c r="CN24" s="534"/>
      <c r="CO24" s="534"/>
      <c r="CP24" s="534"/>
      <c r="CQ24" s="534"/>
      <c r="CR24" s="534"/>
      <c r="CS24" s="534"/>
      <c r="CT24" s="534"/>
      <c r="CU24" s="534"/>
      <c r="CV24" s="534"/>
      <c r="CW24" s="534"/>
      <c r="CX24" s="535"/>
      <c r="CY24" s="540" t="s">
        <v>493</v>
      </c>
      <c r="CZ24" s="534"/>
      <c r="DA24" s="534"/>
      <c r="DB24" s="534"/>
      <c r="DC24" s="534"/>
      <c r="DD24" s="534"/>
      <c r="DE24" s="534"/>
      <c r="DF24" s="534"/>
      <c r="DG24" s="534"/>
      <c r="DH24" s="534"/>
      <c r="DI24" s="534"/>
      <c r="DJ24" s="534"/>
      <c r="DK24" s="534"/>
      <c r="DL24" s="535"/>
    </row>
    <row r="25" spans="1:116" ht="63" customHeight="1" x14ac:dyDescent="0.2">
      <c r="A25" s="538"/>
      <c r="B25" s="538"/>
      <c r="C25" s="538"/>
      <c r="D25" s="538"/>
      <c r="E25" s="538"/>
      <c r="F25" s="538"/>
      <c r="G25" s="538"/>
      <c r="H25" s="538"/>
      <c r="I25" s="538"/>
      <c r="J25" s="538"/>
      <c r="K25" s="538"/>
      <c r="L25" s="538"/>
      <c r="M25" s="538"/>
      <c r="N25" s="538"/>
      <c r="O25" s="538"/>
      <c r="P25" s="538"/>
      <c r="Q25" s="538"/>
      <c r="R25" s="538"/>
      <c r="S25" s="538"/>
      <c r="T25" s="538"/>
      <c r="U25" s="538"/>
      <c r="V25" s="538"/>
      <c r="W25" s="538"/>
      <c r="X25" s="538"/>
      <c r="Y25" s="538"/>
      <c r="Z25" s="538"/>
      <c r="AA25" s="538"/>
      <c r="AB25" s="538"/>
      <c r="AC25" s="538"/>
      <c r="AD25" s="538"/>
      <c r="AE25" s="538"/>
      <c r="AF25" s="538"/>
      <c r="AG25" s="538"/>
      <c r="AH25" s="538"/>
      <c r="AI25" s="538"/>
      <c r="AJ25" s="538"/>
      <c r="AK25" s="538"/>
      <c r="AL25" s="538"/>
      <c r="AM25" s="538"/>
      <c r="AN25" s="538"/>
      <c r="AO25" s="538"/>
      <c r="AP25" s="538"/>
      <c r="AQ25" s="538"/>
      <c r="AR25" s="538"/>
      <c r="AS25" s="538"/>
      <c r="AT25" s="538"/>
      <c r="AU25" s="538"/>
      <c r="AV25" s="538"/>
      <c r="AW25" s="539"/>
      <c r="AX25" s="542"/>
      <c r="AY25" s="538"/>
      <c r="AZ25" s="538"/>
      <c r="BA25" s="538"/>
      <c r="BB25" s="538"/>
      <c r="BC25" s="538"/>
      <c r="BD25" s="538"/>
      <c r="BE25" s="538"/>
      <c r="BF25" s="539"/>
      <c r="BG25" s="550"/>
      <c r="BH25" s="550"/>
      <c r="BI25" s="550"/>
      <c r="BJ25" s="550"/>
      <c r="BK25" s="550"/>
      <c r="BL25" s="550"/>
      <c r="BM25" s="550"/>
      <c r="BN25" s="550"/>
      <c r="BO25" s="550"/>
      <c r="BP25" s="550"/>
      <c r="BQ25" s="550"/>
      <c r="BR25" s="550"/>
      <c r="BS25" s="550"/>
      <c r="BT25" s="550"/>
      <c r="BU25" s="550"/>
      <c r="BV25" s="550"/>
      <c r="BW25" s="550"/>
      <c r="BX25" s="550"/>
      <c r="BY25" s="550"/>
      <c r="BZ25" s="550"/>
      <c r="CA25" s="550"/>
      <c r="CB25" s="550"/>
      <c r="CC25" s="550"/>
      <c r="CD25" s="550"/>
      <c r="CE25" s="550"/>
      <c r="CF25" s="550"/>
      <c r="CG25" s="550"/>
      <c r="CH25" s="550"/>
      <c r="CI25" s="542"/>
      <c r="CJ25" s="538"/>
      <c r="CK25" s="538"/>
      <c r="CL25" s="538"/>
      <c r="CM25" s="538"/>
      <c r="CN25" s="538"/>
      <c r="CO25" s="538"/>
      <c r="CP25" s="538"/>
      <c r="CQ25" s="538"/>
      <c r="CR25" s="538"/>
      <c r="CS25" s="538"/>
      <c r="CT25" s="538"/>
      <c r="CU25" s="538"/>
      <c r="CV25" s="538"/>
      <c r="CW25" s="538"/>
      <c r="CX25" s="539"/>
      <c r="CY25" s="542"/>
      <c r="CZ25" s="538"/>
      <c r="DA25" s="538"/>
      <c r="DB25" s="538"/>
      <c r="DC25" s="538"/>
      <c r="DD25" s="538"/>
      <c r="DE25" s="538"/>
      <c r="DF25" s="538"/>
      <c r="DG25" s="538"/>
      <c r="DH25" s="538"/>
      <c r="DI25" s="538"/>
      <c r="DJ25" s="538"/>
      <c r="DK25" s="538"/>
      <c r="DL25" s="539"/>
    </row>
    <row r="26" spans="1:116" ht="20.100000000000001" customHeight="1" x14ac:dyDescent="0.2">
      <c r="A26" s="552"/>
      <c r="B26" s="552"/>
      <c r="C26" s="552"/>
      <c r="D26" s="552"/>
      <c r="E26" s="552"/>
      <c r="F26" s="552"/>
      <c r="G26" s="552"/>
      <c r="H26" s="552"/>
      <c r="I26" s="552"/>
      <c r="J26" s="552"/>
      <c r="K26" s="552"/>
      <c r="L26" s="552"/>
      <c r="M26" s="552"/>
      <c r="N26" s="552"/>
      <c r="O26" s="552"/>
      <c r="P26" s="552"/>
      <c r="Q26" s="552"/>
      <c r="R26" s="552"/>
      <c r="S26" s="552"/>
      <c r="T26" s="552"/>
      <c r="U26" s="552"/>
      <c r="V26" s="552"/>
      <c r="W26" s="552"/>
      <c r="X26" s="552"/>
      <c r="Y26" s="552"/>
      <c r="Z26" s="552"/>
      <c r="AA26" s="552"/>
      <c r="AB26" s="552"/>
      <c r="AC26" s="552"/>
      <c r="AD26" s="552"/>
      <c r="AE26" s="552"/>
      <c r="AF26" s="552"/>
      <c r="AG26" s="552"/>
      <c r="AH26" s="552"/>
      <c r="AI26" s="552"/>
      <c r="AJ26" s="552"/>
      <c r="AK26" s="552"/>
      <c r="AL26" s="552"/>
      <c r="AM26" s="552"/>
      <c r="AN26" s="552"/>
      <c r="AO26" s="552"/>
      <c r="AP26" s="553"/>
      <c r="AQ26" s="160"/>
      <c r="AR26" s="160"/>
      <c r="AS26" s="160"/>
      <c r="AT26" s="160"/>
      <c r="AU26" s="160"/>
      <c r="AV26" s="160"/>
      <c r="AW26" s="161"/>
      <c r="AX26" s="554"/>
      <c r="AY26" s="554"/>
      <c r="AZ26" s="554"/>
      <c r="BA26" s="554"/>
      <c r="BB26" s="554"/>
      <c r="BC26" s="554"/>
      <c r="BD26" s="554"/>
      <c r="BE26" s="554"/>
      <c r="BF26" s="554"/>
      <c r="BG26" s="551"/>
      <c r="BH26" s="551"/>
      <c r="BI26" s="551"/>
      <c r="BJ26" s="551"/>
      <c r="BK26" s="551"/>
      <c r="BL26" s="551"/>
      <c r="BM26" s="551"/>
      <c r="BN26" s="551"/>
      <c r="BO26" s="551"/>
      <c r="BP26" s="551"/>
      <c r="BQ26" s="551"/>
      <c r="BR26" s="551"/>
      <c r="BS26" s="551"/>
      <c r="BT26" s="551"/>
      <c r="BU26" s="551"/>
      <c r="BV26" s="551"/>
      <c r="BW26" s="551"/>
      <c r="BX26" s="551"/>
      <c r="BY26" s="551"/>
      <c r="BZ26" s="551"/>
      <c r="CA26" s="551"/>
      <c r="CB26" s="551"/>
      <c r="CC26" s="551"/>
      <c r="CD26" s="551"/>
      <c r="CE26" s="551"/>
      <c r="CF26" s="551"/>
      <c r="CG26" s="551"/>
      <c r="CH26" s="551"/>
      <c r="CI26" s="551"/>
      <c r="CJ26" s="551"/>
      <c r="CK26" s="551"/>
      <c r="CL26" s="551"/>
      <c r="CM26" s="551"/>
      <c r="CN26" s="551"/>
      <c r="CO26" s="551"/>
      <c r="CP26" s="551"/>
      <c r="CQ26" s="551"/>
      <c r="CR26" s="551"/>
      <c r="CS26" s="551"/>
      <c r="CT26" s="551"/>
      <c r="CU26" s="551"/>
      <c r="CV26" s="551"/>
      <c r="CW26" s="551"/>
      <c r="CX26" s="551"/>
      <c r="CY26" s="551"/>
      <c r="CZ26" s="551"/>
      <c r="DA26" s="551"/>
      <c r="DB26" s="551"/>
      <c r="DC26" s="551"/>
      <c r="DD26" s="551"/>
      <c r="DE26" s="551"/>
      <c r="DF26" s="551"/>
      <c r="DG26" s="551"/>
      <c r="DH26" s="551"/>
      <c r="DI26" s="551"/>
      <c r="DJ26" s="551"/>
      <c r="DK26" s="551"/>
      <c r="DL26" s="551"/>
    </row>
    <row r="27" spans="1:116" ht="20.100000000000001" customHeight="1" x14ac:dyDescent="0.2">
      <c r="A27" s="552"/>
      <c r="B27" s="552"/>
      <c r="C27" s="552"/>
      <c r="D27" s="552"/>
      <c r="E27" s="552"/>
      <c r="F27" s="552"/>
      <c r="G27" s="552"/>
      <c r="H27" s="552"/>
      <c r="I27" s="552"/>
      <c r="J27" s="552"/>
      <c r="K27" s="552"/>
      <c r="L27" s="552"/>
      <c r="M27" s="552"/>
      <c r="N27" s="552"/>
      <c r="O27" s="552"/>
      <c r="P27" s="552"/>
      <c r="Q27" s="552"/>
      <c r="R27" s="552"/>
      <c r="S27" s="552"/>
      <c r="T27" s="552"/>
      <c r="U27" s="552"/>
      <c r="V27" s="552"/>
      <c r="W27" s="552"/>
      <c r="X27" s="552"/>
      <c r="Y27" s="552"/>
      <c r="Z27" s="552"/>
      <c r="AA27" s="552"/>
      <c r="AB27" s="552"/>
      <c r="AC27" s="552"/>
      <c r="AD27" s="552"/>
      <c r="AE27" s="552"/>
      <c r="AF27" s="552"/>
      <c r="AG27" s="552"/>
      <c r="AH27" s="552"/>
      <c r="AI27" s="552"/>
      <c r="AJ27" s="552"/>
      <c r="AK27" s="552"/>
      <c r="AL27" s="552"/>
      <c r="AM27" s="552"/>
      <c r="AN27" s="552"/>
      <c r="AO27" s="552"/>
      <c r="AP27" s="553"/>
      <c r="AQ27" s="160"/>
      <c r="AR27" s="160"/>
      <c r="AS27" s="160"/>
      <c r="AT27" s="160"/>
      <c r="AU27" s="160"/>
      <c r="AV27" s="160"/>
      <c r="AW27" s="161"/>
      <c r="AX27" s="554"/>
      <c r="AY27" s="554"/>
      <c r="AZ27" s="554"/>
      <c r="BA27" s="554"/>
      <c r="BB27" s="554"/>
      <c r="BC27" s="554"/>
      <c r="BD27" s="554"/>
      <c r="BE27" s="554"/>
      <c r="BF27" s="554"/>
      <c r="BG27" s="551"/>
      <c r="BH27" s="551"/>
      <c r="BI27" s="551"/>
      <c r="BJ27" s="551"/>
      <c r="BK27" s="551"/>
      <c r="BL27" s="551"/>
      <c r="BM27" s="551"/>
      <c r="BN27" s="551"/>
      <c r="BO27" s="551"/>
      <c r="BP27" s="551"/>
      <c r="BQ27" s="551"/>
      <c r="BR27" s="551"/>
      <c r="BS27" s="551"/>
      <c r="BT27" s="551"/>
      <c r="BU27" s="551"/>
      <c r="BV27" s="551"/>
      <c r="BW27" s="551"/>
      <c r="BX27" s="551"/>
      <c r="BY27" s="551"/>
      <c r="BZ27" s="551"/>
      <c r="CA27" s="551"/>
      <c r="CB27" s="551"/>
      <c r="CC27" s="551"/>
      <c r="CD27" s="551"/>
      <c r="CE27" s="551"/>
      <c r="CF27" s="551"/>
      <c r="CG27" s="551"/>
      <c r="CH27" s="551"/>
      <c r="CI27" s="551"/>
      <c r="CJ27" s="551"/>
      <c r="CK27" s="551"/>
      <c r="CL27" s="551"/>
      <c r="CM27" s="551"/>
      <c r="CN27" s="551"/>
      <c r="CO27" s="551"/>
      <c r="CP27" s="551"/>
      <c r="CQ27" s="551"/>
      <c r="CR27" s="551"/>
      <c r="CS27" s="551"/>
      <c r="CT27" s="551"/>
      <c r="CU27" s="551"/>
      <c r="CV27" s="551"/>
      <c r="CW27" s="551"/>
      <c r="CX27" s="551"/>
      <c r="CY27" s="551"/>
      <c r="CZ27" s="551"/>
      <c r="DA27" s="551"/>
      <c r="DB27" s="551"/>
      <c r="DC27" s="551"/>
      <c r="DD27" s="551"/>
      <c r="DE27" s="551"/>
      <c r="DF27" s="551"/>
      <c r="DG27" s="551"/>
      <c r="DH27" s="551"/>
      <c r="DI27" s="551"/>
      <c r="DJ27" s="551"/>
      <c r="DK27" s="551"/>
      <c r="DL27" s="551"/>
    </row>
    <row r="28" spans="1:116" ht="20.100000000000001" customHeight="1" x14ac:dyDescent="0.2">
      <c r="A28" s="552"/>
      <c r="B28" s="552"/>
      <c r="C28" s="552"/>
      <c r="D28" s="552"/>
      <c r="E28" s="552"/>
      <c r="F28" s="552"/>
      <c r="G28" s="552"/>
      <c r="H28" s="552"/>
      <c r="I28" s="552"/>
      <c r="J28" s="552"/>
      <c r="K28" s="552"/>
      <c r="L28" s="552"/>
      <c r="M28" s="552"/>
      <c r="N28" s="552"/>
      <c r="O28" s="552"/>
      <c r="P28" s="552"/>
      <c r="Q28" s="552"/>
      <c r="R28" s="552"/>
      <c r="S28" s="552"/>
      <c r="T28" s="552"/>
      <c r="U28" s="552"/>
      <c r="V28" s="552"/>
      <c r="W28" s="552"/>
      <c r="X28" s="552"/>
      <c r="Y28" s="552"/>
      <c r="Z28" s="552"/>
      <c r="AA28" s="552"/>
      <c r="AB28" s="552"/>
      <c r="AC28" s="552"/>
      <c r="AD28" s="552"/>
      <c r="AE28" s="552"/>
      <c r="AF28" s="552"/>
      <c r="AG28" s="552"/>
      <c r="AH28" s="552"/>
      <c r="AI28" s="552"/>
      <c r="AJ28" s="552"/>
      <c r="AK28" s="552"/>
      <c r="AL28" s="552"/>
      <c r="AM28" s="552"/>
      <c r="AN28" s="552"/>
      <c r="AO28" s="552"/>
      <c r="AP28" s="553"/>
      <c r="AQ28" s="160"/>
      <c r="AR28" s="160"/>
      <c r="AS28" s="160"/>
      <c r="AT28" s="160"/>
      <c r="AU28" s="160"/>
      <c r="AV28" s="160"/>
      <c r="AW28" s="161"/>
      <c r="AX28" s="554"/>
      <c r="AY28" s="554"/>
      <c r="AZ28" s="554"/>
      <c r="BA28" s="554"/>
      <c r="BB28" s="554"/>
      <c r="BC28" s="554"/>
      <c r="BD28" s="554"/>
      <c r="BE28" s="554"/>
      <c r="BF28" s="554"/>
      <c r="BG28" s="551"/>
      <c r="BH28" s="551"/>
      <c r="BI28" s="551"/>
      <c r="BJ28" s="551"/>
      <c r="BK28" s="551"/>
      <c r="BL28" s="551"/>
      <c r="BM28" s="551"/>
      <c r="BN28" s="551"/>
      <c r="BO28" s="551"/>
      <c r="BP28" s="551"/>
      <c r="BQ28" s="551"/>
      <c r="BR28" s="551"/>
      <c r="BS28" s="551"/>
      <c r="BT28" s="551"/>
      <c r="BU28" s="551"/>
      <c r="BV28" s="551"/>
      <c r="BW28" s="551"/>
      <c r="BX28" s="551"/>
      <c r="BY28" s="551"/>
      <c r="BZ28" s="551"/>
      <c r="CA28" s="551"/>
      <c r="CB28" s="551"/>
      <c r="CC28" s="551"/>
      <c r="CD28" s="551"/>
      <c r="CE28" s="551"/>
      <c r="CF28" s="551"/>
      <c r="CG28" s="551"/>
      <c r="CH28" s="551"/>
      <c r="CI28" s="551"/>
      <c r="CJ28" s="551"/>
      <c r="CK28" s="551"/>
      <c r="CL28" s="551"/>
      <c r="CM28" s="551"/>
      <c r="CN28" s="551"/>
      <c r="CO28" s="551"/>
      <c r="CP28" s="551"/>
      <c r="CQ28" s="551"/>
      <c r="CR28" s="551"/>
      <c r="CS28" s="551"/>
      <c r="CT28" s="551"/>
      <c r="CU28" s="551"/>
      <c r="CV28" s="551"/>
      <c r="CW28" s="551"/>
      <c r="CX28" s="551"/>
      <c r="CY28" s="551"/>
      <c r="CZ28" s="551"/>
      <c r="DA28" s="551"/>
      <c r="DB28" s="551"/>
      <c r="DC28" s="551"/>
      <c r="DD28" s="551"/>
      <c r="DE28" s="551"/>
      <c r="DF28" s="551"/>
      <c r="DG28" s="551"/>
      <c r="DH28" s="551"/>
      <c r="DI28" s="551"/>
      <c r="DJ28" s="551"/>
      <c r="DK28" s="551"/>
      <c r="DL28" s="551"/>
    </row>
    <row r="29" spans="1:116" ht="20.100000000000001" customHeight="1" x14ac:dyDescent="0.2">
      <c r="A29" s="552"/>
      <c r="B29" s="552"/>
      <c r="C29" s="552"/>
      <c r="D29" s="552"/>
      <c r="E29" s="552"/>
      <c r="F29" s="552"/>
      <c r="G29" s="552"/>
      <c r="H29" s="552"/>
      <c r="I29" s="552"/>
      <c r="J29" s="552"/>
      <c r="K29" s="552"/>
      <c r="L29" s="552"/>
      <c r="M29" s="552"/>
      <c r="N29" s="552"/>
      <c r="O29" s="552"/>
      <c r="P29" s="552"/>
      <c r="Q29" s="552"/>
      <c r="R29" s="552"/>
      <c r="S29" s="552"/>
      <c r="T29" s="552"/>
      <c r="U29" s="552"/>
      <c r="V29" s="552"/>
      <c r="W29" s="552"/>
      <c r="X29" s="552"/>
      <c r="Y29" s="552"/>
      <c r="Z29" s="552"/>
      <c r="AA29" s="552"/>
      <c r="AB29" s="552"/>
      <c r="AC29" s="552"/>
      <c r="AD29" s="552"/>
      <c r="AE29" s="552"/>
      <c r="AF29" s="552"/>
      <c r="AG29" s="552"/>
      <c r="AH29" s="552"/>
      <c r="AI29" s="552"/>
      <c r="AJ29" s="552"/>
      <c r="AK29" s="552"/>
      <c r="AL29" s="552"/>
      <c r="AM29" s="552"/>
      <c r="AN29" s="552"/>
      <c r="AO29" s="552"/>
      <c r="AP29" s="553"/>
      <c r="AQ29" s="160"/>
      <c r="AR29" s="160"/>
      <c r="AS29" s="160"/>
      <c r="AT29" s="160"/>
      <c r="AU29" s="160"/>
      <c r="AV29" s="160"/>
      <c r="AW29" s="161"/>
      <c r="AX29" s="554"/>
      <c r="AY29" s="554"/>
      <c r="AZ29" s="554"/>
      <c r="BA29" s="554"/>
      <c r="BB29" s="554"/>
      <c r="BC29" s="554"/>
      <c r="BD29" s="554"/>
      <c r="BE29" s="554"/>
      <c r="BF29" s="554"/>
      <c r="BG29" s="551"/>
      <c r="BH29" s="551"/>
      <c r="BI29" s="551"/>
      <c r="BJ29" s="551"/>
      <c r="BK29" s="551"/>
      <c r="BL29" s="551"/>
      <c r="BM29" s="551"/>
      <c r="BN29" s="551"/>
      <c r="BO29" s="551"/>
      <c r="BP29" s="551"/>
      <c r="BQ29" s="551"/>
      <c r="BR29" s="551"/>
      <c r="BS29" s="551"/>
      <c r="BT29" s="551"/>
      <c r="BU29" s="551"/>
      <c r="BV29" s="551"/>
      <c r="BW29" s="551"/>
      <c r="BX29" s="551"/>
      <c r="BY29" s="551"/>
      <c r="BZ29" s="551"/>
      <c r="CA29" s="551"/>
      <c r="CB29" s="551"/>
      <c r="CC29" s="551"/>
      <c r="CD29" s="551"/>
      <c r="CE29" s="551"/>
      <c r="CF29" s="551"/>
      <c r="CG29" s="551"/>
      <c r="CH29" s="551"/>
      <c r="CI29" s="551"/>
      <c r="CJ29" s="551"/>
      <c r="CK29" s="551"/>
      <c r="CL29" s="551"/>
      <c r="CM29" s="551"/>
      <c r="CN29" s="551"/>
      <c r="CO29" s="551"/>
      <c r="CP29" s="551"/>
      <c r="CQ29" s="551"/>
      <c r="CR29" s="551"/>
      <c r="CS29" s="551"/>
      <c r="CT29" s="551"/>
      <c r="CU29" s="551"/>
      <c r="CV29" s="551"/>
      <c r="CW29" s="551"/>
      <c r="CX29" s="551"/>
      <c r="CY29" s="551"/>
      <c r="CZ29" s="551"/>
      <c r="DA29" s="551"/>
      <c r="DB29" s="551"/>
      <c r="DC29" s="551"/>
      <c r="DD29" s="551"/>
      <c r="DE29" s="551"/>
      <c r="DF29" s="551"/>
      <c r="DG29" s="551"/>
      <c r="DH29" s="551"/>
      <c r="DI29" s="551"/>
      <c r="DJ29" s="551"/>
      <c r="DK29" s="551"/>
      <c r="DL29" s="551"/>
    </row>
    <row r="30" spans="1:116" ht="20.100000000000001" customHeight="1" x14ac:dyDescent="0.2">
      <c r="A30" s="552"/>
      <c r="B30" s="552"/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  <c r="S30" s="552"/>
      <c r="T30" s="552"/>
      <c r="U30" s="552"/>
      <c r="V30" s="552"/>
      <c r="W30" s="552"/>
      <c r="X30" s="552"/>
      <c r="Y30" s="552"/>
      <c r="Z30" s="552"/>
      <c r="AA30" s="552"/>
      <c r="AB30" s="552"/>
      <c r="AC30" s="552"/>
      <c r="AD30" s="552"/>
      <c r="AE30" s="552"/>
      <c r="AF30" s="552"/>
      <c r="AG30" s="552"/>
      <c r="AH30" s="552"/>
      <c r="AI30" s="552"/>
      <c r="AJ30" s="552"/>
      <c r="AK30" s="552"/>
      <c r="AL30" s="552"/>
      <c r="AM30" s="552"/>
      <c r="AN30" s="552"/>
      <c r="AO30" s="552"/>
      <c r="AP30" s="553"/>
      <c r="AQ30" s="160"/>
      <c r="AR30" s="160"/>
      <c r="AS30" s="160"/>
      <c r="AT30" s="160"/>
      <c r="AU30" s="160"/>
      <c r="AV30" s="160"/>
      <c r="AW30" s="161"/>
      <c r="AX30" s="554"/>
      <c r="AY30" s="554"/>
      <c r="AZ30" s="554"/>
      <c r="BA30" s="554"/>
      <c r="BB30" s="554"/>
      <c r="BC30" s="554"/>
      <c r="BD30" s="554"/>
      <c r="BE30" s="554"/>
      <c r="BF30" s="554"/>
      <c r="BG30" s="551"/>
      <c r="BH30" s="551"/>
      <c r="BI30" s="551"/>
      <c r="BJ30" s="551"/>
      <c r="BK30" s="551"/>
      <c r="BL30" s="551"/>
      <c r="BM30" s="551"/>
      <c r="BN30" s="551"/>
      <c r="BO30" s="551"/>
      <c r="BP30" s="551"/>
      <c r="BQ30" s="551"/>
      <c r="BR30" s="551"/>
      <c r="BS30" s="551"/>
      <c r="BT30" s="551"/>
      <c r="BU30" s="551"/>
      <c r="BV30" s="551"/>
      <c r="BW30" s="551"/>
      <c r="BX30" s="551"/>
      <c r="BY30" s="551"/>
      <c r="BZ30" s="551"/>
      <c r="CA30" s="551"/>
      <c r="CB30" s="551"/>
      <c r="CC30" s="551"/>
      <c r="CD30" s="551"/>
      <c r="CE30" s="551"/>
      <c r="CF30" s="551"/>
      <c r="CG30" s="551"/>
      <c r="CH30" s="551"/>
      <c r="CI30" s="551"/>
      <c r="CJ30" s="551"/>
      <c r="CK30" s="551"/>
      <c r="CL30" s="551"/>
      <c r="CM30" s="551"/>
      <c r="CN30" s="551"/>
      <c r="CO30" s="551"/>
      <c r="CP30" s="551"/>
      <c r="CQ30" s="551"/>
      <c r="CR30" s="551"/>
      <c r="CS30" s="551"/>
      <c r="CT30" s="551"/>
      <c r="CU30" s="551"/>
      <c r="CV30" s="551"/>
      <c r="CW30" s="551"/>
      <c r="CX30" s="551"/>
      <c r="CY30" s="551"/>
      <c r="CZ30" s="551"/>
      <c r="DA30" s="551"/>
      <c r="DB30" s="551"/>
      <c r="DC30" s="551"/>
      <c r="DD30" s="551"/>
      <c r="DE30" s="551"/>
      <c r="DF30" s="551"/>
      <c r="DG30" s="551"/>
      <c r="DH30" s="551"/>
      <c r="DI30" s="551"/>
      <c r="DJ30" s="551"/>
      <c r="DK30" s="551"/>
      <c r="DL30" s="551"/>
    </row>
    <row r="31" spans="1:116" ht="20.100000000000001" customHeight="1" x14ac:dyDescent="0.2">
      <c r="A31" s="552"/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552"/>
      <c r="AB31" s="552"/>
      <c r="AC31" s="552"/>
      <c r="AD31" s="552"/>
      <c r="AE31" s="552"/>
      <c r="AF31" s="552"/>
      <c r="AG31" s="552"/>
      <c r="AH31" s="552"/>
      <c r="AI31" s="552"/>
      <c r="AJ31" s="552"/>
      <c r="AK31" s="552"/>
      <c r="AL31" s="552"/>
      <c r="AM31" s="552"/>
      <c r="AN31" s="552"/>
      <c r="AO31" s="552"/>
      <c r="AP31" s="553"/>
      <c r="AQ31" s="160"/>
      <c r="AR31" s="160"/>
      <c r="AS31" s="160"/>
      <c r="AT31" s="160"/>
      <c r="AU31" s="160"/>
      <c r="AV31" s="160"/>
      <c r="AW31" s="161"/>
      <c r="AX31" s="554"/>
      <c r="AY31" s="554"/>
      <c r="AZ31" s="554"/>
      <c r="BA31" s="554"/>
      <c r="BB31" s="554"/>
      <c r="BC31" s="554"/>
      <c r="BD31" s="554"/>
      <c r="BE31" s="554"/>
      <c r="BF31" s="554"/>
      <c r="BG31" s="551"/>
      <c r="BH31" s="551"/>
      <c r="BI31" s="551"/>
      <c r="BJ31" s="551"/>
      <c r="BK31" s="551"/>
      <c r="BL31" s="551"/>
      <c r="BM31" s="551"/>
      <c r="BN31" s="551"/>
      <c r="BO31" s="551"/>
      <c r="BP31" s="551"/>
      <c r="BQ31" s="551"/>
      <c r="BR31" s="551"/>
      <c r="BS31" s="551"/>
      <c r="BT31" s="551"/>
      <c r="BU31" s="551"/>
      <c r="BV31" s="551"/>
      <c r="BW31" s="551"/>
      <c r="BX31" s="551"/>
      <c r="BY31" s="551"/>
      <c r="BZ31" s="551"/>
      <c r="CA31" s="551"/>
      <c r="CB31" s="551"/>
      <c r="CC31" s="551"/>
      <c r="CD31" s="551"/>
      <c r="CE31" s="551"/>
      <c r="CF31" s="551"/>
      <c r="CG31" s="551"/>
      <c r="CH31" s="551"/>
      <c r="CI31" s="551"/>
      <c r="CJ31" s="551"/>
      <c r="CK31" s="551"/>
      <c r="CL31" s="551"/>
      <c r="CM31" s="551"/>
      <c r="CN31" s="551"/>
      <c r="CO31" s="551"/>
      <c r="CP31" s="551"/>
      <c r="CQ31" s="551"/>
      <c r="CR31" s="551"/>
      <c r="CS31" s="551"/>
      <c r="CT31" s="551"/>
      <c r="CU31" s="551"/>
      <c r="CV31" s="551"/>
      <c r="CW31" s="551"/>
      <c r="CX31" s="551"/>
      <c r="CY31" s="551"/>
      <c r="CZ31" s="551"/>
      <c r="DA31" s="551"/>
      <c r="DB31" s="551"/>
      <c r="DC31" s="551"/>
      <c r="DD31" s="551"/>
      <c r="DE31" s="551"/>
      <c r="DF31" s="551"/>
      <c r="DG31" s="551"/>
      <c r="DH31" s="551"/>
      <c r="DI31" s="551"/>
      <c r="DJ31" s="551"/>
      <c r="DK31" s="551"/>
      <c r="DL31" s="551"/>
    </row>
    <row r="32" spans="1:116" ht="20.100000000000001" customHeight="1" x14ac:dyDescent="0.2">
      <c r="A32" s="552"/>
      <c r="B32" s="552"/>
      <c r="C32" s="552"/>
      <c r="D32" s="552"/>
      <c r="E32" s="552"/>
      <c r="F32" s="552"/>
      <c r="G32" s="552"/>
      <c r="H32" s="552"/>
      <c r="I32" s="552"/>
      <c r="J32" s="552"/>
      <c r="K32" s="552"/>
      <c r="L32" s="552"/>
      <c r="M32" s="552"/>
      <c r="N32" s="552"/>
      <c r="O32" s="552"/>
      <c r="P32" s="552"/>
      <c r="Q32" s="552"/>
      <c r="R32" s="552"/>
      <c r="S32" s="552"/>
      <c r="T32" s="552"/>
      <c r="U32" s="552"/>
      <c r="V32" s="552"/>
      <c r="W32" s="552"/>
      <c r="X32" s="552"/>
      <c r="Y32" s="552"/>
      <c r="Z32" s="552"/>
      <c r="AA32" s="552"/>
      <c r="AB32" s="552"/>
      <c r="AC32" s="552"/>
      <c r="AD32" s="552"/>
      <c r="AE32" s="552"/>
      <c r="AF32" s="552"/>
      <c r="AG32" s="552"/>
      <c r="AH32" s="552"/>
      <c r="AI32" s="552"/>
      <c r="AJ32" s="552"/>
      <c r="AK32" s="552"/>
      <c r="AL32" s="552"/>
      <c r="AM32" s="552"/>
      <c r="AN32" s="552"/>
      <c r="AO32" s="552"/>
      <c r="AP32" s="553"/>
      <c r="AQ32" s="160"/>
      <c r="AR32" s="160"/>
      <c r="AS32" s="160"/>
      <c r="AT32" s="160"/>
      <c r="AU32" s="160"/>
      <c r="AV32" s="160"/>
      <c r="AW32" s="161"/>
      <c r="AX32" s="554"/>
      <c r="AY32" s="554"/>
      <c r="AZ32" s="554"/>
      <c r="BA32" s="554"/>
      <c r="BB32" s="554"/>
      <c r="BC32" s="554"/>
      <c r="BD32" s="554"/>
      <c r="BE32" s="554"/>
      <c r="BF32" s="554"/>
      <c r="BG32" s="551"/>
      <c r="BH32" s="551"/>
      <c r="BI32" s="551"/>
      <c r="BJ32" s="551"/>
      <c r="BK32" s="551"/>
      <c r="BL32" s="551"/>
      <c r="BM32" s="551"/>
      <c r="BN32" s="551"/>
      <c r="BO32" s="551"/>
      <c r="BP32" s="551"/>
      <c r="BQ32" s="551"/>
      <c r="BR32" s="551"/>
      <c r="BS32" s="551"/>
      <c r="BT32" s="551"/>
      <c r="BU32" s="551"/>
      <c r="BV32" s="551"/>
      <c r="BW32" s="551"/>
      <c r="BX32" s="551"/>
      <c r="BY32" s="551"/>
      <c r="BZ32" s="551"/>
      <c r="CA32" s="551"/>
      <c r="CB32" s="551"/>
      <c r="CC32" s="551"/>
      <c r="CD32" s="551"/>
      <c r="CE32" s="551"/>
      <c r="CF32" s="551"/>
      <c r="CG32" s="551"/>
      <c r="CH32" s="551"/>
      <c r="CI32" s="551"/>
      <c r="CJ32" s="551"/>
      <c r="CK32" s="551"/>
      <c r="CL32" s="551"/>
      <c r="CM32" s="551"/>
      <c r="CN32" s="551"/>
      <c r="CO32" s="551"/>
      <c r="CP32" s="551"/>
      <c r="CQ32" s="551"/>
      <c r="CR32" s="551"/>
      <c r="CS32" s="551"/>
      <c r="CT32" s="551"/>
      <c r="CU32" s="551"/>
      <c r="CV32" s="551"/>
      <c r="CW32" s="551"/>
      <c r="CX32" s="551"/>
      <c r="CY32" s="551"/>
      <c r="CZ32" s="551"/>
      <c r="DA32" s="551"/>
      <c r="DB32" s="551"/>
      <c r="DC32" s="551"/>
      <c r="DD32" s="551"/>
      <c r="DE32" s="551"/>
      <c r="DF32" s="551"/>
      <c r="DG32" s="551"/>
      <c r="DH32" s="551"/>
      <c r="DI32" s="551"/>
      <c r="DJ32" s="551"/>
      <c r="DK32" s="551"/>
      <c r="DL32" s="551"/>
    </row>
    <row r="33" spans="1:116" ht="20.100000000000001" customHeight="1" x14ac:dyDescent="0.2">
      <c r="A33" s="552"/>
      <c r="B33" s="552"/>
      <c r="C33" s="552"/>
      <c r="D33" s="552"/>
      <c r="E33" s="552"/>
      <c r="F33" s="552"/>
      <c r="G33" s="552"/>
      <c r="H33" s="552"/>
      <c r="I33" s="552"/>
      <c r="J33" s="552"/>
      <c r="K33" s="552"/>
      <c r="L33" s="552"/>
      <c r="M33" s="552"/>
      <c r="N33" s="552"/>
      <c r="O33" s="552"/>
      <c r="P33" s="552"/>
      <c r="Q33" s="552"/>
      <c r="R33" s="552"/>
      <c r="S33" s="552"/>
      <c r="T33" s="552"/>
      <c r="U33" s="552"/>
      <c r="V33" s="552"/>
      <c r="W33" s="552"/>
      <c r="X33" s="552"/>
      <c r="Y33" s="552"/>
      <c r="Z33" s="552"/>
      <c r="AA33" s="552"/>
      <c r="AB33" s="552"/>
      <c r="AC33" s="552"/>
      <c r="AD33" s="552"/>
      <c r="AE33" s="552"/>
      <c r="AF33" s="552"/>
      <c r="AG33" s="552"/>
      <c r="AH33" s="552"/>
      <c r="AI33" s="552"/>
      <c r="AJ33" s="552"/>
      <c r="AK33" s="552"/>
      <c r="AL33" s="552"/>
      <c r="AM33" s="552"/>
      <c r="AN33" s="552"/>
      <c r="AO33" s="552"/>
      <c r="AP33" s="553"/>
      <c r="AQ33" s="160"/>
      <c r="AR33" s="160"/>
      <c r="AS33" s="160"/>
      <c r="AT33" s="160"/>
      <c r="AU33" s="160"/>
      <c r="AV33" s="160"/>
      <c r="AW33" s="161"/>
      <c r="AX33" s="554"/>
      <c r="AY33" s="554"/>
      <c r="AZ33" s="554"/>
      <c r="BA33" s="554"/>
      <c r="BB33" s="554"/>
      <c r="BC33" s="554"/>
      <c r="BD33" s="554"/>
      <c r="BE33" s="554"/>
      <c r="BF33" s="554"/>
      <c r="BG33" s="551"/>
      <c r="BH33" s="551"/>
      <c r="BI33" s="551"/>
      <c r="BJ33" s="551"/>
      <c r="BK33" s="551"/>
      <c r="BL33" s="551"/>
      <c r="BM33" s="551"/>
      <c r="BN33" s="551"/>
      <c r="BO33" s="551"/>
      <c r="BP33" s="551"/>
      <c r="BQ33" s="551"/>
      <c r="BR33" s="551"/>
      <c r="BS33" s="551"/>
      <c r="BT33" s="551"/>
      <c r="BU33" s="551"/>
      <c r="BV33" s="551"/>
      <c r="BW33" s="551"/>
      <c r="BX33" s="551"/>
      <c r="BY33" s="551"/>
      <c r="BZ33" s="551"/>
      <c r="CA33" s="551"/>
      <c r="CB33" s="551"/>
      <c r="CC33" s="551"/>
      <c r="CD33" s="551"/>
      <c r="CE33" s="551"/>
      <c r="CF33" s="551"/>
      <c r="CG33" s="551"/>
      <c r="CH33" s="551"/>
      <c r="CI33" s="551"/>
      <c r="CJ33" s="551"/>
      <c r="CK33" s="551"/>
      <c r="CL33" s="551"/>
      <c r="CM33" s="551"/>
      <c r="CN33" s="551"/>
      <c r="CO33" s="551"/>
      <c r="CP33" s="551"/>
      <c r="CQ33" s="551"/>
      <c r="CR33" s="551"/>
      <c r="CS33" s="551"/>
      <c r="CT33" s="551"/>
      <c r="CU33" s="551"/>
      <c r="CV33" s="551"/>
      <c r="CW33" s="551"/>
      <c r="CX33" s="551"/>
      <c r="CY33" s="551"/>
      <c r="CZ33" s="551"/>
      <c r="DA33" s="551"/>
      <c r="DB33" s="551"/>
      <c r="DC33" s="551"/>
      <c r="DD33" s="551"/>
      <c r="DE33" s="551"/>
      <c r="DF33" s="551"/>
      <c r="DG33" s="551"/>
      <c r="DH33" s="551"/>
      <c r="DI33" s="551"/>
      <c r="DJ33" s="551"/>
      <c r="DK33" s="551"/>
      <c r="DL33" s="551"/>
    </row>
    <row r="34" spans="1:116" x14ac:dyDescent="0.2">
      <c r="A34" s="162"/>
    </row>
    <row r="35" spans="1:116" ht="96.6" customHeight="1" x14ac:dyDescent="0.2">
      <c r="B35" s="555" t="s">
        <v>494</v>
      </c>
      <c r="C35" s="556"/>
      <c r="D35" s="556"/>
      <c r="E35" s="556"/>
      <c r="F35" s="556"/>
      <c r="G35" s="556"/>
      <c r="H35" s="556"/>
      <c r="I35" s="556"/>
      <c r="J35" s="556"/>
      <c r="K35" s="556"/>
      <c r="L35" s="556"/>
      <c r="M35" s="556"/>
      <c r="N35" s="556"/>
      <c r="O35" s="556"/>
      <c r="P35" s="556"/>
      <c r="Q35" s="556"/>
      <c r="R35" s="556"/>
      <c r="S35" s="556"/>
      <c r="T35" s="556"/>
      <c r="U35" s="556"/>
      <c r="V35" s="556"/>
      <c r="W35" s="556"/>
      <c r="X35" s="556"/>
      <c r="Y35" s="556"/>
      <c r="Z35" s="556"/>
      <c r="AA35" s="556"/>
      <c r="AB35" s="556"/>
      <c r="AC35" s="556"/>
      <c r="AD35" s="556"/>
      <c r="AE35" s="556"/>
      <c r="AF35" s="556"/>
      <c r="AG35" s="556"/>
      <c r="AH35" s="556"/>
      <c r="AI35" s="556"/>
      <c r="AJ35" s="556"/>
      <c r="AK35" s="556"/>
      <c r="AL35" s="556"/>
      <c r="AM35" s="556"/>
      <c r="AN35" s="556"/>
      <c r="AO35" s="556"/>
      <c r="AP35" s="556"/>
      <c r="AQ35" s="556"/>
      <c r="AR35" s="556"/>
      <c r="AS35" s="556"/>
      <c r="AT35" s="556"/>
      <c r="AU35" s="556"/>
      <c r="AV35" s="556"/>
      <c r="AW35" s="556"/>
      <c r="AX35" s="556"/>
      <c r="AY35" s="556"/>
      <c r="AZ35" s="556"/>
      <c r="BA35" s="556"/>
      <c r="BB35" s="556"/>
      <c r="BC35" s="556"/>
      <c r="BD35" s="556"/>
      <c r="BE35" s="555" t="s">
        <v>495</v>
      </c>
      <c r="BF35" s="556"/>
      <c r="BG35" s="556"/>
      <c r="BH35" s="556"/>
      <c r="BI35" s="556"/>
      <c r="BJ35" s="556"/>
      <c r="BK35" s="556"/>
      <c r="BL35" s="556"/>
      <c r="BM35" s="556"/>
      <c r="BN35" s="556"/>
      <c r="BO35" s="556"/>
      <c r="BP35" s="556"/>
      <c r="BQ35" s="556"/>
      <c r="BR35" s="556"/>
      <c r="BS35" s="556"/>
      <c r="BT35" s="556"/>
      <c r="BU35" s="556"/>
      <c r="BV35" s="556"/>
      <c r="BW35" s="556"/>
      <c r="BX35" s="556"/>
      <c r="BY35" s="556"/>
      <c r="BZ35" s="556"/>
      <c r="CA35" s="556"/>
      <c r="CB35" s="556"/>
      <c r="CC35" s="556"/>
      <c r="CD35" s="556"/>
      <c r="CE35" s="556"/>
      <c r="CF35" s="556"/>
      <c r="CG35" s="556"/>
      <c r="CH35" s="556"/>
      <c r="CI35" s="556"/>
      <c r="CJ35" s="556"/>
      <c r="CK35" s="556"/>
      <c r="CL35" s="556"/>
      <c r="CM35" s="556"/>
      <c r="CN35" s="556"/>
      <c r="CO35" s="556"/>
      <c r="CP35" s="556"/>
      <c r="CQ35" s="556"/>
      <c r="CR35" s="556"/>
      <c r="CS35" s="556"/>
      <c r="CT35" s="556"/>
      <c r="CU35" s="556"/>
      <c r="CV35" s="556"/>
      <c r="CW35" s="556"/>
      <c r="CX35" s="556"/>
      <c r="CY35" s="556"/>
      <c r="CZ35" s="556"/>
      <c r="DA35" s="556"/>
      <c r="DB35" s="556"/>
      <c r="DC35" s="556"/>
      <c r="DD35" s="556"/>
      <c r="DE35" s="556"/>
      <c r="DF35" s="556"/>
      <c r="DG35" s="556"/>
      <c r="DH35" s="556"/>
      <c r="DI35" s="556"/>
      <c r="DJ35" s="556"/>
      <c r="DK35" s="556"/>
    </row>
    <row r="37" spans="1:116" ht="15" customHeight="1" x14ac:dyDescent="0.2">
      <c r="A37" s="556" t="s">
        <v>496</v>
      </c>
      <c r="B37" s="556"/>
      <c r="C37" s="556"/>
      <c r="D37" s="556"/>
      <c r="E37" s="556"/>
      <c r="F37" s="556"/>
      <c r="G37" s="556"/>
      <c r="H37" s="556"/>
      <c r="I37" s="556"/>
      <c r="J37" s="556"/>
      <c r="K37" s="556"/>
      <c r="L37" s="556"/>
      <c r="M37" s="556"/>
      <c r="N37" s="556"/>
      <c r="O37" s="556"/>
      <c r="P37" s="556"/>
      <c r="Q37" s="556"/>
      <c r="R37" s="556"/>
      <c r="S37" s="556"/>
      <c r="T37" s="556"/>
      <c r="U37" s="556"/>
      <c r="V37" s="556"/>
      <c r="W37" s="556"/>
      <c r="X37" s="556"/>
      <c r="Y37" s="556"/>
      <c r="Z37" s="556"/>
      <c r="AA37" s="556"/>
      <c r="AB37" s="556"/>
      <c r="AC37" s="556"/>
      <c r="AD37" s="556"/>
      <c r="AE37" s="556"/>
      <c r="AF37" s="556"/>
      <c r="AG37" s="556"/>
      <c r="AH37" s="556"/>
      <c r="AI37" s="556"/>
      <c r="AJ37" s="556"/>
      <c r="AK37" s="556"/>
      <c r="AL37" s="556"/>
      <c r="AM37" s="556"/>
      <c r="AN37" s="556"/>
      <c r="AO37" s="556"/>
      <c r="AP37" s="556"/>
      <c r="AQ37" s="556"/>
      <c r="AR37" s="556"/>
      <c r="AS37" s="556"/>
      <c r="AT37" s="556"/>
      <c r="AU37" s="556"/>
      <c r="AV37" s="556"/>
      <c r="AW37" s="556"/>
      <c r="AX37" s="556"/>
      <c r="AY37" s="556"/>
      <c r="AZ37" s="556"/>
      <c r="BA37" s="556"/>
      <c r="BB37" s="556"/>
      <c r="BC37" s="556"/>
      <c r="BD37" s="556"/>
      <c r="BE37" s="556"/>
      <c r="BF37" s="556"/>
      <c r="BG37" s="556"/>
      <c r="BH37" s="556"/>
      <c r="BI37" s="556"/>
      <c r="BJ37" s="556"/>
      <c r="BK37" s="556"/>
      <c r="BL37" s="556"/>
      <c r="BM37" s="556"/>
      <c r="BN37" s="556"/>
      <c r="BO37" s="556"/>
      <c r="BP37" s="556"/>
      <c r="BQ37" s="556"/>
      <c r="BR37" s="556"/>
      <c r="BS37" s="556"/>
      <c r="BT37" s="556"/>
      <c r="BU37" s="556"/>
      <c r="BV37" s="556"/>
      <c r="BW37" s="556"/>
      <c r="BX37" s="556"/>
      <c r="BY37" s="556"/>
      <c r="BZ37" s="556"/>
      <c r="CA37" s="556"/>
      <c r="CB37" s="556"/>
      <c r="CC37" s="556"/>
      <c r="CD37" s="556"/>
      <c r="CE37" s="556"/>
      <c r="CF37" s="556"/>
      <c r="CG37" s="556"/>
      <c r="CH37" s="556"/>
      <c r="CI37" s="556"/>
      <c r="CJ37" s="556"/>
      <c r="CK37" s="556"/>
      <c r="CL37" s="556"/>
      <c r="CM37" s="556"/>
      <c r="CN37" s="556"/>
      <c r="CO37" s="556"/>
      <c r="CP37" s="556"/>
      <c r="CQ37" s="556"/>
      <c r="CR37" s="556"/>
      <c r="CS37" s="556"/>
      <c r="CT37" s="556"/>
      <c r="CU37" s="556"/>
      <c r="CV37" s="556"/>
      <c r="CW37" s="556"/>
      <c r="CX37" s="556"/>
      <c r="CY37" s="556"/>
      <c r="CZ37" s="556"/>
      <c r="DA37" s="556"/>
      <c r="DB37" s="556"/>
      <c r="DC37" s="556"/>
      <c r="DD37" s="556"/>
      <c r="DE37" s="556"/>
      <c r="DF37" s="556"/>
      <c r="DG37" s="556"/>
      <c r="DH37" s="556"/>
      <c r="DI37" s="556"/>
      <c r="DJ37" s="556"/>
      <c r="DK37" s="556"/>
    </row>
    <row r="39" spans="1:116" ht="96.6" customHeight="1" x14ac:dyDescent="0.2">
      <c r="B39" s="555" t="s">
        <v>494</v>
      </c>
      <c r="C39" s="556"/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  <c r="AK39" s="556"/>
      <c r="AL39" s="556"/>
      <c r="AM39" s="556"/>
      <c r="AN39" s="556"/>
      <c r="AO39" s="556"/>
      <c r="AP39" s="556"/>
      <c r="AQ39" s="556"/>
      <c r="AR39" s="556"/>
      <c r="AS39" s="556"/>
      <c r="AT39" s="556"/>
      <c r="AU39" s="556"/>
      <c r="AV39" s="556"/>
      <c r="AW39" s="556"/>
      <c r="AX39" s="556"/>
      <c r="AY39" s="556"/>
      <c r="AZ39" s="556"/>
      <c r="BA39" s="556"/>
      <c r="BB39" s="556"/>
      <c r="BC39" s="556"/>
      <c r="BD39" s="556"/>
      <c r="BE39" s="555" t="s">
        <v>495</v>
      </c>
      <c r="BF39" s="556"/>
      <c r="BG39" s="556"/>
      <c r="BH39" s="556"/>
      <c r="BI39" s="556"/>
      <c r="BJ39" s="556"/>
      <c r="BK39" s="556"/>
      <c r="BL39" s="556"/>
      <c r="BM39" s="556"/>
      <c r="BN39" s="556"/>
      <c r="BO39" s="556"/>
      <c r="BP39" s="556"/>
      <c r="BQ39" s="556"/>
      <c r="BR39" s="556"/>
      <c r="BS39" s="556"/>
      <c r="BT39" s="556"/>
      <c r="BU39" s="556"/>
      <c r="BV39" s="556"/>
      <c r="BW39" s="556"/>
      <c r="BX39" s="556"/>
      <c r="BY39" s="556"/>
      <c r="BZ39" s="556"/>
      <c r="CA39" s="556"/>
      <c r="CB39" s="556"/>
      <c r="CC39" s="556"/>
      <c r="CD39" s="556"/>
      <c r="CE39" s="556"/>
      <c r="CF39" s="556"/>
      <c r="CG39" s="556"/>
      <c r="CH39" s="556"/>
      <c r="CI39" s="556"/>
      <c r="CJ39" s="556"/>
      <c r="CK39" s="556"/>
      <c r="CL39" s="556"/>
      <c r="CM39" s="556"/>
      <c r="CN39" s="556"/>
      <c r="CO39" s="556"/>
      <c r="CP39" s="556"/>
      <c r="CQ39" s="556"/>
      <c r="CR39" s="556"/>
      <c r="CS39" s="556"/>
      <c r="CT39" s="556"/>
      <c r="CU39" s="556"/>
      <c r="CV39" s="556"/>
      <c r="CW39" s="556"/>
      <c r="CX39" s="556"/>
      <c r="CY39" s="556"/>
      <c r="CZ39" s="556"/>
      <c r="DA39" s="556"/>
      <c r="DB39" s="556"/>
      <c r="DC39" s="556"/>
      <c r="DD39" s="556"/>
      <c r="DE39" s="556"/>
      <c r="DF39" s="556"/>
      <c r="DG39" s="556"/>
      <c r="DH39" s="556"/>
      <c r="DI39" s="556"/>
      <c r="DJ39" s="556"/>
      <c r="DK39" s="556"/>
    </row>
  </sheetData>
  <mergeCells count="72">
    <mergeCell ref="B35:BD35"/>
    <mergeCell ref="BE35:DK35"/>
    <mergeCell ref="A37:DK37"/>
    <mergeCell ref="B39:BD39"/>
    <mergeCell ref="BE39:DK39"/>
    <mergeCell ref="CY33:DL33"/>
    <mergeCell ref="A32:AP32"/>
    <mergeCell ref="AX32:BF32"/>
    <mergeCell ref="BG32:BT32"/>
    <mergeCell ref="BU32:CH32"/>
    <mergeCell ref="CI32:CX32"/>
    <mergeCell ref="CY32:DL32"/>
    <mergeCell ref="A33:AP33"/>
    <mergeCell ref="AX33:BF33"/>
    <mergeCell ref="BG33:BT33"/>
    <mergeCell ref="BU33:CH33"/>
    <mergeCell ref="CI33:CX33"/>
    <mergeCell ref="CY31:DL31"/>
    <mergeCell ref="A30:AP30"/>
    <mergeCell ref="AX30:BF30"/>
    <mergeCell ref="BG30:BT30"/>
    <mergeCell ref="BU30:CH30"/>
    <mergeCell ref="CI30:CX30"/>
    <mergeCell ref="CY30:DL30"/>
    <mergeCell ref="A31:AP31"/>
    <mergeCell ref="AX31:BF31"/>
    <mergeCell ref="BG31:BT31"/>
    <mergeCell ref="BU31:CH31"/>
    <mergeCell ref="CI31:CX31"/>
    <mergeCell ref="CY29:DL29"/>
    <mergeCell ref="A28:AP28"/>
    <mergeCell ref="AX28:BF28"/>
    <mergeCell ref="BG28:BT28"/>
    <mergeCell ref="BU28:CH28"/>
    <mergeCell ref="CI28:CX28"/>
    <mergeCell ref="CY28:DL28"/>
    <mergeCell ref="A29:AP29"/>
    <mergeCell ref="AX29:BF29"/>
    <mergeCell ref="BG29:BT29"/>
    <mergeCell ref="BU29:CH29"/>
    <mergeCell ref="CI29:CX29"/>
    <mergeCell ref="CY27:DL27"/>
    <mergeCell ref="A26:AP26"/>
    <mergeCell ref="AX26:BF26"/>
    <mergeCell ref="BG26:BT26"/>
    <mergeCell ref="BU26:CH26"/>
    <mergeCell ref="CI26:CX26"/>
    <mergeCell ref="CY26:DL26"/>
    <mergeCell ref="A27:AP27"/>
    <mergeCell ref="AX27:BF27"/>
    <mergeCell ref="BG27:BT27"/>
    <mergeCell ref="BU27:CH27"/>
    <mergeCell ref="CI27:CX27"/>
    <mergeCell ref="A22:AW25"/>
    <mergeCell ref="AX22:BF25"/>
    <mergeCell ref="BG22:DL23"/>
    <mergeCell ref="BG24:BT25"/>
    <mergeCell ref="BU24:CH25"/>
    <mergeCell ref="CI24:CX25"/>
    <mergeCell ref="CY24:DL25"/>
    <mergeCell ref="A20:DL21"/>
    <mergeCell ref="A1:DJ1"/>
    <mergeCell ref="A2:DJ2"/>
    <mergeCell ref="A3:DJ3"/>
    <mergeCell ref="A4:DJ4"/>
    <mergeCell ref="A5:DJ5"/>
    <mergeCell ref="A13:DK13"/>
    <mergeCell ref="A14:DK14"/>
    <mergeCell ref="U15:CM15"/>
    <mergeCell ref="U16:CM16"/>
    <mergeCell ref="U17:CM17"/>
    <mergeCell ref="U18:CM18"/>
  </mergeCells>
  <pageMargins left="0.59055118110236227" right="0.59055118110236227" top="0.59055118110236227" bottom="0.39370078740157483" header="0.196850393700787" footer="0.196850393700787"/>
  <pageSetup paperSize="9" scale="9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328A-A2C3-45CB-9117-6935181CDE5B}">
  <sheetPr>
    <tabColor rgb="FFFFFF00"/>
    <pageSetUpPr fitToPage="1"/>
  </sheetPr>
  <dimension ref="A1:N26"/>
  <sheetViews>
    <sheetView tabSelected="1" topLeftCell="A6" zoomScaleNormal="100" workbookViewId="0">
      <selection activeCell="L23" sqref="L23"/>
    </sheetView>
  </sheetViews>
  <sheetFormatPr defaultColWidth="9.140625" defaultRowHeight="14.25" customHeight="1" outlineLevelCol="1" x14ac:dyDescent="0.2"/>
  <cols>
    <col min="1" max="1" width="17" style="3" customWidth="1"/>
    <col min="2" max="2" width="45.85546875" style="3" customWidth="1"/>
    <col min="3" max="3" width="17" style="3" customWidth="1"/>
    <col min="4" max="5" width="17" style="3" hidden="1" customWidth="1" outlineLevel="1"/>
    <col min="6" max="6" width="18.5703125" style="3" hidden="1" customWidth="1" outlineLevel="1"/>
    <col min="7" max="8" width="17" style="3" hidden="1" customWidth="1" outlineLevel="1"/>
    <col min="9" max="9" width="18.5703125" style="3" hidden="1" customWidth="1" outlineLevel="1"/>
    <col min="10" max="10" width="17" style="3" customWidth="1" collapsed="1"/>
    <col min="11" max="11" width="17" style="3" customWidth="1"/>
    <col min="12" max="12" width="18.5703125" style="3" customWidth="1"/>
    <col min="13" max="13" width="12.42578125" style="1" bestFit="1" customWidth="1"/>
    <col min="14" max="16384" width="9.140625" style="1"/>
  </cols>
  <sheetData>
    <row r="1" spans="1:14" customFormat="1" ht="15" x14ac:dyDescent="0.25">
      <c r="A1" s="214"/>
      <c r="D1" s="206"/>
      <c r="E1" s="206"/>
      <c r="F1" s="206"/>
      <c r="G1" s="206"/>
      <c r="H1" s="206"/>
      <c r="I1" s="206"/>
      <c r="J1" s="206" t="s">
        <v>560</v>
      </c>
    </row>
    <row r="2" spans="1:14" customFormat="1" ht="15" x14ac:dyDescent="0.25">
      <c r="A2" s="214"/>
      <c r="D2" s="206"/>
      <c r="E2" s="206"/>
      <c r="F2" s="206"/>
      <c r="G2" s="206"/>
      <c r="H2" s="206"/>
      <c r="I2" s="206"/>
      <c r="J2" s="239" t="s">
        <v>477</v>
      </c>
      <c r="K2" s="239"/>
      <c r="L2" s="239"/>
      <c r="M2" s="239"/>
      <c r="N2" s="239"/>
    </row>
    <row r="3" spans="1:14" customFormat="1" ht="15" x14ac:dyDescent="0.25">
      <c r="A3" s="214"/>
      <c r="D3" s="206"/>
      <c r="E3" s="206"/>
      <c r="F3" s="206"/>
      <c r="G3" s="206"/>
      <c r="H3" s="206"/>
      <c r="I3" s="206"/>
    </row>
    <row r="4" spans="1:14" customFormat="1" ht="15" x14ac:dyDescent="0.25">
      <c r="A4" s="214"/>
      <c r="D4" s="206"/>
      <c r="E4" s="206"/>
      <c r="F4" s="206"/>
      <c r="G4" s="206"/>
      <c r="H4" s="206"/>
      <c r="I4" s="206"/>
      <c r="J4" s="216" t="s">
        <v>559</v>
      </c>
    </row>
    <row r="5" spans="1:14" customFormat="1" ht="15" x14ac:dyDescent="0.25">
      <c r="A5" s="214"/>
      <c r="D5" s="206"/>
      <c r="E5" s="206"/>
      <c r="F5" s="206"/>
      <c r="G5" s="206"/>
      <c r="H5" s="206"/>
      <c r="I5" s="206"/>
    </row>
    <row r="6" spans="1:14" customFormat="1" ht="15" x14ac:dyDescent="0.25">
      <c r="A6" s="214"/>
      <c r="D6" s="206"/>
      <c r="E6" s="206"/>
      <c r="F6" s="206"/>
      <c r="G6" s="206"/>
      <c r="H6" s="206"/>
      <c r="I6" s="206"/>
      <c r="J6" s="223"/>
      <c r="K6" s="223"/>
    </row>
    <row r="7" spans="1:14" customFormat="1" ht="15" x14ac:dyDescent="0.25">
      <c r="A7" s="205" t="s">
        <v>500</v>
      </c>
      <c r="B7" s="206"/>
      <c r="D7" s="206"/>
      <c r="E7" s="206"/>
      <c r="F7" s="206"/>
      <c r="G7" s="206"/>
      <c r="H7" s="206"/>
      <c r="I7" s="206"/>
      <c r="J7" s="206" t="s">
        <v>501</v>
      </c>
      <c r="K7" s="206"/>
      <c r="L7" s="206"/>
    </row>
    <row r="8" spans="1:14" customFormat="1" ht="15" x14ac:dyDescent="0.25">
      <c r="A8" s="205" t="s">
        <v>502</v>
      </c>
      <c r="B8" s="206"/>
      <c r="D8" s="206"/>
      <c r="E8" s="206"/>
      <c r="F8" s="206"/>
      <c r="G8" s="206"/>
      <c r="H8" s="206"/>
      <c r="I8" s="206"/>
      <c r="J8" s="206" t="s">
        <v>503</v>
      </c>
      <c r="K8" s="206"/>
      <c r="L8" s="206"/>
    </row>
    <row r="9" spans="1:14" customFormat="1" ht="15" x14ac:dyDescent="0.25">
      <c r="A9" s="205" t="s">
        <v>504</v>
      </c>
      <c r="B9" s="206"/>
      <c r="D9" s="206"/>
      <c r="E9" s="206"/>
      <c r="F9" s="206"/>
      <c r="G9" s="206"/>
      <c r="H9" s="206"/>
      <c r="I9" s="206"/>
      <c r="J9" s="206" t="s">
        <v>505</v>
      </c>
      <c r="K9" s="206"/>
      <c r="L9" s="206"/>
    </row>
    <row r="10" spans="1:14" customFormat="1" ht="15" x14ac:dyDescent="0.25">
      <c r="A10" s="205" t="s">
        <v>506</v>
      </c>
      <c r="B10" s="206"/>
      <c r="D10" s="206"/>
      <c r="E10" s="206"/>
      <c r="F10" s="206"/>
      <c r="G10" s="206"/>
      <c r="H10" s="206"/>
      <c r="I10" s="206"/>
      <c r="J10" s="206" t="s">
        <v>507</v>
      </c>
      <c r="K10" s="206"/>
      <c r="L10" s="206"/>
    </row>
    <row r="11" spans="1:14" customFormat="1" ht="15" x14ac:dyDescent="0.25">
      <c r="A11" s="205" t="s">
        <v>508</v>
      </c>
      <c r="B11" s="206"/>
      <c r="D11" s="206"/>
      <c r="E11" s="206"/>
      <c r="F11" s="206"/>
      <c r="G11" s="206"/>
      <c r="H11" s="206"/>
      <c r="I11" s="206"/>
      <c r="J11" s="206" t="s">
        <v>508</v>
      </c>
      <c r="K11" s="206"/>
      <c r="L11" s="206"/>
      <c r="M11" s="215"/>
    </row>
    <row r="12" spans="1:14" s="2" customFormat="1" x14ac:dyDescent="0.2">
      <c r="A12" s="4"/>
      <c r="B12" s="4"/>
      <c r="C12" s="4"/>
      <c r="D12" s="206"/>
      <c r="E12" s="206"/>
      <c r="F12" s="206"/>
      <c r="G12" s="206"/>
      <c r="H12" s="206"/>
      <c r="I12" s="206"/>
      <c r="J12" s="4"/>
      <c r="K12" s="4"/>
      <c r="L12" s="4"/>
    </row>
    <row r="13" spans="1:14" s="2" customFormat="1" ht="15" x14ac:dyDescent="0.25">
      <c r="A13" s="507" t="s">
        <v>558</v>
      </c>
      <c r="B13" s="507"/>
      <c r="C13" s="507"/>
      <c r="D13" s="507"/>
      <c r="E13" s="507"/>
      <c r="F13" s="507"/>
      <c r="G13" s="507"/>
      <c r="H13" s="507"/>
      <c r="I13" s="507"/>
      <c r="J13" s="443"/>
      <c r="K13" s="443"/>
      <c r="L13" s="443"/>
    </row>
    <row r="14" spans="1:14" s="2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s="2" customFormat="1" x14ac:dyDescent="0.2">
      <c r="A15" s="508" t="s">
        <v>2</v>
      </c>
      <c r="B15" s="508"/>
      <c r="C15" s="508"/>
      <c r="D15" s="508"/>
      <c r="E15" s="508"/>
      <c r="F15" s="508"/>
      <c r="G15" s="508"/>
      <c r="H15" s="508"/>
      <c r="I15" s="508"/>
      <c r="J15" s="224"/>
      <c r="K15" s="224"/>
      <c r="L15" s="224"/>
    </row>
    <row r="16" spans="1:14" s="2" customFormat="1" x14ac:dyDescent="0.2">
      <c r="A16" s="509" t="s">
        <v>3</v>
      </c>
      <c r="B16" s="509"/>
      <c r="C16" s="509"/>
      <c r="D16" s="509"/>
      <c r="E16" s="509"/>
      <c r="F16" s="509"/>
      <c r="G16" s="509"/>
      <c r="H16" s="509"/>
      <c r="I16" s="509"/>
      <c r="J16" s="444"/>
      <c r="K16" s="444"/>
      <c r="L16" s="444"/>
    </row>
    <row r="18" spans="1:14" customFormat="1" ht="39.75" customHeight="1" x14ac:dyDescent="0.25">
      <c r="A18" s="516" t="s">
        <v>4</v>
      </c>
      <c r="B18" s="516" t="s">
        <v>5</v>
      </c>
      <c r="C18" s="516" t="s">
        <v>6</v>
      </c>
      <c r="D18" s="516" t="s">
        <v>7</v>
      </c>
      <c r="E18" s="518" t="s">
        <v>8</v>
      </c>
      <c r="F18" s="518"/>
      <c r="G18" s="515" t="s">
        <v>564</v>
      </c>
      <c r="H18" s="515" t="s">
        <v>8</v>
      </c>
      <c r="I18" s="515"/>
      <c r="J18" s="502" t="s">
        <v>104</v>
      </c>
      <c r="K18" s="502" t="s">
        <v>8</v>
      </c>
      <c r="L18" s="502"/>
    </row>
    <row r="19" spans="1:14" customFormat="1" ht="32.25" customHeight="1" x14ac:dyDescent="0.25">
      <c r="A19" s="517"/>
      <c r="B19" s="516"/>
      <c r="C19" s="516"/>
      <c r="D19" s="516"/>
      <c r="E19" s="225" t="s">
        <v>563</v>
      </c>
      <c r="F19" s="225" t="s">
        <v>40</v>
      </c>
      <c r="G19" s="515"/>
      <c r="H19" s="229" t="s">
        <v>563</v>
      </c>
      <c r="I19" s="229" t="s">
        <v>40</v>
      </c>
      <c r="J19" s="502"/>
      <c r="K19" s="240" t="s">
        <v>563</v>
      </c>
      <c r="L19" s="240" t="s">
        <v>40</v>
      </c>
    </row>
    <row r="20" spans="1:14" customFormat="1" ht="14.25" customHeight="1" x14ac:dyDescent="0.25">
      <c r="A20" s="445">
        <v>1</v>
      </c>
      <c r="B20" s="445">
        <v>2</v>
      </c>
      <c r="C20" s="445">
        <v>3</v>
      </c>
      <c r="D20" s="445">
        <v>4</v>
      </c>
      <c r="E20" s="226">
        <v>5</v>
      </c>
      <c r="F20" s="226">
        <v>6</v>
      </c>
      <c r="G20" s="230">
        <v>4</v>
      </c>
      <c r="H20" s="230">
        <v>5</v>
      </c>
      <c r="I20" s="230">
        <v>6</v>
      </c>
      <c r="J20" s="241">
        <v>4</v>
      </c>
      <c r="K20" s="241">
        <v>5</v>
      </c>
      <c r="L20" s="241">
        <v>6</v>
      </c>
    </row>
    <row r="21" spans="1:14" customFormat="1" ht="15" x14ac:dyDescent="0.25">
      <c r="A21" s="510" t="s">
        <v>9</v>
      </c>
      <c r="B21" s="511"/>
      <c r="C21" s="511"/>
      <c r="D21" s="512"/>
      <c r="E21" s="519"/>
      <c r="F21" s="520"/>
      <c r="G21" s="231"/>
      <c r="H21" s="513"/>
      <c r="I21" s="514"/>
      <c r="J21" s="242"/>
      <c r="K21" s="503"/>
      <c r="L21" s="504"/>
    </row>
    <row r="22" spans="1:14" customFormat="1" ht="24.95" customHeight="1" x14ac:dyDescent="0.25">
      <c r="A22" s="10">
        <v>1</v>
      </c>
      <c r="B22" s="9" t="s">
        <v>10</v>
      </c>
      <c r="C22" s="11" t="s">
        <v>11</v>
      </c>
      <c r="D22" s="6">
        <v>4</v>
      </c>
      <c r="E22" s="227">
        <v>1667776.02</v>
      </c>
      <c r="F22" s="228">
        <f>D22*E22</f>
        <v>6671104.0800000001</v>
      </c>
      <c r="G22" s="232"/>
      <c r="H22" s="233">
        <v>1667776.02</v>
      </c>
      <c r="I22" s="234">
        <f>G22*H22</f>
        <v>0</v>
      </c>
      <c r="J22" s="243">
        <v>1</v>
      </c>
      <c r="K22" s="244">
        <f>L22/J22</f>
        <v>6671104.0800000001</v>
      </c>
      <c r="L22" s="245">
        <v>6671104.0800000001</v>
      </c>
    </row>
    <row r="23" spans="1:14" customFormat="1" ht="31.5" customHeight="1" x14ac:dyDescent="0.25">
      <c r="A23" s="10" t="s">
        <v>127</v>
      </c>
      <c r="B23" s="9" t="s">
        <v>31</v>
      </c>
      <c r="C23" s="11" t="s">
        <v>11</v>
      </c>
      <c r="D23" s="6">
        <v>3</v>
      </c>
      <c r="E23" s="227">
        <v>3596141.97</v>
      </c>
      <c r="F23" s="228">
        <f t="shared" ref="F23" si="0">D23*E23</f>
        <v>10788425.91</v>
      </c>
      <c r="G23" s="232"/>
      <c r="H23" s="233">
        <v>3596141.97</v>
      </c>
      <c r="I23" s="234">
        <f t="shared" ref="I23" si="1">G23*H23</f>
        <v>0</v>
      </c>
      <c r="J23" s="243">
        <f t="shared" ref="J23" si="2">D23-G23</f>
        <v>3</v>
      </c>
      <c r="K23" s="244">
        <f t="shared" ref="K23" si="3">L23/J23</f>
        <v>3596141.97</v>
      </c>
      <c r="L23" s="245">
        <v>10788425.91</v>
      </c>
    </row>
    <row r="24" spans="1:14" customFormat="1" ht="24.95" customHeight="1" x14ac:dyDescent="0.25">
      <c r="A24" s="149"/>
      <c r="B24" s="521" t="s">
        <v>19</v>
      </c>
      <c r="C24" s="521"/>
      <c r="D24" s="521"/>
      <c r="E24" s="523">
        <f>SUM(F22:F23)</f>
        <v>17459529.990000002</v>
      </c>
      <c r="F24" s="523"/>
      <c r="G24" s="237"/>
      <c r="H24" s="522">
        <f>SUM(I22:I23)</f>
        <v>0</v>
      </c>
      <c r="I24" s="522"/>
      <c r="J24" s="246"/>
      <c r="K24" s="505">
        <f>SUM(L22:L23)</f>
        <v>17459529.990000002</v>
      </c>
      <c r="L24" s="505"/>
    </row>
    <row r="25" spans="1:14" customFormat="1" ht="24.95" customHeight="1" x14ac:dyDescent="0.25">
      <c r="A25" s="149"/>
      <c r="B25" s="524" t="s">
        <v>20</v>
      </c>
      <c r="C25" s="524"/>
      <c r="D25" s="524"/>
      <c r="E25" s="526">
        <f>E24*0.22</f>
        <v>3841096.5978000006</v>
      </c>
      <c r="F25" s="526"/>
      <c r="G25" s="238"/>
      <c r="H25" s="525">
        <f>H24*0.22</f>
        <v>0</v>
      </c>
      <c r="I25" s="525"/>
      <c r="J25" s="247"/>
      <c r="K25" s="506">
        <f>K24*0.22</f>
        <v>3841096.5978000006</v>
      </c>
      <c r="L25" s="506"/>
    </row>
    <row r="26" spans="1:14" customFormat="1" ht="24.95" customHeight="1" x14ac:dyDescent="0.25">
      <c r="A26" s="149"/>
      <c r="B26" s="521" t="s">
        <v>39</v>
      </c>
      <c r="C26" s="521"/>
      <c r="D26" s="521"/>
      <c r="E26" s="523">
        <f>E24+E25</f>
        <v>21300626.587800004</v>
      </c>
      <c r="F26" s="523"/>
      <c r="G26" s="237"/>
      <c r="H26" s="522">
        <f>H24+H25</f>
        <v>0</v>
      </c>
      <c r="I26" s="522"/>
      <c r="J26" s="246"/>
      <c r="K26" s="505">
        <f>K24+K25</f>
        <v>21300626.587800004</v>
      </c>
      <c r="L26" s="505"/>
      <c r="M26" s="218"/>
      <c r="N26" s="218"/>
    </row>
  </sheetData>
  <autoFilter ref="A20:L24" xr:uid="{00000000-0001-0000-0000-000000000000}"/>
  <mergeCells count="28">
    <mergeCell ref="A13:I13"/>
    <mergeCell ref="A15:I15"/>
    <mergeCell ref="A16:I16"/>
    <mergeCell ref="A18:A19"/>
    <mergeCell ref="B18:B19"/>
    <mergeCell ref="C18:C19"/>
    <mergeCell ref="D18:D19"/>
    <mergeCell ref="E18:F18"/>
    <mergeCell ref="G18:G19"/>
    <mergeCell ref="H18:I18"/>
    <mergeCell ref="J18:J19"/>
    <mergeCell ref="K18:L18"/>
    <mergeCell ref="A21:D21"/>
    <mergeCell ref="E21:F21"/>
    <mergeCell ref="H21:I21"/>
    <mergeCell ref="K21:L21"/>
    <mergeCell ref="B26:D26"/>
    <mergeCell ref="E26:F26"/>
    <mergeCell ref="H26:I26"/>
    <mergeCell ref="K26:L26"/>
    <mergeCell ref="B24:D24"/>
    <mergeCell ref="E24:F24"/>
    <mergeCell ref="H24:I24"/>
    <mergeCell ref="K24:L24"/>
    <mergeCell ref="B25:D25"/>
    <mergeCell ref="E25:F25"/>
    <mergeCell ref="H25:I25"/>
    <mergeCell ref="K25:L25"/>
  </mergeCells>
  <pageMargins left="0.31496062992125984" right="0.31496062992125984" top="0.78740157480314965" bottom="0.31496062992125984" header="0.19685039370078741" footer="0.19685039370078741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D553-8B6E-402B-8941-752DD1C25226}">
  <sheetPr>
    <tabColor rgb="FFFFFF00"/>
    <pageSetUpPr fitToPage="1"/>
  </sheetPr>
  <dimension ref="A1:R43"/>
  <sheetViews>
    <sheetView workbookViewId="0">
      <selection activeCell="E4" sqref="E4:E5"/>
    </sheetView>
  </sheetViews>
  <sheetFormatPr defaultRowHeight="15" outlineLevelCol="1" x14ac:dyDescent="0.25"/>
  <cols>
    <col min="1" max="1" width="9.140625" style="409"/>
    <col min="2" max="2" width="35.28515625" style="389" bestFit="1" customWidth="1"/>
    <col min="3" max="5" width="16.5703125" style="389" customWidth="1"/>
    <col min="6" max="9" width="16.5703125" style="389" customWidth="1" outlineLevel="1"/>
    <col min="10" max="10" width="16.5703125" style="389" customWidth="1"/>
    <col min="11" max="11" width="37.85546875" style="389" customWidth="1"/>
    <col min="12" max="12" width="15.28515625" style="389" customWidth="1"/>
    <col min="13" max="13" width="3" style="389" customWidth="1"/>
    <col min="14" max="14" width="14.28515625" style="389" bestFit="1" customWidth="1"/>
    <col min="15" max="15" width="9.140625" style="389"/>
    <col min="16" max="16" width="12.140625" style="403" bestFit="1" customWidth="1"/>
    <col min="17" max="17" width="9.140625" style="389"/>
    <col min="18" max="18" width="14.28515625" style="389" bestFit="1" customWidth="1"/>
    <col min="19" max="16384" width="9.140625" style="389"/>
  </cols>
  <sheetData>
    <row r="1" spans="1:16" s="388" customFormat="1" x14ac:dyDescent="0.25">
      <c r="A1" s="387" t="s">
        <v>598</v>
      </c>
      <c r="D1" s="389"/>
      <c r="E1" s="389"/>
      <c r="F1" s="389"/>
      <c r="G1" s="389"/>
      <c r="H1" s="389"/>
      <c r="I1" s="389"/>
      <c r="J1" s="389"/>
      <c r="P1" s="390"/>
    </row>
    <row r="2" spans="1:16" s="388" customFormat="1" x14ac:dyDescent="0.25">
      <c r="A2" s="387" t="s">
        <v>599</v>
      </c>
      <c r="D2" s="389"/>
      <c r="E2" s="389"/>
      <c r="F2" s="389"/>
      <c r="G2" s="389"/>
      <c r="H2" s="389"/>
      <c r="I2" s="389"/>
      <c r="J2" s="389"/>
      <c r="P2" s="390"/>
    </row>
    <row r="4" spans="1:16" s="393" customFormat="1" ht="30" x14ac:dyDescent="0.25">
      <c r="A4" s="559" t="s">
        <v>4</v>
      </c>
      <c r="B4" s="559" t="s">
        <v>600</v>
      </c>
      <c r="C4" s="559" t="s">
        <v>601</v>
      </c>
      <c r="D4" s="559" t="s">
        <v>602</v>
      </c>
      <c r="E4" s="559" t="s">
        <v>603</v>
      </c>
      <c r="F4" s="557" t="s">
        <v>684</v>
      </c>
      <c r="G4" s="558"/>
      <c r="H4" s="391"/>
      <c r="I4" s="391"/>
      <c r="J4" s="392" t="s">
        <v>565</v>
      </c>
      <c r="K4" s="391" t="s">
        <v>604</v>
      </c>
      <c r="L4" s="391" t="s">
        <v>605</v>
      </c>
      <c r="P4" s="394"/>
    </row>
    <row r="5" spans="1:16" s="393" customFormat="1" ht="18.75" x14ac:dyDescent="0.25">
      <c r="A5" s="560"/>
      <c r="B5" s="560"/>
      <c r="C5" s="560"/>
      <c r="D5" s="560"/>
      <c r="E5" s="560"/>
      <c r="F5" s="391" t="s">
        <v>685</v>
      </c>
      <c r="G5" s="391" t="s">
        <v>686</v>
      </c>
      <c r="H5" s="391"/>
      <c r="I5" s="391"/>
      <c r="J5" s="392"/>
      <c r="K5" s="391"/>
      <c r="L5" s="391"/>
      <c r="P5" s="394"/>
    </row>
    <row r="6" spans="1:16" s="388" customFormat="1" x14ac:dyDescent="0.25">
      <c r="A6" s="395">
        <v>1</v>
      </c>
      <c r="B6" s="396" t="s">
        <v>606</v>
      </c>
      <c r="C6" s="397">
        <f>SUM(C7:C23)</f>
        <v>29240163.000000004</v>
      </c>
      <c r="D6" s="397">
        <f>SUM(D7:D23)</f>
        <v>5858211.0700000003</v>
      </c>
      <c r="E6" s="397">
        <f>SUM(E7:E23)</f>
        <v>4709089.0199999996</v>
      </c>
      <c r="F6" s="397"/>
      <c r="G6" s="397"/>
      <c r="H6" s="397"/>
      <c r="I6" s="397"/>
      <c r="J6" s="397">
        <f>C6-D6-E6-F6-G6-H6-I6</f>
        <v>18672862.910000004</v>
      </c>
      <c r="K6" s="398" t="s">
        <v>607</v>
      </c>
      <c r="L6" s="398"/>
      <c r="N6" s="390"/>
      <c r="P6" s="390"/>
    </row>
    <row r="7" spans="1:16" ht="30" x14ac:dyDescent="0.25">
      <c r="A7" s="399" t="s">
        <v>608</v>
      </c>
      <c r="B7" s="400" t="s">
        <v>609</v>
      </c>
      <c r="C7" s="401">
        <v>1437782.92</v>
      </c>
      <c r="D7" s="401"/>
      <c r="E7" s="401"/>
      <c r="F7" s="401"/>
      <c r="G7" s="401"/>
      <c r="H7" s="401"/>
      <c r="I7" s="401"/>
      <c r="J7" s="401">
        <f>C7-D7-E7-F7-G7-H7-I7</f>
        <v>1437782.92</v>
      </c>
      <c r="K7" s="402" t="s">
        <v>610</v>
      </c>
      <c r="L7" s="402">
        <v>410900560</v>
      </c>
      <c r="N7" s="403"/>
    </row>
    <row r="8" spans="1:16" ht="30" x14ac:dyDescent="0.25">
      <c r="A8" s="399" t="s">
        <v>611</v>
      </c>
      <c r="B8" s="400" t="s">
        <v>612</v>
      </c>
      <c r="C8" s="401">
        <v>2535783.4500000002</v>
      </c>
      <c r="D8" s="401"/>
      <c r="E8" s="401"/>
      <c r="F8" s="401"/>
      <c r="G8" s="401"/>
      <c r="H8" s="401"/>
      <c r="I8" s="401"/>
      <c r="J8" s="401">
        <f t="shared" ref="J8:J36" si="0">C8-D8-E8-F8-G8-H8-I8</f>
        <v>2535783.4500000002</v>
      </c>
      <c r="K8" s="402" t="s">
        <v>613</v>
      </c>
      <c r="L8" s="402">
        <v>410110560</v>
      </c>
      <c r="N8" s="403"/>
    </row>
    <row r="9" spans="1:16" ht="30" x14ac:dyDescent="0.25">
      <c r="A9" s="399" t="s">
        <v>614</v>
      </c>
      <c r="B9" s="400" t="s">
        <v>615</v>
      </c>
      <c r="C9" s="401">
        <v>2829003.07</v>
      </c>
      <c r="D9" s="401"/>
      <c r="E9" s="401"/>
      <c r="F9" s="401"/>
      <c r="G9" s="401"/>
      <c r="H9" s="401"/>
      <c r="I9" s="401"/>
      <c r="J9" s="401">
        <f t="shared" si="0"/>
        <v>2829003.07</v>
      </c>
      <c r="K9" s="402" t="s">
        <v>616</v>
      </c>
      <c r="L9" s="402">
        <v>410800560</v>
      </c>
      <c r="N9" s="403"/>
    </row>
    <row r="10" spans="1:16" ht="30" x14ac:dyDescent="0.25">
      <c r="A10" s="399" t="s">
        <v>617</v>
      </c>
      <c r="B10" s="400" t="s">
        <v>618</v>
      </c>
      <c r="C10" s="401">
        <v>3308473.79</v>
      </c>
      <c r="D10" s="401"/>
      <c r="E10" s="401"/>
      <c r="F10" s="401"/>
      <c r="G10" s="401"/>
      <c r="H10" s="401"/>
      <c r="I10" s="401"/>
      <c r="J10" s="401">
        <f t="shared" si="0"/>
        <v>3308473.79</v>
      </c>
      <c r="K10" s="402" t="s">
        <v>619</v>
      </c>
      <c r="L10" s="402">
        <v>410000560</v>
      </c>
      <c r="N10" s="403"/>
    </row>
    <row r="11" spans="1:16" ht="30" x14ac:dyDescent="0.25">
      <c r="A11" s="399" t="s">
        <v>620</v>
      </c>
      <c r="B11" s="400" t="s">
        <v>621</v>
      </c>
      <c r="C11" s="401">
        <v>398929.7</v>
      </c>
      <c r="D11" s="401"/>
      <c r="E11" s="401"/>
      <c r="F11" s="401"/>
      <c r="G11" s="401"/>
      <c r="H11" s="401"/>
      <c r="I11" s="401"/>
      <c r="J11" s="401">
        <f t="shared" si="0"/>
        <v>398929.7</v>
      </c>
      <c r="K11" s="402" t="s">
        <v>622</v>
      </c>
      <c r="L11" s="402">
        <v>410009965</v>
      </c>
      <c r="N11" s="403"/>
    </row>
    <row r="12" spans="1:16" ht="30" x14ac:dyDescent="0.25">
      <c r="A12" s="399" t="s">
        <v>623</v>
      </c>
      <c r="B12" s="400" t="s">
        <v>624</v>
      </c>
      <c r="C12" s="401">
        <v>144722.13</v>
      </c>
      <c r="D12" s="401"/>
      <c r="E12" s="401"/>
      <c r="F12" s="401"/>
      <c r="G12" s="401"/>
      <c r="H12" s="401"/>
      <c r="I12" s="401"/>
      <c r="J12" s="401">
        <f t="shared" si="0"/>
        <v>144722.13</v>
      </c>
      <c r="K12" s="402" t="s">
        <v>616</v>
      </c>
      <c r="L12" s="402">
        <v>410800560</v>
      </c>
      <c r="N12" s="403"/>
    </row>
    <row r="13" spans="1:16" ht="30" x14ac:dyDescent="0.25">
      <c r="A13" s="399" t="s">
        <v>625</v>
      </c>
      <c r="B13" s="400" t="s">
        <v>626</v>
      </c>
      <c r="C13" s="401">
        <v>175554.24</v>
      </c>
      <c r="D13" s="401"/>
      <c r="E13" s="401"/>
      <c r="F13" s="401"/>
      <c r="G13" s="401"/>
      <c r="H13" s="401"/>
      <c r="I13" s="401"/>
      <c r="J13" s="401">
        <f t="shared" si="0"/>
        <v>175554.24</v>
      </c>
      <c r="K13" s="402" t="s">
        <v>622</v>
      </c>
      <c r="L13" s="402">
        <v>410009965</v>
      </c>
      <c r="N13" s="403"/>
    </row>
    <row r="14" spans="1:16" ht="30" x14ac:dyDescent="0.25">
      <c r="A14" s="399" t="s">
        <v>627</v>
      </c>
      <c r="B14" s="404" t="s">
        <v>628</v>
      </c>
      <c r="C14" s="401">
        <v>2185304.2000000002</v>
      </c>
      <c r="D14" s="405">
        <v>2119329.9</v>
      </c>
      <c r="E14" s="401"/>
      <c r="F14" s="401"/>
      <c r="G14" s="401"/>
      <c r="H14" s="401"/>
      <c r="I14" s="401"/>
      <c r="J14" s="401">
        <f t="shared" si="0"/>
        <v>65974.300000000279</v>
      </c>
      <c r="K14" s="402" t="s">
        <v>629</v>
      </c>
      <c r="L14" s="402">
        <v>410600560</v>
      </c>
      <c r="N14" s="403"/>
    </row>
    <row r="15" spans="1:16" ht="30" x14ac:dyDescent="0.25">
      <c r="A15" s="399" t="s">
        <v>630</v>
      </c>
      <c r="B15" s="404" t="s">
        <v>631</v>
      </c>
      <c r="C15" s="401">
        <v>184363.41</v>
      </c>
      <c r="D15" s="405">
        <v>178797.48</v>
      </c>
      <c r="E15" s="401"/>
      <c r="F15" s="401"/>
      <c r="G15" s="401"/>
      <c r="H15" s="401"/>
      <c r="I15" s="401"/>
      <c r="J15" s="401">
        <f t="shared" si="0"/>
        <v>5565.929999999993</v>
      </c>
      <c r="K15" s="402" t="s">
        <v>629</v>
      </c>
      <c r="L15" s="402">
        <v>410600560</v>
      </c>
      <c r="N15" s="403"/>
    </row>
    <row r="16" spans="1:16" ht="30" x14ac:dyDescent="0.25">
      <c r="A16" s="399" t="s">
        <v>632</v>
      </c>
      <c r="B16" s="404" t="s">
        <v>633</v>
      </c>
      <c r="C16" s="401">
        <v>707880</v>
      </c>
      <c r="D16" s="405">
        <v>686509.11</v>
      </c>
      <c r="E16" s="401"/>
      <c r="F16" s="401"/>
      <c r="G16" s="401"/>
      <c r="H16" s="401"/>
      <c r="I16" s="401"/>
      <c r="J16" s="401">
        <f t="shared" si="0"/>
        <v>21370.890000000014</v>
      </c>
      <c r="K16" s="406" t="s">
        <v>634</v>
      </c>
      <c r="L16" s="402">
        <v>410300560</v>
      </c>
      <c r="N16" s="403"/>
    </row>
    <row r="17" spans="1:18" ht="30" x14ac:dyDescent="0.25">
      <c r="A17" s="399" t="s">
        <v>635</v>
      </c>
      <c r="B17" s="404" t="s">
        <v>636</v>
      </c>
      <c r="C17" s="401">
        <v>402075.84</v>
      </c>
      <c r="D17" s="405">
        <v>389937.18</v>
      </c>
      <c r="E17" s="401"/>
      <c r="F17" s="401"/>
      <c r="G17" s="401"/>
      <c r="H17" s="401"/>
      <c r="I17" s="401"/>
      <c r="J17" s="401">
        <f t="shared" si="0"/>
        <v>12138.660000000033</v>
      </c>
      <c r="K17" s="406" t="s">
        <v>637</v>
      </c>
      <c r="L17" s="402">
        <v>410100655</v>
      </c>
      <c r="N17" s="403"/>
    </row>
    <row r="18" spans="1:18" x14ac:dyDescent="0.25">
      <c r="A18" s="399" t="s">
        <v>638</v>
      </c>
      <c r="B18" s="407" t="s">
        <v>639</v>
      </c>
      <c r="C18" s="401">
        <v>622934.4</v>
      </c>
      <c r="D18" s="405"/>
      <c r="E18" s="401"/>
      <c r="F18" s="401"/>
      <c r="G18" s="401"/>
      <c r="H18" s="401"/>
      <c r="I18" s="401"/>
      <c r="J18" s="401">
        <f t="shared" si="0"/>
        <v>622934.4</v>
      </c>
      <c r="K18" s="406" t="s">
        <v>634</v>
      </c>
      <c r="L18" s="402">
        <v>410300560</v>
      </c>
      <c r="N18" s="408" t="s">
        <v>640</v>
      </c>
      <c r="O18" s="409" t="s">
        <v>641</v>
      </c>
      <c r="P18" s="409" t="s">
        <v>565</v>
      </c>
    </row>
    <row r="19" spans="1:18" ht="30" x14ac:dyDescent="0.25">
      <c r="A19" s="399" t="s">
        <v>642</v>
      </c>
      <c r="B19" s="404" t="s">
        <v>643</v>
      </c>
      <c r="C19" s="401">
        <v>4037118.27</v>
      </c>
      <c r="D19" s="405">
        <v>2483637.4</v>
      </c>
      <c r="E19" s="410"/>
      <c r="F19" s="401"/>
      <c r="G19" s="401"/>
      <c r="H19" s="401"/>
      <c r="I19" s="401"/>
      <c r="J19" s="411">
        <f t="shared" si="0"/>
        <v>1553480.87</v>
      </c>
      <c r="K19" s="402" t="s">
        <v>644</v>
      </c>
      <c r="L19" s="402">
        <v>410500560</v>
      </c>
      <c r="N19" s="390">
        <f>N20+N21</f>
        <v>0.19416828045726009</v>
      </c>
      <c r="O19" s="390">
        <v>0.161</v>
      </c>
      <c r="P19" s="390">
        <f>P20+P21</f>
        <v>3.3168280457260071E-2</v>
      </c>
    </row>
    <row r="20" spans="1:18" ht="30" x14ac:dyDescent="0.25">
      <c r="A20" s="412" t="s">
        <v>645</v>
      </c>
      <c r="B20" s="413" t="s">
        <v>646</v>
      </c>
      <c r="C20" s="414">
        <v>2856059.82</v>
      </c>
      <c r="D20" s="414"/>
      <c r="E20" s="414">
        <v>2369142.69</v>
      </c>
      <c r="F20" s="414"/>
      <c r="G20" s="414"/>
      <c r="H20" s="414"/>
      <c r="I20" s="414"/>
      <c r="J20" s="415">
        <f t="shared" si="0"/>
        <v>486917.12999999989</v>
      </c>
      <c r="K20" s="416" t="s">
        <v>647</v>
      </c>
      <c r="L20" s="416">
        <v>410400560</v>
      </c>
      <c r="N20" s="403">
        <f>C20/C6</f>
        <v>9.7675919932457264E-2</v>
      </c>
      <c r="O20" s="403">
        <v>8.1000000000000003E-2</v>
      </c>
      <c r="P20" s="403">
        <f>N20-O20</f>
        <v>1.6675919932457262E-2</v>
      </c>
    </row>
    <row r="21" spans="1:18" ht="30" x14ac:dyDescent="0.25">
      <c r="A21" s="412" t="s">
        <v>648</v>
      </c>
      <c r="B21" s="413" t="s">
        <v>649</v>
      </c>
      <c r="C21" s="414">
        <v>2821452.35</v>
      </c>
      <c r="D21" s="414"/>
      <c r="E21" s="414">
        <v>2339946.33</v>
      </c>
      <c r="F21" s="414"/>
      <c r="G21" s="414"/>
      <c r="H21" s="414"/>
      <c r="I21" s="414"/>
      <c r="J21" s="415">
        <f t="shared" si="0"/>
        <v>481506.02</v>
      </c>
      <c r="K21" s="416" t="s">
        <v>634</v>
      </c>
      <c r="L21" s="416">
        <v>410300560</v>
      </c>
      <c r="N21" s="403">
        <f>C21/C6</f>
        <v>9.6492360524802812E-2</v>
      </c>
      <c r="O21" s="403">
        <f>O19-O20</f>
        <v>0.08</v>
      </c>
      <c r="P21" s="403">
        <f>N21-O21</f>
        <v>1.649236052480281E-2</v>
      </c>
    </row>
    <row r="22" spans="1:18" ht="30" x14ac:dyDescent="0.25">
      <c r="A22" s="399" t="s">
        <v>650</v>
      </c>
      <c r="B22" s="404" t="s">
        <v>651</v>
      </c>
      <c r="C22" s="401">
        <v>1182946.1299999999</v>
      </c>
      <c r="D22" s="401"/>
      <c r="E22" s="401"/>
      <c r="F22" s="401"/>
      <c r="G22" s="401"/>
      <c r="H22" s="401"/>
      <c r="I22" s="401"/>
      <c r="J22" s="401">
        <f t="shared" si="0"/>
        <v>1182946.1299999999</v>
      </c>
      <c r="K22" s="402" t="s">
        <v>652</v>
      </c>
      <c r="L22" s="402">
        <v>410700560</v>
      </c>
      <c r="N22" s="403"/>
    </row>
    <row r="23" spans="1:18" ht="30" x14ac:dyDescent="0.25">
      <c r="A23" s="417" t="s">
        <v>653</v>
      </c>
      <c r="B23" s="404" t="s">
        <v>654</v>
      </c>
      <c r="C23" s="401">
        <v>3409779.28</v>
      </c>
      <c r="D23" s="401"/>
      <c r="E23" s="401"/>
      <c r="F23" s="401"/>
      <c r="G23" s="401"/>
      <c r="H23" s="401"/>
      <c r="I23" s="401"/>
      <c r="J23" s="401">
        <f t="shared" si="0"/>
        <v>3409779.28</v>
      </c>
      <c r="K23" s="402" t="s">
        <v>629</v>
      </c>
      <c r="L23" s="402">
        <v>410600560</v>
      </c>
      <c r="N23" s="403"/>
    </row>
    <row r="24" spans="1:18" s="388" customFormat="1" x14ac:dyDescent="0.25">
      <c r="A24" s="395">
        <v>2</v>
      </c>
      <c r="B24" s="418" t="s">
        <v>655</v>
      </c>
      <c r="C24" s="397">
        <f>SUM(C25:C27)</f>
        <v>146665.94</v>
      </c>
      <c r="D24" s="397">
        <f>SUM(D25:D27)</f>
        <v>0</v>
      </c>
      <c r="E24" s="397"/>
      <c r="F24" s="397"/>
      <c r="G24" s="397"/>
      <c r="H24" s="397"/>
      <c r="I24" s="397"/>
      <c r="J24" s="397">
        <f t="shared" si="0"/>
        <v>146665.94</v>
      </c>
      <c r="K24" s="398" t="s">
        <v>656</v>
      </c>
      <c r="L24" s="398"/>
      <c r="P24" s="390"/>
    </row>
    <row r="25" spans="1:18" x14ac:dyDescent="0.25">
      <c r="A25" s="399" t="s">
        <v>657</v>
      </c>
      <c r="B25" s="404" t="s">
        <v>658</v>
      </c>
      <c r="C25" s="401">
        <v>48684.51</v>
      </c>
      <c r="D25" s="401"/>
      <c r="E25" s="401"/>
      <c r="F25" s="401"/>
      <c r="G25" s="401"/>
      <c r="H25" s="401"/>
      <c r="I25" s="401"/>
      <c r="J25" s="401">
        <f t="shared" si="0"/>
        <v>48684.51</v>
      </c>
      <c r="K25" s="402" t="s">
        <v>637</v>
      </c>
      <c r="L25" s="402">
        <v>410100655</v>
      </c>
      <c r="N25" s="439">
        <v>47767.38</v>
      </c>
      <c r="O25" s="441">
        <f>O31</f>
        <v>1.0192000000000001</v>
      </c>
      <c r="P25" s="439">
        <f>N25*O25</f>
        <v>48684.513696000002</v>
      </c>
      <c r="Q25" s="439">
        <f>J25-P25</f>
        <v>-3.6959999997634441E-3</v>
      </c>
    </row>
    <row r="26" spans="1:18" x14ac:dyDescent="0.25">
      <c r="A26" s="399" t="s">
        <v>659</v>
      </c>
      <c r="B26" s="404" t="s">
        <v>660</v>
      </c>
      <c r="C26" s="401">
        <v>48684.51</v>
      </c>
      <c r="D26" s="401"/>
      <c r="E26" s="401"/>
      <c r="F26" s="401"/>
      <c r="G26" s="401"/>
      <c r="H26" s="401"/>
      <c r="I26" s="401"/>
      <c r="J26" s="401">
        <f t="shared" si="0"/>
        <v>48684.51</v>
      </c>
      <c r="K26" s="402" t="s">
        <v>637</v>
      </c>
      <c r="L26" s="402">
        <v>410100655</v>
      </c>
      <c r="N26" s="439">
        <v>47767.38</v>
      </c>
      <c r="O26" s="441">
        <f>O25</f>
        <v>1.0192000000000001</v>
      </c>
      <c r="P26" s="439">
        <f t="shared" ref="P26:P27" si="1">N26*O26</f>
        <v>48684.513696000002</v>
      </c>
      <c r="Q26" s="439">
        <f t="shared" ref="Q26:Q27" si="2">J26-P26</f>
        <v>-3.6959999997634441E-3</v>
      </c>
    </row>
    <row r="27" spans="1:18" x14ac:dyDescent="0.25">
      <c r="A27" s="399" t="s">
        <v>661</v>
      </c>
      <c r="B27" s="404" t="s">
        <v>662</v>
      </c>
      <c r="C27" s="401">
        <v>49296.92</v>
      </c>
      <c r="D27" s="401"/>
      <c r="E27" s="401"/>
      <c r="F27" s="401"/>
      <c r="G27" s="401"/>
      <c r="H27" s="401"/>
      <c r="I27" s="401"/>
      <c r="J27" s="401">
        <f t="shared" si="0"/>
        <v>49296.92</v>
      </c>
      <c r="K27" s="402" t="s">
        <v>637</v>
      </c>
      <c r="L27" s="402">
        <v>410100655</v>
      </c>
      <c r="N27" s="439">
        <v>48368.25</v>
      </c>
      <c r="O27" s="441">
        <f>O25</f>
        <v>1.0192000000000001</v>
      </c>
      <c r="P27" s="439">
        <f t="shared" si="1"/>
        <v>49296.920400000003</v>
      </c>
      <c r="Q27" s="439">
        <f t="shared" si="2"/>
        <v>-4.0000000444706529E-4</v>
      </c>
    </row>
    <row r="28" spans="1:18" s="388" customFormat="1" x14ac:dyDescent="0.25">
      <c r="A28" s="395">
        <v>3</v>
      </c>
      <c r="B28" s="418" t="s">
        <v>663</v>
      </c>
      <c r="C28" s="397">
        <f>SUM(C29:C36)</f>
        <v>49962549.269999996</v>
      </c>
      <c r="D28" s="397">
        <f>SUM(D29:D36)</f>
        <v>24239988.73</v>
      </c>
      <c r="E28" s="397"/>
      <c r="F28" s="397"/>
      <c r="G28" s="397"/>
      <c r="H28" s="397"/>
      <c r="I28" s="397"/>
      <c r="J28" s="397">
        <f t="shared" si="0"/>
        <v>25722560.539999995</v>
      </c>
      <c r="K28" s="398" t="s">
        <v>656</v>
      </c>
      <c r="L28" s="398"/>
      <c r="N28" s="439"/>
      <c r="O28" s="441"/>
      <c r="P28" s="439"/>
      <c r="Q28" s="440"/>
      <c r="R28" s="440"/>
    </row>
    <row r="29" spans="1:18" x14ac:dyDescent="0.25">
      <c r="A29" s="399" t="s">
        <v>664</v>
      </c>
      <c r="B29" s="404" t="s">
        <v>665</v>
      </c>
      <c r="C29" s="401">
        <v>6274241.7800000003</v>
      </c>
      <c r="D29" s="405">
        <v>6057628.5</v>
      </c>
      <c r="E29" s="401"/>
      <c r="F29" s="401"/>
      <c r="G29" s="401"/>
      <c r="H29" s="401"/>
      <c r="I29" s="401"/>
      <c r="J29" s="401">
        <f t="shared" si="0"/>
        <v>216613.28000000026</v>
      </c>
      <c r="K29" s="402" t="s">
        <v>665</v>
      </c>
      <c r="L29" s="402">
        <v>410200566</v>
      </c>
      <c r="N29" s="439"/>
      <c r="O29" s="441"/>
      <c r="P29" s="439"/>
      <c r="Q29" s="439"/>
      <c r="R29" s="439"/>
    </row>
    <row r="30" spans="1:18" x14ac:dyDescent="0.25">
      <c r="A30" s="399" t="s">
        <v>666</v>
      </c>
      <c r="B30" s="404" t="s">
        <v>667</v>
      </c>
      <c r="C30" s="401">
        <v>6253675.9299999997</v>
      </c>
      <c r="D30" s="405">
        <v>6061141.6900000004</v>
      </c>
      <c r="E30" s="401"/>
      <c r="F30" s="401"/>
      <c r="G30" s="401"/>
      <c r="H30" s="401"/>
      <c r="I30" s="401"/>
      <c r="J30" s="401">
        <f t="shared" si="0"/>
        <v>192534.23999999929</v>
      </c>
      <c r="K30" s="402" t="s">
        <v>667</v>
      </c>
      <c r="L30" s="402">
        <v>410300566</v>
      </c>
      <c r="N30" s="439"/>
      <c r="O30" s="439"/>
      <c r="P30" s="439"/>
      <c r="Q30" s="439"/>
      <c r="R30" s="439"/>
    </row>
    <row r="31" spans="1:18" x14ac:dyDescent="0.25">
      <c r="A31" s="399" t="s">
        <v>668</v>
      </c>
      <c r="B31" s="404" t="s">
        <v>669</v>
      </c>
      <c r="C31" s="401">
        <v>6240667.7199999997</v>
      </c>
      <c r="D31" s="405"/>
      <c r="E31" s="401"/>
      <c r="F31" s="401"/>
      <c r="G31" s="401"/>
      <c r="H31" s="401"/>
      <c r="I31" s="401"/>
      <c r="J31" s="401">
        <f t="shared" si="0"/>
        <v>6240667.7199999997</v>
      </c>
      <c r="K31" s="402" t="s">
        <v>669</v>
      </c>
      <c r="L31" s="402">
        <v>410400566</v>
      </c>
      <c r="N31" s="439">
        <v>6123104.1200000001</v>
      </c>
      <c r="O31" s="441">
        <v>1.0192000000000001</v>
      </c>
      <c r="P31" s="439">
        <f>N31*O31</f>
        <v>6240667.7191040004</v>
      </c>
      <c r="Q31" s="439">
        <f>C31-P31</f>
        <v>8.9599937200546265E-4</v>
      </c>
      <c r="R31" s="439"/>
    </row>
    <row r="32" spans="1:18" x14ac:dyDescent="0.25">
      <c r="A32" s="399" t="s">
        <v>670</v>
      </c>
      <c r="B32" s="404" t="s">
        <v>671</v>
      </c>
      <c r="C32" s="401">
        <v>6236259.1100000003</v>
      </c>
      <c r="D32" s="405">
        <v>6060433.4100000001</v>
      </c>
      <c r="E32" s="401"/>
      <c r="F32" s="401"/>
      <c r="G32" s="401"/>
      <c r="H32" s="401"/>
      <c r="I32" s="401"/>
      <c r="J32" s="401">
        <f t="shared" si="0"/>
        <v>175825.70000000019</v>
      </c>
      <c r="K32" s="402" t="s">
        <v>671</v>
      </c>
      <c r="L32" s="402">
        <v>410500566</v>
      </c>
      <c r="N32" s="439"/>
      <c r="O32" s="439"/>
      <c r="P32" s="439"/>
      <c r="Q32" s="439"/>
      <c r="R32" s="439"/>
    </row>
    <row r="33" spans="1:18" x14ac:dyDescent="0.25">
      <c r="A33" s="399" t="s">
        <v>672</v>
      </c>
      <c r="B33" s="404" t="s">
        <v>673</v>
      </c>
      <c r="C33" s="401">
        <v>6257893.2400000002</v>
      </c>
      <c r="D33" s="405">
        <v>6060785.1299999999</v>
      </c>
      <c r="E33" s="401"/>
      <c r="F33" s="401"/>
      <c r="G33" s="401"/>
      <c r="H33" s="401"/>
      <c r="I33" s="401"/>
      <c r="J33" s="401">
        <f t="shared" si="0"/>
        <v>197108.11000000034</v>
      </c>
      <c r="K33" s="402" t="s">
        <v>673</v>
      </c>
      <c r="L33" s="402">
        <v>410600566</v>
      </c>
      <c r="N33" s="439"/>
      <c r="O33" s="441"/>
      <c r="P33" s="439"/>
      <c r="Q33" s="439"/>
      <c r="R33" s="439"/>
    </row>
    <row r="34" spans="1:18" x14ac:dyDescent="0.25">
      <c r="A34" s="399" t="s">
        <v>674</v>
      </c>
      <c r="B34" s="400" t="s">
        <v>675</v>
      </c>
      <c r="C34" s="401">
        <v>6232085.6900000004</v>
      </c>
      <c r="D34" s="401"/>
      <c r="E34" s="401"/>
      <c r="F34" s="401"/>
      <c r="G34" s="401"/>
      <c r="H34" s="401"/>
      <c r="I34" s="401"/>
      <c r="J34" s="401">
        <f t="shared" si="0"/>
        <v>6232085.6900000004</v>
      </c>
      <c r="K34" s="402" t="s">
        <v>675</v>
      </c>
      <c r="L34" s="402">
        <v>410700566</v>
      </c>
      <c r="N34" s="439">
        <v>6114683.7599999998</v>
      </c>
      <c r="O34" s="441">
        <f>O31</f>
        <v>1.0192000000000001</v>
      </c>
      <c r="P34" s="439">
        <f t="shared" ref="P34:P36" si="3">N34*O34</f>
        <v>6232085.6881920006</v>
      </c>
      <c r="Q34" s="439">
        <f t="shared" ref="Q34:Q36" si="4">C34-P34</f>
        <v>1.8079997971653938E-3</v>
      </c>
      <c r="R34" s="439"/>
    </row>
    <row r="35" spans="1:18" x14ac:dyDescent="0.25">
      <c r="A35" s="399" t="s">
        <v>676</v>
      </c>
      <c r="B35" s="400" t="s">
        <v>677</v>
      </c>
      <c r="C35" s="401">
        <v>6231472.5099999998</v>
      </c>
      <c r="D35" s="401"/>
      <c r="E35" s="401"/>
      <c r="F35" s="401"/>
      <c r="G35" s="401"/>
      <c r="H35" s="401"/>
      <c r="I35" s="401"/>
      <c r="J35" s="401">
        <f t="shared" si="0"/>
        <v>6231472.5099999998</v>
      </c>
      <c r="K35" s="402" t="s">
        <v>677</v>
      </c>
      <c r="L35" s="402">
        <v>410900566</v>
      </c>
      <c r="N35" s="439">
        <v>6114082.1299999999</v>
      </c>
      <c r="O35" s="441">
        <f>O34</f>
        <v>1.0192000000000001</v>
      </c>
      <c r="P35" s="439">
        <f t="shared" si="3"/>
        <v>6231472.5068960004</v>
      </c>
      <c r="Q35" s="439">
        <f t="shared" si="4"/>
        <v>3.1039994210004807E-3</v>
      </c>
      <c r="R35" s="439"/>
    </row>
    <row r="36" spans="1:18" ht="15.75" thickBot="1" x14ac:dyDescent="0.3">
      <c r="A36" s="419" t="s">
        <v>678</v>
      </c>
      <c r="B36" s="420" t="s">
        <v>679</v>
      </c>
      <c r="C36" s="421">
        <v>6236253.29</v>
      </c>
      <c r="D36" s="421"/>
      <c r="E36" s="421"/>
      <c r="F36" s="421"/>
      <c r="G36" s="421"/>
      <c r="H36" s="421"/>
      <c r="I36" s="421"/>
      <c r="J36" s="421">
        <f t="shared" si="0"/>
        <v>6236253.29</v>
      </c>
      <c r="K36" s="422" t="s">
        <v>679</v>
      </c>
      <c r="L36" s="422">
        <v>410110566</v>
      </c>
      <c r="N36" s="439">
        <v>6118772.8499999996</v>
      </c>
      <c r="O36" s="441">
        <f>O34</f>
        <v>1.0192000000000001</v>
      </c>
      <c r="P36" s="439">
        <f t="shared" si="3"/>
        <v>6236253.2887200005</v>
      </c>
      <c r="Q36" s="439">
        <f t="shared" si="4"/>
        <v>1.2799995020031929E-3</v>
      </c>
      <c r="R36" s="439"/>
    </row>
    <row r="37" spans="1:18" s="388" customFormat="1" ht="15.75" thickTop="1" x14ac:dyDescent="0.25">
      <c r="A37" s="423">
        <v>4</v>
      </c>
      <c r="B37" s="424" t="s">
        <v>680</v>
      </c>
      <c r="C37" s="425">
        <v>399337.45</v>
      </c>
      <c r="D37" s="425"/>
      <c r="E37" s="425"/>
      <c r="F37" s="425"/>
      <c r="G37" s="425"/>
      <c r="H37" s="425"/>
      <c r="I37" s="425"/>
      <c r="J37" s="425"/>
      <c r="K37" s="426" t="s">
        <v>681</v>
      </c>
      <c r="L37" s="426"/>
      <c r="N37" s="440"/>
      <c r="O37" s="442"/>
      <c r="P37" s="439"/>
      <c r="Q37" s="440"/>
      <c r="R37" s="440"/>
    </row>
    <row r="38" spans="1:18" s="388" customFormat="1" x14ac:dyDescent="0.25">
      <c r="A38" s="427">
        <v>5</v>
      </c>
      <c r="B38" s="428" t="s">
        <v>682</v>
      </c>
      <c r="C38" s="429">
        <f>C37+C28+C24+C6</f>
        <v>79748715.659999996</v>
      </c>
      <c r="D38" s="429">
        <f>D28+D24+D6</f>
        <v>30098199.800000001</v>
      </c>
      <c r="E38" s="429">
        <f>E28+E24+E6</f>
        <v>4709089.0199999996</v>
      </c>
      <c r="F38" s="429"/>
      <c r="G38" s="429"/>
      <c r="H38" s="429"/>
      <c r="I38" s="429"/>
      <c r="J38" s="429"/>
      <c r="K38" s="398"/>
      <c r="L38" s="398"/>
      <c r="N38" s="440"/>
      <c r="O38" s="440"/>
      <c r="P38" s="440"/>
      <c r="Q38" s="440"/>
      <c r="R38" s="440"/>
    </row>
    <row r="39" spans="1:18" s="434" customFormat="1" x14ac:dyDescent="0.25">
      <c r="A39" s="430"/>
      <c r="B39" s="431" t="s">
        <v>42</v>
      </c>
      <c r="C39" s="432">
        <v>6019639.96</v>
      </c>
      <c r="D39" s="429">
        <f>D41-D38</f>
        <v>6019639.9599999972</v>
      </c>
      <c r="E39" s="429"/>
      <c r="F39" s="429"/>
      <c r="G39" s="429"/>
      <c r="H39" s="429"/>
      <c r="I39" s="429"/>
      <c r="J39" s="429"/>
      <c r="K39" s="433"/>
      <c r="L39" s="433"/>
      <c r="P39" s="435"/>
    </row>
    <row r="40" spans="1:18" s="434" customFormat="1" x14ac:dyDescent="0.25">
      <c r="A40" s="430"/>
      <c r="B40" s="431" t="s">
        <v>20</v>
      </c>
      <c r="C40" s="432">
        <v>10923113.49</v>
      </c>
      <c r="D40" s="429"/>
      <c r="E40" s="429">
        <f>E38*0.22</f>
        <v>1035999.5843999999</v>
      </c>
      <c r="F40" s="429"/>
      <c r="G40" s="429"/>
      <c r="H40" s="429"/>
      <c r="I40" s="429"/>
      <c r="J40" s="429"/>
      <c r="K40" s="433"/>
      <c r="L40" s="433"/>
      <c r="P40" s="435"/>
    </row>
    <row r="41" spans="1:18" s="434" customFormat="1" x14ac:dyDescent="0.25">
      <c r="A41" s="430">
        <v>6</v>
      </c>
      <c r="B41" s="431" t="s">
        <v>683</v>
      </c>
      <c r="C41" s="432">
        <f>C38+C39+C40</f>
        <v>96691469.109999985</v>
      </c>
      <c r="D41" s="429">
        <f>D38*1.2</f>
        <v>36117839.759999998</v>
      </c>
      <c r="E41" s="429">
        <f>E38+E40</f>
        <v>5745088.6043999996</v>
      </c>
      <c r="F41" s="436"/>
      <c r="G41" s="436"/>
      <c r="H41" s="436"/>
      <c r="I41" s="436"/>
      <c r="J41" s="436"/>
      <c r="K41" s="433"/>
      <c r="L41" s="433"/>
      <c r="P41" s="435"/>
    </row>
    <row r="42" spans="1:18" x14ac:dyDescent="0.25">
      <c r="B42" s="437"/>
      <c r="C42" s="438"/>
    </row>
    <row r="43" spans="1:18" x14ac:dyDescent="0.25">
      <c r="B43" s="437"/>
    </row>
  </sheetData>
  <mergeCells count="6">
    <mergeCell ref="F4:G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7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F7F9-2538-423A-822E-38C1CA0A2E36}">
  <sheetPr>
    <pageSetUpPr fitToPage="1"/>
  </sheetPr>
  <dimension ref="A1:HZ1189"/>
  <sheetViews>
    <sheetView topLeftCell="A27" zoomScaleNormal="100" workbookViewId="0">
      <selection activeCell="R19" sqref="R19"/>
    </sheetView>
  </sheetViews>
  <sheetFormatPr defaultColWidth="9.140625" defaultRowHeight="11.25" customHeight="1" x14ac:dyDescent="0.2"/>
  <cols>
    <col min="1" max="1" width="8.85546875" style="19" customWidth="1"/>
    <col min="2" max="2" width="20.140625" style="143" customWidth="1"/>
    <col min="3" max="4" width="10.42578125" style="143" customWidth="1"/>
    <col min="5" max="5" width="28" style="143" customWidth="1"/>
    <col min="6" max="6" width="8.5703125" style="143" customWidth="1"/>
    <col min="7" max="7" width="10.7109375" style="143" customWidth="1"/>
    <col min="8" max="8" width="8.42578125" style="143" customWidth="1"/>
    <col min="9" max="9" width="13.140625" style="143" customWidth="1"/>
    <col min="10" max="10" width="12.28515625" style="143" customWidth="1"/>
    <col min="11" max="11" width="8.5703125" style="143" customWidth="1"/>
    <col min="12" max="12" width="13" style="143" customWidth="1"/>
    <col min="13" max="13" width="7.85546875" style="143" customWidth="1"/>
    <col min="14" max="14" width="13.28515625" style="143" customWidth="1"/>
    <col min="15" max="15" width="1.140625" style="143" hidden="1" customWidth="1"/>
    <col min="16" max="16" width="73.85546875" style="143" hidden="1" customWidth="1"/>
    <col min="17" max="17" width="83.42578125" style="143" hidden="1" customWidth="1"/>
    <col min="18" max="19" width="12.42578125" style="143" bestFit="1" customWidth="1"/>
    <col min="20" max="24" width="9.140625" style="143"/>
    <col min="25" max="40" width="87.28515625" style="144" hidden="1" customWidth="1"/>
    <col min="41" max="46" width="71.7109375" style="75" hidden="1" customWidth="1"/>
    <col min="47" max="54" width="87.28515625" style="144" hidden="1" customWidth="1"/>
    <col min="55" max="60" width="71.7109375" style="75" hidden="1" customWidth="1"/>
    <col min="61" max="68" width="87.28515625" style="144" hidden="1" customWidth="1"/>
    <col min="69" max="74" width="71.7109375" style="75" hidden="1" customWidth="1"/>
    <col min="75" max="82" width="87.28515625" style="144" hidden="1" customWidth="1"/>
    <col min="83" max="88" width="71.7109375" style="75" hidden="1" customWidth="1"/>
    <col min="89" max="96" width="87.28515625" style="144" hidden="1" customWidth="1"/>
    <col min="97" max="102" width="71.7109375" style="75" hidden="1" customWidth="1"/>
    <col min="103" max="110" width="87.28515625" style="144" hidden="1" customWidth="1"/>
    <col min="111" max="152" width="159" style="145" hidden="1" customWidth="1"/>
    <col min="153" max="155" width="32.28515625" style="146" hidden="1" customWidth="1"/>
    <col min="156" max="156" width="159" style="147" hidden="1" customWidth="1"/>
    <col min="157" max="163" width="34.140625" style="75" hidden="1" customWidth="1"/>
    <col min="164" max="165" width="130" style="75" hidden="1" customWidth="1"/>
    <col min="166" max="166" width="159" style="147" hidden="1" customWidth="1"/>
    <col min="167" max="172" width="95.85546875" style="75" hidden="1" customWidth="1"/>
    <col min="173" max="177" width="53.42578125" style="148" hidden="1" customWidth="1"/>
    <col min="178" max="182" width="55.42578125" style="79" hidden="1" customWidth="1"/>
    <col min="183" max="187" width="53.42578125" style="148" hidden="1" customWidth="1"/>
    <col min="188" max="192" width="55.42578125" style="79" hidden="1" customWidth="1"/>
    <col min="193" max="234" width="159" style="75" hidden="1" customWidth="1"/>
    <col min="235" max="16384" width="9.140625" style="143"/>
  </cols>
  <sheetData>
    <row r="1" spans="1:52" s="210" customFormat="1" ht="11.25" customHeight="1" x14ac:dyDescent="0.2">
      <c r="A1" s="209"/>
      <c r="M1" s="467" t="s">
        <v>499</v>
      </c>
      <c r="N1" s="467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</row>
    <row r="2" spans="1:52" s="210" customFormat="1" ht="11.25" customHeight="1" x14ac:dyDescent="0.2">
      <c r="A2" s="209"/>
      <c r="H2" s="468" t="s">
        <v>498</v>
      </c>
      <c r="I2" s="468"/>
      <c r="J2" s="468"/>
      <c r="K2" s="468"/>
      <c r="L2" s="468"/>
      <c r="M2" s="468"/>
      <c r="N2" s="468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</row>
    <row r="3" spans="1:52" s="212" customFormat="1" ht="12" x14ac:dyDescent="0.2"/>
    <row r="4" spans="1:52" s="210" customFormat="1" ht="11.25" customHeight="1" x14ac:dyDescent="0.2">
      <c r="A4" s="209"/>
      <c r="M4" s="467" t="s">
        <v>557</v>
      </c>
      <c r="N4" s="467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</row>
    <row r="5" spans="1:52" s="210" customFormat="1" ht="11.25" customHeight="1" x14ac:dyDescent="0.2">
      <c r="A5" s="209"/>
      <c r="I5" s="468" t="s">
        <v>477</v>
      </c>
      <c r="J5" s="468"/>
      <c r="K5" s="468"/>
      <c r="L5" s="468"/>
      <c r="M5" s="468"/>
      <c r="N5" s="468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</row>
    <row r="6" spans="1:52" s="210" customFormat="1" ht="11.25" customHeight="1" x14ac:dyDescent="0.2">
      <c r="A6" s="209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</row>
    <row r="7" spans="1:52" s="210" customFormat="1" ht="11.25" customHeight="1" x14ac:dyDescent="0.2">
      <c r="A7" s="209" t="s">
        <v>500</v>
      </c>
      <c r="I7" s="210" t="s">
        <v>501</v>
      </c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</row>
    <row r="8" spans="1:52" s="210" customFormat="1" ht="11.25" customHeight="1" x14ac:dyDescent="0.2">
      <c r="A8" s="209" t="s">
        <v>502</v>
      </c>
      <c r="I8" s="210" t="s">
        <v>503</v>
      </c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</row>
    <row r="9" spans="1:52" s="210" customFormat="1" ht="11.25" customHeight="1" x14ac:dyDescent="0.2">
      <c r="A9" s="209" t="s">
        <v>504</v>
      </c>
      <c r="I9" s="210" t="s">
        <v>505</v>
      </c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</row>
    <row r="10" spans="1:52" s="210" customFormat="1" ht="20.25" customHeight="1" x14ac:dyDescent="0.2">
      <c r="A10" s="209" t="s">
        <v>506</v>
      </c>
      <c r="I10" s="210" t="s">
        <v>507</v>
      </c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</row>
    <row r="11" spans="1:52" s="210" customFormat="1" ht="15.75" customHeight="1" x14ac:dyDescent="0.2">
      <c r="A11" s="209" t="s">
        <v>508</v>
      </c>
      <c r="I11" s="210" t="s">
        <v>508</v>
      </c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</row>
    <row r="12" spans="1:52" s="213" customFormat="1" ht="15" x14ac:dyDescent="0.25"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7" t="s">
        <v>59</v>
      </c>
    </row>
    <row r="13" spans="1:52" s="213" customFormat="1" ht="11.25" customHeight="1" x14ac:dyDescent="0.25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7" t="s">
        <v>60</v>
      </c>
    </row>
    <row r="14" spans="1:52" s="213" customFormat="1" ht="8.25" customHeight="1" x14ac:dyDescent="0.25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7"/>
    </row>
    <row r="15" spans="1:52" s="18" customFormat="1" ht="8.2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0"/>
    </row>
    <row r="16" spans="1:52" s="18" customFormat="1" ht="2.25" customHeight="1" x14ac:dyDescent="0.25">
      <c r="A16" s="22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52" s="18" customFormat="1" ht="15" x14ac:dyDescent="0.25">
      <c r="A17" s="22" t="s">
        <v>61</v>
      </c>
      <c r="B17" s="23"/>
      <c r="C17" s="21"/>
      <c r="E17" s="21"/>
      <c r="F17" s="21"/>
      <c r="G17" s="564" t="s">
        <v>62</v>
      </c>
      <c r="H17" s="564"/>
      <c r="I17" s="564"/>
      <c r="J17" s="564"/>
      <c r="K17" s="564"/>
      <c r="L17" s="564"/>
      <c r="M17" s="564"/>
      <c r="N17" s="564"/>
      <c r="Y17" s="24" t="s">
        <v>62</v>
      </c>
      <c r="Z17" s="24" t="s">
        <v>0</v>
      </c>
      <c r="AA17" s="24" t="s">
        <v>0</v>
      </c>
      <c r="AB17" s="24" t="s">
        <v>0</v>
      </c>
      <c r="AC17" s="24" t="s">
        <v>0</v>
      </c>
      <c r="AD17" s="24" t="s">
        <v>0</v>
      </c>
      <c r="AE17" s="24" t="s">
        <v>0</v>
      </c>
      <c r="AF17" s="24" t="s">
        <v>0</v>
      </c>
    </row>
    <row r="18" spans="1:152" s="18" customFormat="1" ht="68.25" x14ac:dyDescent="0.25">
      <c r="A18" s="22" t="s">
        <v>63</v>
      </c>
      <c r="B18" s="23"/>
      <c r="C18" s="21"/>
      <c r="E18" s="25"/>
      <c r="F18" s="25"/>
      <c r="G18" s="562" t="s">
        <v>64</v>
      </c>
      <c r="H18" s="562"/>
      <c r="I18" s="562"/>
      <c r="J18" s="562"/>
      <c r="K18" s="562"/>
      <c r="L18" s="562"/>
      <c r="M18" s="562"/>
      <c r="N18" s="562"/>
      <c r="AG18" s="24" t="s">
        <v>64</v>
      </c>
      <c r="AH18" s="24" t="s">
        <v>0</v>
      </c>
      <c r="AI18" s="24" t="s">
        <v>0</v>
      </c>
      <c r="AJ18" s="24" t="s">
        <v>0</v>
      </c>
      <c r="AK18" s="24" t="s">
        <v>0</v>
      </c>
      <c r="AL18" s="24" t="s">
        <v>0</v>
      </c>
      <c r="AM18" s="24" t="s">
        <v>0</v>
      </c>
      <c r="AN18" s="24" t="s">
        <v>0</v>
      </c>
    </row>
    <row r="19" spans="1:152" s="18" customFormat="1" ht="45.75" x14ac:dyDescent="0.25">
      <c r="A19" s="561" t="s">
        <v>65</v>
      </c>
      <c r="B19" s="561"/>
      <c r="C19" s="561"/>
      <c r="D19" s="561"/>
      <c r="E19" s="561"/>
      <c r="F19" s="561"/>
      <c r="G19" s="562" t="s">
        <v>66</v>
      </c>
      <c r="H19" s="562"/>
      <c r="I19" s="562"/>
      <c r="J19" s="562"/>
      <c r="K19" s="562"/>
      <c r="L19" s="562"/>
      <c r="M19" s="562"/>
      <c r="N19" s="562"/>
      <c r="P19" s="26" t="s">
        <v>65</v>
      </c>
      <c r="Q19" s="27" t="s">
        <v>66</v>
      </c>
      <c r="R19" s="28"/>
      <c r="S19" s="28"/>
      <c r="T19" s="28"/>
      <c r="U19" s="28"/>
      <c r="V19" s="28"/>
      <c r="W19" s="28"/>
      <c r="X19" s="28"/>
      <c r="AO19" s="29" t="s">
        <v>65</v>
      </c>
      <c r="AP19" s="29" t="s">
        <v>0</v>
      </c>
      <c r="AQ19" s="29" t="s">
        <v>0</v>
      </c>
      <c r="AR19" s="29" t="s">
        <v>0</v>
      </c>
      <c r="AS19" s="29" t="s">
        <v>0</v>
      </c>
      <c r="AT19" s="29" t="s">
        <v>0</v>
      </c>
      <c r="AU19" s="24" t="s">
        <v>66</v>
      </c>
      <c r="AV19" s="24" t="s">
        <v>0</v>
      </c>
      <c r="AW19" s="24" t="s">
        <v>0</v>
      </c>
      <c r="AX19" s="24" t="s">
        <v>0</v>
      </c>
      <c r="AY19" s="24" t="s">
        <v>0</v>
      </c>
      <c r="AZ19" s="24" t="s">
        <v>0</v>
      </c>
      <c r="BA19" s="24" t="s">
        <v>0</v>
      </c>
      <c r="BB19" s="24" t="s">
        <v>0</v>
      </c>
    </row>
    <row r="20" spans="1:152" s="18" customFormat="1" ht="78.75" x14ac:dyDescent="0.25">
      <c r="A20" s="565" t="s">
        <v>67</v>
      </c>
      <c r="B20" s="565"/>
      <c r="C20" s="565"/>
      <c r="D20" s="565"/>
      <c r="E20" s="565"/>
      <c r="F20" s="565"/>
      <c r="G20" s="562"/>
      <c r="H20" s="562"/>
      <c r="I20" s="562"/>
      <c r="J20" s="562"/>
      <c r="K20" s="562"/>
      <c r="L20" s="562"/>
      <c r="M20" s="562"/>
      <c r="N20" s="562"/>
      <c r="P20" s="26" t="s">
        <v>67</v>
      </c>
      <c r="Q20" s="27"/>
      <c r="R20" s="28"/>
      <c r="S20" s="28"/>
      <c r="T20" s="28"/>
      <c r="U20" s="28"/>
      <c r="V20" s="28"/>
      <c r="W20" s="28"/>
      <c r="X20" s="28"/>
      <c r="BC20" s="29" t="s">
        <v>67</v>
      </c>
      <c r="BD20" s="29" t="s">
        <v>0</v>
      </c>
      <c r="BE20" s="29" t="s">
        <v>0</v>
      </c>
      <c r="BF20" s="29" t="s">
        <v>0</v>
      </c>
      <c r="BG20" s="29" t="s">
        <v>0</v>
      </c>
      <c r="BH20" s="29" t="s">
        <v>0</v>
      </c>
      <c r="BI20" s="24" t="s">
        <v>0</v>
      </c>
      <c r="BJ20" s="24" t="s">
        <v>0</v>
      </c>
      <c r="BK20" s="24" t="s">
        <v>0</v>
      </c>
      <c r="BL20" s="24" t="s">
        <v>0</v>
      </c>
      <c r="BM20" s="24" t="s">
        <v>0</v>
      </c>
      <c r="BN20" s="24" t="s">
        <v>0</v>
      </c>
      <c r="BO20" s="24" t="s">
        <v>0</v>
      </c>
      <c r="BP20" s="24" t="s">
        <v>0</v>
      </c>
    </row>
    <row r="21" spans="1:152" s="18" customFormat="1" ht="33.75" x14ac:dyDescent="0.25">
      <c r="A21" s="561" t="s">
        <v>68</v>
      </c>
      <c r="B21" s="561"/>
      <c r="C21" s="561"/>
      <c r="D21" s="561"/>
      <c r="E21" s="561"/>
      <c r="F21" s="561"/>
      <c r="G21" s="562"/>
      <c r="H21" s="562"/>
      <c r="I21" s="562"/>
      <c r="J21" s="562"/>
      <c r="K21" s="562"/>
      <c r="L21" s="562"/>
      <c r="M21" s="562"/>
      <c r="N21" s="562"/>
      <c r="P21" s="26" t="s">
        <v>68</v>
      </c>
      <c r="Q21" s="27"/>
      <c r="R21" s="28"/>
      <c r="S21" s="28"/>
      <c r="T21" s="28"/>
      <c r="U21" s="28"/>
      <c r="V21" s="28"/>
      <c r="W21" s="28"/>
      <c r="X21" s="28"/>
      <c r="BQ21" s="29" t="s">
        <v>68</v>
      </c>
      <c r="BR21" s="29" t="s">
        <v>0</v>
      </c>
      <c r="BS21" s="29" t="s">
        <v>0</v>
      </c>
      <c r="BT21" s="29" t="s">
        <v>0</v>
      </c>
      <c r="BU21" s="29" t="s">
        <v>0</v>
      </c>
      <c r="BV21" s="29" t="s">
        <v>0</v>
      </c>
      <c r="BW21" s="24" t="s">
        <v>0</v>
      </c>
      <c r="BX21" s="24" t="s">
        <v>0</v>
      </c>
      <c r="BY21" s="24" t="s">
        <v>0</v>
      </c>
      <c r="BZ21" s="24" t="s">
        <v>0</v>
      </c>
      <c r="CA21" s="24" t="s">
        <v>0</v>
      </c>
      <c r="CB21" s="24" t="s">
        <v>0</v>
      </c>
      <c r="CC21" s="24" t="s">
        <v>0</v>
      </c>
      <c r="CD21" s="24" t="s">
        <v>0</v>
      </c>
    </row>
    <row r="22" spans="1:152" s="18" customFormat="1" ht="15" x14ac:dyDescent="0.25">
      <c r="A22" s="563" t="s">
        <v>69</v>
      </c>
      <c r="B22" s="563"/>
      <c r="C22" s="563"/>
      <c r="D22" s="563"/>
      <c r="E22" s="563"/>
      <c r="F22" s="563"/>
      <c r="G22" s="562" t="s">
        <v>70</v>
      </c>
      <c r="H22" s="562"/>
      <c r="I22" s="562"/>
      <c r="J22" s="562"/>
      <c r="K22" s="562"/>
      <c r="L22" s="562"/>
      <c r="M22" s="562"/>
      <c r="N22" s="562"/>
      <c r="P22" s="30"/>
      <c r="Q22" s="30"/>
      <c r="CE22" s="29" t="s">
        <v>69</v>
      </c>
      <c r="CF22" s="29" t="s">
        <v>0</v>
      </c>
      <c r="CG22" s="29" t="s">
        <v>0</v>
      </c>
      <c r="CH22" s="29" t="s">
        <v>0</v>
      </c>
      <c r="CI22" s="29" t="s">
        <v>0</v>
      </c>
      <c r="CJ22" s="29" t="s">
        <v>0</v>
      </c>
      <c r="CK22" s="24" t="s">
        <v>70</v>
      </c>
      <c r="CL22" s="24" t="s">
        <v>0</v>
      </c>
      <c r="CM22" s="24" t="s">
        <v>0</v>
      </c>
      <c r="CN22" s="24" t="s">
        <v>0</v>
      </c>
      <c r="CO22" s="24" t="s">
        <v>0</v>
      </c>
      <c r="CP22" s="24" t="s">
        <v>0</v>
      </c>
      <c r="CQ22" s="24" t="s">
        <v>0</v>
      </c>
      <c r="CR22" s="24" t="s">
        <v>0</v>
      </c>
    </row>
    <row r="23" spans="1:152" s="18" customFormat="1" ht="15" x14ac:dyDescent="0.25">
      <c r="A23" s="563" t="s">
        <v>71</v>
      </c>
      <c r="B23" s="563"/>
      <c r="C23" s="563"/>
      <c r="D23" s="563"/>
      <c r="E23" s="563"/>
      <c r="F23" s="563"/>
      <c r="G23" s="562"/>
      <c r="H23" s="562"/>
      <c r="I23" s="562"/>
      <c r="J23" s="562"/>
      <c r="K23" s="562"/>
      <c r="L23" s="562"/>
      <c r="M23" s="562"/>
      <c r="N23" s="562"/>
      <c r="CS23" s="29" t="s">
        <v>71</v>
      </c>
      <c r="CT23" s="29" t="s">
        <v>0</v>
      </c>
      <c r="CU23" s="29" t="s">
        <v>0</v>
      </c>
      <c r="CV23" s="29" t="s">
        <v>0</v>
      </c>
      <c r="CW23" s="29" t="s">
        <v>0</v>
      </c>
      <c r="CX23" s="29" t="s">
        <v>0</v>
      </c>
      <c r="CY23" s="24" t="s">
        <v>0</v>
      </c>
      <c r="CZ23" s="24" t="s">
        <v>0</v>
      </c>
      <c r="DA23" s="24" t="s">
        <v>0</v>
      </c>
      <c r="DB23" s="24" t="s">
        <v>0</v>
      </c>
      <c r="DC23" s="24" t="s">
        <v>0</v>
      </c>
      <c r="DD23" s="24" t="s">
        <v>0</v>
      </c>
      <c r="DE23" s="24" t="s">
        <v>0</v>
      </c>
      <c r="DF23" s="24" t="s">
        <v>0</v>
      </c>
    </row>
    <row r="24" spans="1:152" s="18" customFormat="1" ht="8.25" customHeight="1" x14ac:dyDescent="0.25">
      <c r="A24" s="31"/>
      <c r="B24" s="21"/>
      <c r="C24" s="21"/>
      <c r="D24" s="21"/>
      <c r="E24" s="21"/>
      <c r="F24" s="23"/>
      <c r="G24" s="23"/>
      <c r="H24" s="23"/>
      <c r="I24" s="23"/>
      <c r="J24" s="23"/>
      <c r="K24" s="23"/>
      <c r="L24" s="23"/>
      <c r="M24" s="23"/>
      <c r="N24" s="23"/>
    </row>
    <row r="25" spans="1:152" s="18" customFormat="1" ht="15" x14ac:dyDescent="0.25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DG25" s="32" t="s">
        <v>0</v>
      </c>
      <c r="DH25" s="32" t="s">
        <v>0</v>
      </c>
      <c r="DI25" s="32" t="s">
        <v>0</v>
      </c>
      <c r="DJ25" s="32" t="s">
        <v>0</v>
      </c>
      <c r="DK25" s="32" t="s">
        <v>0</v>
      </c>
      <c r="DL25" s="32" t="s">
        <v>0</v>
      </c>
      <c r="DM25" s="32" t="s">
        <v>0</v>
      </c>
      <c r="DN25" s="32" t="s">
        <v>0</v>
      </c>
      <c r="DO25" s="32" t="s">
        <v>0</v>
      </c>
      <c r="DP25" s="32" t="s">
        <v>0</v>
      </c>
      <c r="DQ25" s="32" t="s">
        <v>0</v>
      </c>
      <c r="DR25" s="32" t="s">
        <v>0</v>
      </c>
      <c r="DS25" s="32" t="s">
        <v>0</v>
      </c>
      <c r="DT25" s="32" t="s">
        <v>0</v>
      </c>
    </row>
    <row r="26" spans="1:152" s="18" customFormat="1" ht="15" x14ac:dyDescent="0.25">
      <c r="A26" s="569" t="s">
        <v>1</v>
      </c>
      <c r="B26" s="569"/>
      <c r="C26" s="569"/>
      <c r="D26" s="569"/>
      <c r="E26" s="569"/>
      <c r="F26" s="569"/>
      <c r="G26" s="569"/>
      <c r="H26" s="569"/>
      <c r="I26" s="569"/>
      <c r="J26" s="569"/>
      <c r="K26" s="569"/>
      <c r="L26" s="569"/>
      <c r="M26" s="569"/>
      <c r="N26" s="569"/>
    </row>
    <row r="27" spans="1:152" s="18" customFormat="1" ht="8.25" customHeigh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2" s="18" customFormat="1" ht="15" x14ac:dyDescent="0.25">
      <c r="A28" s="573" t="s">
        <v>72</v>
      </c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DU28" s="32" t="s">
        <v>72</v>
      </c>
      <c r="DV28" s="32" t="s">
        <v>0</v>
      </c>
      <c r="DW28" s="32" t="s">
        <v>0</v>
      </c>
      <c r="DX28" s="32" t="s">
        <v>0</v>
      </c>
      <c r="DY28" s="32" t="s">
        <v>0</v>
      </c>
      <c r="DZ28" s="32" t="s">
        <v>0</v>
      </c>
      <c r="EA28" s="32" t="s">
        <v>0</v>
      </c>
      <c r="EB28" s="32" t="s">
        <v>0</v>
      </c>
      <c r="EC28" s="32" t="s">
        <v>0</v>
      </c>
      <c r="ED28" s="32" t="s">
        <v>0</v>
      </c>
      <c r="EE28" s="32" t="s">
        <v>0</v>
      </c>
      <c r="EF28" s="32" t="s">
        <v>0</v>
      </c>
      <c r="EG28" s="32" t="s">
        <v>0</v>
      </c>
      <c r="EH28" s="32" t="s">
        <v>0</v>
      </c>
    </row>
    <row r="29" spans="1:152" s="18" customFormat="1" ht="15" x14ac:dyDescent="0.25">
      <c r="A29" s="569" t="s">
        <v>73</v>
      </c>
      <c r="B29" s="569"/>
      <c r="C29" s="569"/>
      <c r="D29" s="569"/>
      <c r="E29" s="569"/>
      <c r="F29" s="569"/>
      <c r="G29" s="569"/>
      <c r="H29" s="569"/>
      <c r="I29" s="569"/>
      <c r="J29" s="569"/>
      <c r="K29" s="569"/>
      <c r="L29" s="569"/>
      <c r="M29" s="569"/>
      <c r="N29" s="569"/>
    </row>
    <row r="30" spans="1:152" s="18" customFormat="1" ht="24" customHeight="1" x14ac:dyDescent="0.25">
      <c r="A30" s="574" t="s">
        <v>74</v>
      </c>
      <c r="B30" s="574"/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</row>
    <row r="31" spans="1:152" s="18" customFormat="1" ht="8.2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52" s="18" customFormat="1" ht="15" x14ac:dyDescent="0.25">
      <c r="A32" s="575" t="s">
        <v>72</v>
      </c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EI32" s="32" t="s">
        <v>72</v>
      </c>
      <c r="EJ32" s="32" t="s">
        <v>0</v>
      </c>
      <c r="EK32" s="32" t="s">
        <v>0</v>
      </c>
      <c r="EL32" s="32" t="s">
        <v>0</v>
      </c>
      <c r="EM32" s="32" t="s">
        <v>0</v>
      </c>
      <c r="EN32" s="32" t="s">
        <v>0</v>
      </c>
      <c r="EO32" s="32" t="s">
        <v>0</v>
      </c>
      <c r="EP32" s="32" t="s">
        <v>0</v>
      </c>
      <c r="EQ32" s="32" t="s">
        <v>0</v>
      </c>
      <c r="ER32" s="32" t="s">
        <v>0</v>
      </c>
      <c r="ES32" s="32" t="s">
        <v>0</v>
      </c>
      <c r="ET32" s="32" t="s">
        <v>0</v>
      </c>
      <c r="EU32" s="32" t="s">
        <v>0</v>
      </c>
      <c r="EV32" s="32" t="s">
        <v>0</v>
      </c>
    </row>
    <row r="33" spans="1:155" s="18" customFormat="1" ht="13.5" customHeight="1" x14ac:dyDescent="0.25">
      <c r="A33" s="569" t="s">
        <v>75</v>
      </c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69"/>
      <c r="M33" s="569"/>
      <c r="N33" s="569"/>
    </row>
    <row r="34" spans="1:155" s="18" customFormat="1" ht="15" customHeight="1" x14ac:dyDescent="0.25">
      <c r="A34" s="21" t="s">
        <v>76</v>
      </c>
      <c r="B34" s="35" t="s">
        <v>77</v>
      </c>
      <c r="C34" s="19" t="s">
        <v>78</v>
      </c>
      <c r="D34" s="19"/>
      <c r="E34" s="19"/>
      <c r="F34" s="25"/>
      <c r="G34" s="25"/>
      <c r="H34" s="25"/>
      <c r="I34" s="25"/>
      <c r="J34" s="25"/>
      <c r="K34" s="25"/>
      <c r="L34" s="25"/>
      <c r="M34" s="25"/>
      <c r="N34" s="25"/>
    </row>
    <row r="35" spans="1:155" s="18" customFormat="1" ht="18" customHeight="1" x14ac:dyDescent="0.25">
      <c r="A35" s="21" t="s">
        <v>79</v>
      </c>
      <c r="B35" s="564" t="s">
        <v>80</v>
      </c>
      <c r="C35" s="564"/>
      <c r="D35" s="564"/>
      <c r="E35" s="564"/>
      <c r="F35" s="564"/>
      <c r="G35" s="25"/>
      <c r="H35" s="25"/>
      <c r="I35" s="25"/>
      <c r="J35" s="25"/>
      <c r="K35" s="25"/>
      <c r="L35" s="25"/>
      <c r="M35" s="25"/>
      <c r="N35" s="25"/>
    </row>
    <row r="36" spans="1:155" s="18" customFormat="1" ht="15" x14ac:dyDescent="0.25">
      <c r="A36" s="21"/>
      <c r="B36" s="570" t="s">
        <v>81</v>
      </c>
      <c r="C36" s="570"/>
      <c r="D36" s="570"/>
      <c r="E36" s="570"/>
      <c r="F36" s="570"/>
      <c r="G36" s="36"/>
      <c r="H36" s="36"/>
      <c r="I36" s="36"/>
      <c r="J36" s="36"/>
      <c r="K36" s="36"/>
      <c r="L36" s="36"/>
      <c r="M36" s="37"/>
      <c r="N36" s="36"/>
    </row>
    <row r="37" spans="1:155" s="18" customFormat="1" ht="9.75" customHeight="1" x14ac:dyDescent="0.25">
      <c r="A37" s="21"/>
      <c r="B37" s="21"/>
      <c r="C37" s="21"/>
      <c r="D37" s="38"/>
      <c r="E37" s="38"/>
      <c r="F37" s="38"/>
      <c r="G37" s="38"/>
      <c r="H37" s="38"/>
      <c r="I37" s="38"/>
      <c r="J37" s="38"/>
      <c r="K37" s="38"/>
      <c r="L37" s="38"/>
      <c r="M37" s="36"/>
      <c r="N37" s="36"/>
    </row>
    <row r="38" spans="1:155" s="18" customFormat="1" ht="15" x14ac:dyDescent="0.25">
      <c r="A38" s="39" t="s">
        <v>82</v>
      </c>
      <c r="B38" s="21"/>
      <c r="C38" s="21"/>
      <c r="D38" s="571" t="s">
        <v>83</v>
      </c>
      <c r="E38" s="571"/>
      <c r="F38" s="571"/>
      <c r="G38" s="40"/>
      <c r="H38" s="40"/>
      <c r="I38" s="40"/>
      <c r="J38" s="40"/>
      <c r="K38" s="40"/>
      <c r="L38" s="40"/>
      <c r="M38" s="40"/>
      <c r="N38" s="40"/>
      <c r="EW38" s="28" t="s">
        <v>83</v>
      </c>
      <c r="EX38" s="28" t="s">
        <v>0</v>
      </c>
      <c r="EY38" s="28" t="s">
        <v>0</v>
      </c>
    </row>
    <row r="39" spans="1:155" s="18" customFormat="1" ht="9.75" customHeight="1" x14ac:dyDescent="0.25">
      <c r="A39" s="21"/>
      <c r="B39" s="41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5" s="18" customFormat="1" ht="12.75" customHeight="1" x14ac:dyDescent="0.25">
      <c r="A40" s="39" t="s">
        <v>84</v>
      </c>
      <c r="B40" s="41"/>
      <c r="C40" s="43">
        <v>10116.07</v>
      </c>
      <c r="D40" s="44" t="s">
        <v>85</v>
      </c>
      <c r="E40" s="45" t="s">
        <v>86</v>
      </c>
      <c r="G40" s="41"/>
      <c r="H40" s="41"/>
      <c r="I40" s="41"/>
      <c r="J40" s="41"/>
      <c r="K40" s="41"/>
      <c r="L40" s="46"/>
      <c r="M40" s="46"/>
      <c r="N40" s="41"/>
    </row>
    <row r="41" spans="1:155" s="18" customFormat="1" ht="12.75" customHeight="1" x14ac:dyDescent="0.25">
      <c r="A41" s="21"/>
      <c r="B41" s="47" t="s">
        <v>87</v>
      </c>
      <c r="C41" s="48"/>
      <c r="D41" s="49"/>
      <c r="E41" s="45"/>
      <c r="G41" s="41"/>
    </row>
    <row r="42" spans="1:155" s="18" customFormat="1" ht="12.75" customHeight="1" x14ac:dyDescent="0.25">
      <c r="A42" s="21"/>
      <c r="B42" s="50" t="s">
        <v>88</v>
      </c>
      <c r="C42" s="43">
        <v>48174.879999999997</v>
      </c>
      <c r="D42" s="44" t="s">
        <v>89</v>
      </c>
      <c r="E42" s="45" t="s">
        <v>86</v>
      </c>
      <c r="G42" s="41" t="s">
        <v>90</v>
      </c>
      <c r="I42" s="41"/>
      <c r="J42" s="41"/>
      <c r="K42" s="41"/>
      <c r="L42" s="43">
        <v>535.08000000000004</v>
      </c>
      <c r="M42" s="51" t="s">
        <v>91</v>
      </c>
      <c r="N42" s="45" t="s">
        <v>86</v>
      </c>
    </row>
    <row r="43" spans="1:155" s="18" customFormat="1" ht="12.75" customHeight="1" x14ac:dyDescent="0.25">
      <c r="A43" s="21"/>
      <c r="B43" s="50" t="s">
        <v>92</v>
      </c>
      <c r="C43" s="43">
        <v>148.5</v>
      </c>
      <c r="D43" s="52" t="s">
        <v>93</v>
      </c>
      <c r="E43" s="45" t="s">
        <v>86</v>
      </c>
      <c r="G43" s="41" t="s">
        <v>94</v>
      </c>
      <c r="I43" s="41"/>
      <c r="J43" s="41"/>
      <c r="K43" s="41"/>
      <c r="L43" s="572">
        <v>1195.4100000000001</v>
      </c>
      <c r="M43" s="572"/>
      <c r="N43" s="45" t="s">
        <v>95</v>
      </c>
    </row>
    <row r="44" spans="1:155" s="18" customFormat="1" ht="12.75" customHeight="1" x14ac:dyDescent="0.25">
      <c r="A44" s="21"/>
      <c r="B44" s="50" t="s">
        <v>96</v>
      </c>
      <c r="C44" s="43">
        <v>0</v>
      </c>
      <c r="D44" s="52" t="s">
        <v>97</v>
      </c>
      <c r="E44" s="45" t="s">
        <v>86</v>
      </c>
      <c r="G44" s="41" t="s">
        <v>98</v>
      </c>
      <c r="I44" s="41"/>
      <c r="J44" s="41"/>
      <c r="K44" s="41"/>
      <c r="L44" s="572">
        <v>302.92</v>
      </c>
      <c r="M44" s="572"/>
      <c r="N44" s="45" t="s">
        <v>95</v>
      </c>
    </row>
    <row r="45" spans="1:155" s="18" customFormat="1" ht="12.75" customHeight="1" x14ac:dyDescent="0.25">
      <c r="A45" s="21"/>
      <c r="B45" s="50" t="s">
        <v>99</v>
      </c>
      <c r="C45" s="43">
        <v>0</v>
      </c>
      <c r="D45" s="44" t="s">
        <v>97</v>
      </c>
      <c r="E45" s="45" t="s">
        <v>86</v>
      </c>
      <c r="G45" s="41"/>
      <c r="H45" s="41"/>
      <c r="I45" s="41"/>
      <c r="J45" s="41"/>
      <c r="K45" s="41"/>
      <c r="L45" s="566" t="s">
        <v>100</v>
      </c>
      <c r="M45" s="566"/>
      <c r="N45" s="41"/>
    </row>
    <row r="46" spans="1:155" s="18" customFormat="1" ht="9.75" customHeight="1" x14ac:dyDescent="0.25">
      <c r="A46" s="53"/>
    </row>
    <row r="47" spans="1:155" s="18" customFormat="1" ht="36" customHeight="1" x14ac:dyDescent="0.25">
      <c r="A47" s="567" t="s">
        <v>101</v>
      </c>
      <c r="B47" s="568" t="s">
        <v>38</v>
      </c>
      <c r="C47" s="568" t="s">
        <v>102</v>
      </c>
      <c r="D47" s="568"/>
      <c r="E47" s="568"/>
      <c r="F47" s="568" t="s">
        <v>103</v>
      </c>
      <c r="G47" s="568" t="s">
        <v>104</v>
      </c>
      <c r="H47" s="568"/>
      <c r="I47" s="568"/>
      <c r="J47" s="568" t="s">
        <v>105</v>
      </c>
      <c r="K47" s="568"/>
      <c r="L47" s="568"/>
      <c r="M47" s="568" t="s">
        <v>106</v>
      </c>
      <c r="N47" s="568" t="s">
        <v>107</v>
      </c>
    </row>
    <row r="48" spans="1:155" s="18" customFormat="1" ht="11.25" customHeight="1" x14ac:dyDescent="0.25">
      <c r="A48" s="567"/>
      <c r="B48" s="568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</row>
    <row r="49" spans="1:163" s="18" customFormat="1" ht="34.5" customHeight="1" x14ac:dyDescent="0.25">
      <c r="A49" s="567"/>
      <c r="B49" s="568"/>
      <c r="C49" s="568"/>
      <c r="D49" s="568"/>
      <c r="E49" s="568"/>
      <c r="F49" s="568"/>
      <c r="G49" s="54" t="s">
        <v>108</v>
      </c>
      <c r="H49" s="54" t="s">
        <v>109</v>
      </c>
      <c r="I49" s="54" t="s">
        <v>110</v>
      </c>
      <c r="J49" s="54" t="s">
        <v>108</v>
      </c>
      <c r="K49" s="54" t="s">
        <v>109</v>
      </c>
      <c r="L49" s="54" t="s">
        <v>111</v>
      </c>
      <c r="M49" s="568"/>
      <c r="N49" s="568"/>
    </row>
    <row r="50" spans="1:163" s="18" customFormat="1" ht="15" x14ac:dyDescent="0.25">
      <c r="A50" s="55">
        <v>1</v>
      </c>
      <c r="B50" s="56">
        <v>2</v>
      </c>
      <c r="C50" s="579">
        <v>3</v>
      </c>
      <c r="D50" s="579"/>
      <c r="E50" s="579"/>
      <c r="F50" s="56">
        <v>4</v>
      </c>
      <c r="G50" s="56">
        <v>5</v>
      </c>
      <c r="H50" s="56">
        <v>6</v>
      </c>
      <c r="I50" s="56">
        <v>7</v>
      </c>
      <c r="J50" s="56">
        <v>8</v>
      </c>
      <c r="K50" s="56">
        <v>9</v>
      </c>
      <c r="L50" s="56">
        <v>10</v>
      </c>
      <c r="M50" s="56">
        <v>11</v>
      </c>
      <c r="N50" s="56">
        <v>12</v>
      </c>
      <c r="O50" s="57"/>
      <c r="P50" s="57"/>
      <c r="Q50" s="57"/>
    </row>
    <row r="51" spans="1:163" s="18" customFormat="1" ht="15" x14ac:dyDescent="0.25">
      <c r="A51" s="580" t="s">
        <v>112</v>
      </c>
      <c r="B51" s="581"/>
      <c r="C51" s="581"/>
      <c r="D51" s="581"/>
      <c r="E51" s="581"/>
      <c r="F51" s="581"/>
      <c r="G51" s="581"/>
      <c r="H51" s="581"/>
      <c r="I51" s="581"/>
      <c r="J51" s="581"/>
      <c r="K51" s="581"/>
      <c r="L51" s="581"/>
      <c r="M51" s="581"/>
      <c r="N51" s="582"/>
      <c r="EZ51" s="58" t="s">
        <v>112</v>
      </c>
    </row>
    <row r="52" spans="1:163" s="18" customFormat="1" ht="33.75" x14ac:dyDescent="0.25">
      <c r="A52" s="59" t="s">
        <v>26</v>
      </c>
      <c r="B52" s="60" t="s">
        <v>113</v>
      </c>
      <c r="C52" s="578" t="s">
        <v>114</v>
      </c>
      <c r="D52" s="578"/>
      <c r="E52" s="578"/>
      <c r="F52" s="61" t="s">
        <v>115</v>
      </c>
      <c r="G52" s="62">
        <v>0.17549999999999999</v>
      </c>
      <c r="H52" s="63">
        <v>1</v>
      </c>
      <c r="I52" s="64">
        <v>0.17549999999999999</v>
      </c>
      <c r="J52" s="65"/>
      <c r="K52" s="62"/>
      <c r="L52" s="65"/>
      <c r="M52" s="62"/>
      <c r="N52" s="66"/>
      <c r="EZ52" s="58"/>
      <c r="FA52" s="67" t="s">
        <v>114</v>
      </c>
      <c r="FB52" s="67" t="s">
        <v>0</v>
      </c>
      <c r="FC52" s="67" t="s">
        <v>0</v>
      </c>
    </row>
    <row r="53" spans="1:163" s="18" customFormat="1" ht="15" x14ac:dyDescent="0.25">
      <c r="A53" s="68"/>
      <c r="B53" s="69" t="s">
        <v>26</v>
      </c>
      <c r="C53" s="576" t="s">
        <v>116</v>
      </c>
      <c r="D53" s="576"/>
      <c r="E53" s="576"/>
      <c r="F53" s="70"/>
      <c r="G53" s="71"/>
      <c r="H53" s="71"/>
      <c r="I53" s="71"/>
      <c r="J53" s="72">
        <v>920.4</v>
      </c>
      <c r="K53" s="71"/>
      <c r="L53" s="72">
        <v>161.53</v>
      </c>
      <c r="M53" s="73">
        <v>52.21</v>
      </c>
      <c r="N53" s="74">
        <v>8433.48</v>
      </c>
      <c r="EZ53" s="58"/>
      <c r="FA53" s="67"/>
      <c r="FB53" s="67"/>
      <c r="FC53" s="67"/>
      <c r="FD53" s="75" t="s">
        <v>116</v>
      </c>
    </row>
    <row r="54" spans="1:163" s="18" customFormat="1" ht="15" x14ac:dyDescent="0.25">
      <c r="A54" s="76"/>
      <c r="B54" s="69"/>
      <c r="C54" s="576" t="s">
        <v>117</v>
      </c>
      <c r="D54" s="576"/>
      <c r="E54" s="576"/>
      <c r="F54" s="70" t="s">
        <v>118</v>
      </c>
      <c r="G54" s="77">
        <v>118</v>
      </c>
      <c r="H54" s="71"/>
      <c r="I54" s="78">
        <v>20.709</v>
      </c>
      <c r="J54" s="79"/>
      <c r="K54" s="71"/>
      <c r="L54" s="79"/>
      <c r="M54" s="71"/>
      <c r="N54" s="80"/>
      <c r="EZ54" s="58"/>
      <c r="FA54" s="67"/>
      <c r="FB54" s="67"/>
      <c r="FC54" s="67"/>
      <c r="FE54" s="75" t="s">
        <v>117</v>
      </c>
    </row>
    <row r="55" spans="1:163" s="18" customFormat="1" ht="15" x14ac:dyDescent="0.25">
      <c r="A55" s="81"/>
      <c r="B55" s="69"/>
      <c r="C55" s="577" t="s">
        <v>119</v>
      </c>
      <c r="D55" s="577"/>
      <c r="E55" s="577"/>
      <c r="F55" s="82"/>
      <c r="G55" s="83"/>
      <c r="H55" s="83"/>
      <c r="I55" s="83"/>
      <c r="J55" s="84">
        <v>920.4</v>
      </c>
      <c r="K55" s="83"/>
      <c r="L55" s="84">
        <v>161.53</v>
      </c>
      <c r="M55" s="83"/>
      <c r="N55" s="85">
        <v>8433.48</v>
      </c>
      <c r="EZ55" s="58"/>
      <c r="FA55" s="67"/>
      <c r="FB55" s="67"/>
      <c r="FC55" s="67"/>
      <c r="FF55" s="75" t="s">
        <v>119</v>
      </c>
    </row>
    <row r="56" spans="1:163" s="18" customFormat="1" ht="15" x14ac:dyDescent="0.25">
      <c r="A56" s="76"/>
      <c r="B56" s="69"/>
      <c r="C56" s="576" t="s">
        <v>120</v>
      </c>
      <c r="D56" s="576"/>
      <c r="E56" s="576"/>
      <c r="F56" s="70"/>
      <c r="G56" s="71"/>
      <c r="H56" s="71"/>
      <c r="I56" s="71"/>
      <c r="J56" s="79"/>
      <c r="K56" s="71"/>
      <c r="L56" s="72">
        <v>161.53</v>
      </c>
      <c r="M56" s="71"/>
      <c r="N56" s="74">
        <v>8433.48</v>
      </c>
      <c r="EZ56" s="58"/>
      <c r="FA56" s="67"/>
      <c r="FB56" s="67"/>
      <c r="FC56" s="67"/>
      <c r="FE56" s="75" t="s">
        <v>120</v>
      </c>
    </row>
    <row r="57" spans="1:163" s="18" customFormat="1" ht="22.5" x14ac:dyDescent="0.25">
      <c r="A57" s="76"/>
      <c r="B57" s="69" t="s">
        <v>121</v>
      </c>
      <c r="C57" s="576" t="s">
        <v>122</v>
      </c>
      <c r="D57" s="576"/>
      <c r="E57" s="576"/>
      <c r="F57" s="70" t="s">
        <v>123</v>
      </c>
      <c r="G57" s="77">
        <v>89</v>
      </c>
      <c r="H57" s="71"/>
      <c r="I57" s="77">
        <v>89</v>
      </c>
      <c r="J57" s="79"/>
      <c r="K57" s="71"/>
      <c r="L57" s="72">
        <v>143.76</v>
      </c>
      <c r="M57" s="71"/>
      <c r="N57" s="74">
        <v>7505.8</v>
      </c>
      <c r="EZ57" s="58"/>
      <c r="FA57" s="67"/>
      <c r="FB57" s="67"/>
      <c r="FC57" s="67"/>
      <c r="FE57" s="75" t="s">
        <v>122</v>
      </c>
    </row>
    <row r="58" spans="1:163" s="18" customFormat="1" ht="45" x14ac:dyDescent="0.25">
      <c r="A58" s="76"/>
      <c r="B58" s="69" t="s">
        <v>124</v>
      </c>
      <c r="C58" s="576" t="s">
        <v>125</v>
      </c>
      <c r="D58" s="576"/>
      <c r="E58" s="576"/>
      <c r="F58" s="70" t="s">
        <v>123</v>
      </c>
      <c r="G58" s="77">
        <v>40</v>
      </c>
      <c r="H58" s="73">
        <v>0.85</v>
      </c>
      <c r="I58" s="77">
        <v>34</v>
      </c>
      <c r="J58" s="79"/>
      <c r="K58" s="71"/>
      <c r="L58" s="72">
        <v>54.92</v>
      </c>
      <c r="M58" s="71"/>
      <c r="N58" s="74">
        <v>2867.38</v>
      </c>
      <c r="EZ58" s="58"/>
      <c r="FA58" s="67"/>
      <c r="FB58" s="67"/>
      <c r="FC58" s="67"/>
      <c r="FE58" s="75" t="s">
        <v>125</v>
      </c>
    </row>
    <row r="59" spans="1:163" s="18" customFormat="1" ht="15" x14ac:dyDescent="0.25">
      <c r="A59" s="86"/>
      <c r="B59" s="87"/>
      <c r="C59" s="578" t="s">
        <v>126</v>
      </c>
      <c r="D59" s="578"/>
      <c r="E59" s="578"/>
      <c r="F59" s="61"/>
      <c r="G59" s="62"/>
      <c r="H59" s="62"/>
      <c r="I59" s="62"/>
      <c r="J59" s="65"/>
      <c r="K59" s="62"/>
      <c r="L59" s="88">
        <v>360.21</v>
      </c>
      <c r="M59" s="83"/>
      <c r="N59" s="89">
        <v>18806.66</v>
      </c>
      <c r="EZ59" s="58"/>
      <c r="FA59" s="67"/>
      <c r="FB59" s="67"/>
      <c r="FC59" s="67"/>
      <c r="FG59" s="67" t="s">
        <v>126</v>
      </c>
    </row>
    <row r="60" spans="1:163" s="18" customFormat="1" ht="33.75" x14ac:dyDescent="0.25">
      <c r="A60" s="59" t="s">
        <v>127</v>
      </c>
      <c r="B60" s="60" t="s">
        <v>128</v>
      </c>
      <c r="C60" s="578" t="s">
        <v>129</v>
      </c>
      <c r="D60" s="578"/>
      <c r="E60" s="578"/>
      <c r="F60" s="61" t="s">
        <v>130</v>
      </c>
      <c r="G60" s="62">
        <v>0.69040000000000001</v>
      </c>
      <c r="H60" s="63">
        <v>1</v>
      </c>
      <c r="I60" s="64">
        <v>0.69040000000000001</v>
      </c>
      <c r="J60" s="65"/>
      <c r="K60" s="62"/>
      <c r="L60" s="65"/>
      <c r="M60" s="62"/>
      <c r="N60" s="66"/>
      <c r="EZ60" s="58"/>
      <c r="FA60" s="67" t="s">
        <v>129</v>
      </c>
      <c r="FB60" s="67" t="s">
        <v>0</v>
      </c>
      <c r="FC60" s="67" t="s">
        <v>0</v>
      </c>
      <c r="FG60" s="67"/>
    </row>
    <row r="61" spans="1:163" s="18" customFormat="1" ht="15" x14ac:dyDescent="0.25">
      <c r="A61" s="68"/>
      <c r="B61" s="69" t="s">
        <v>26</v>
      </c>
      <c r="C61" s="576" t="s">
        <v>116</v>
      </c>
      <c r="D61" s="576"/>
      <c r="E61" s="576"/>
      <c r="F61" s="70"/>
      <c r="G61" s="71"/>
      <c r="H61" s="71"/>
      <c r="I61" s="71"/>
      <c r="J61" s="72">
        <v>519.16</v>
      </c>
      <c r="K61" s="71"/>
      <c r="L61" s="72">
        <v>358.43</v>
      </c>
      <c r="M61" s="73">
        <v>52.21</v>
      </c>
      <c r="N61" s="74">
        <v>18713.63</v>
      </c>
      <c r="EZ61" s="58"/>
      <c r="FA61" s="67"/>
      <c r="FB61" s="67"/>
      <c r="FC61" s="67"/>
      <c r="FD61" s="75" t="s">
        <v>116</v>
      </c>
      <c r="FG61" s="67"/>
    </row>
    <row r="62" spans="1:163" s="18" customFormat="1" ht="15" x14ac:dyDescent="0.25">
      <c r="A62" s="68"/>
      <c r="B62" s="69" t="s">
        <v>127</v>
      </c>
      <c r="C62" s="576" t="s">
        <v>131</v>
      </c>
      <c r="D62" s="576"/>
      <c r="E62" s="576"/>
      <c r="F62" s="70"/>
      <c r="G62" s="71"/>
      <c r="H62" s="71"/>
      <c r="I62" s="71"/>
      <c r="J62" s="90">
        <v>10090.67</v>
      </c>
      <c r="K62" s="71"/>
      <c r="L62" s="90">
        <v>6966.6</v>
      </c>
      <c r="M62" s="73">
        <v>15.71</v>
      </c>
      <c r="N62" s="74">
        <v>109445.29</v>
      </c>
      <c r="EZ62" s="58"/>
      <c r="FA62" s="67"/>
      <c r="FB62" s="67"/>
      <c r="FC62" s="67"/>
      <c r="FD62" s="75" t="s">
        <v>131</v>
      </c>
      <c r="FG62" s="67"/>
    </row>
    <row r="63" spans="1:163" s="18" customFormat="1" ht="15" x14ac:dyDescent="0.25">
      <c r="A63" s="68"/>
      <c r="B63" s="69" t="s">
        <v>21</v>
      </c>
      <c r="C63" s="576" t="s">
        <v>132</v>
      </c>
      <c r="D63" s="576"/>
      <c r="E63" s="576"/>
      <c r="F63" s="70"/>
      <c r="G63" s="71"/>
      <c r="H63" s="71"/>
      <c r="I63" s="71"/>
      <c r="J63" s="72">
        <v>422.22</v>
      </c>
      <c r="K63" s="71"/>
      <c r="L63" s="72">
        <v>291.5</v>
      </c>
      <c r="M63" s="73">
        <v>52.21</v>
      </c>
      <c r="N63" s="74">
        <v>15219.22</v>
      </c>
      <c r="EZ63" s="58"/>
      <c r="FA63" s="67"/>
      <c r="FB63" s="67"/>
      <c r="FC63" s="67"/>
      <c r="FD63" s="75" t="s">
        <v>132</v>
      </c>
      <c r="FG63" s="67"/>
    </row>
    <row r="64" spans="1:163" s="18" customFormat="1" ht="15" x14ac:dyDescent="0.25">
      <c r="A64" s="76"/>
      <c r="B64" s="69"/>
      <c r="C64" s="576" t="s">
        <v>117</v>
      </c>
      <c r="D64" s="576"/>
      <c r="E64" s="576"/>
      <c r="F64" s="70" t="s">
        <v>118</v>
      </c>
      <c r="G64" s="91">
        <v>59.4</v>
      </c>
      <c r="H64" s="71"/>
      <c r="I64" s="92">
        <v>41.00976</v>
      </c>
      <c r="J64" s="79"/>
      <c r="K64" s="71"/>
      <c r="L64" s="79"/>
      <c r="M64" s="71"/>
      <c r="N64" s="80"/>
      <c r="EZ64" s="58"/>
      <c r="FA64" s="67"/>
      <c r="FB64" s="67"/>
      <c r="FC64" s="67"/>
      <c r="FE64" s="75" t="s">
        <v>117</v>
      </c>
      <c r="FG64" s="67"/>
    </row>
    <row r="65" spans="1:163" s="18" customFormat="1" ht="15" x14ac:dyDescent="0.25">
      <c r="A65" s="76"/>
      <c r="B65" s="69"/>
      <c r="C65" s="576" t="s">
        <v>133</v>
      </c>
      <c r="D65" s="576"/>
      <c r="E65" s="576"/>
      <c r="F65" s="70" t="s">
        <v>118</v>
      </c>
      <c r="G65" s="73">
        <v>29.76</v>
      </c>
      <c r="H65" s="71"/>
      <c r="I65" s="93">
        <v>20.546303999999999</v>
      </c>
      <c r="J65" s="79"/>
      <c r="K65" s="71"/>
      <c r="L65" s="79"/>
      <c r="M65" s="71"/>
      <c r="N65" s="80"/>
      <c r="EZ65" s="58"/>
      <c r="FA65" s="67"/>
      <c r="FB65" s="67"/>
      <c r="FC65" s="67"/>
      <c r="FE65" s="75" t="s">
        <v>133</v>
      </c>
      <c r="FG65" s="67"/>
    </row>
    <row r="66" spans="1:163" s="18" customFormat="1" ht="15" x14ac:dyDescent="0.25">
      <c r="A66" s="81"/>
      <c r="B66" s="69"/>
      <c r="C66" s="577" t="s">
        <v>119</v>
      </c>
      <c r="D66" s="577"/>
      <c r="E66" s="577"/>
      <c r="F66" s="82"/>
      <c r="G66" s="83"/>
      <c r="H66" s="83"/>
      <c r="I66" s="83"/>
      <c r="J66" s="94">
        <v>10609.83</v>
      </c>
      <c r="K66" s="83"/>
      <c r="L66" s="94">
        <v>7325.03</v>
      </c>
      <c r="M66" s="83"/>
      <c r="N66" s="85">
        <v>128158.92</v>
      </c>
      <c r="EZ66" s="58"/>
      <c r="FA66" s="67"/>
      <c r="FB66" s="67"/>
      <c r="FC66" s="67"/>
      <c r="FF66" s="75" t="s">
        <v>119</v>
      </c>
      <c r="FG66" s="67"/>
    </row>
    <row r="67" spans="1:163" s="18" customFormat="1" ht="15" x14ac:dyDescent="0.25">
      <c r="A67" s="76"/>
      <c r="B67" s="69"/>
      <c r="C67" s="576" t="s">
        <v>120</v>
      </c>
      <c r="D67" s="576"/>
      <c r="E67" s="576"/>
      <c r="F67" s="70"/>
      <c r="G67" s="71"/>
      <c r="H67" s="71"/>
      <c r="I67" s="71"/>
      <c r="J67" s="79"/>
      <c r="K67" s="71"/>
      <c r="L67" s="72">
        <v>649.92999999999995</v>
      </c>
      <c r="M67" s="71"/>
      <c r="N67" s="74">
        <v>33932.85</v>
      </c>
      <c r="EZ67" s="58"/>
      <c r="FA67" s="67"/>
      <c r="FB67" s="67"/>
      <c r="FC67" s="67"/>
      <c r="FE67" s="75" t="s">
        <v>120</v>
      </c>
      <c r="FG67" s="67"/>
    </row>
    <row r="68" spans="1:163" s="18" customFormat="1" ht="22.5" x14ac:dyDescent="0.25">
      <c r="A68" s="76"/>
      <c r="B68" s="69" t="s">
        <v>134</v>
      </c>
      <c r="C68" s="576" t="s">
        <v>135</v>
      </c>
      <c r="D68" s="576"/>
      <c r="E68" s="576"/>
      <c r="F68" s="70" t="s">
        <v>123</v>
      </c>
      <c r="G68" s="77">
        <v>109</v>
      </c>
      <c r="H68" s="71"/>
      <c r="I68" s="77">
        <v>109</v>
      </c>
      <c r="J68" s="79"/>
      <c r="K68" s="71"/>
      <c r="L68" s="72">
        <v>708.42</v>
      </c>
      <c r="M68" s="71"/>
      <c r="N68" s="74">
        <v>36986.81</v>
      </c>
      <c r="EZ68" s="58"/>
      <c r="FA68" s="67"/>
      <c r="FB68" s="67"/>
      <c r="FC68" s="67"/>
      <c r="FE68" s="75" t="s">
        <v>135</v>
      </c>
      <c r="FG68" s="67"/>
    </row>
    <row r="69" spans="1:163" s="18" customFormat="1" ht="45" x14ac:dyDescent="0.25">
      <c r="A69" s="76"/>
      <c r="B69" s="69" t="s">
        <v>136</v>
      </c>
      <c r="C69" s="576" t="s">
        <v>137</v>
      </c>
      <c r="D69" s="576"/>
      <c r="E69" s="576"/>
      <c r="F69" s="70" t="s">
        <v>123</v>
      </c>
      <c r="G69" s="77">
        <v>65</v>
      </c>
      <c r="H69" s="73">
        <v>0.85</v>
      </c>
      <c r="I69" s="73">
        <v>55.25</v>
      </c>
      <c r="J69" s="79"/>
      <c r="K69" s="71"/>
      <c r="L69" s="72">
        <v>359.09</v>
      </c>
      <c r="M69" s="71"/>
      <c r="N69" s="74">
        <v>18747.900000000001</v>
      </c>
      <c r="EZ69" s="58"/>
      <c r="FA69" s="67"/>
      <c r="FB69" s="67"/>
      <c r="FC69" s="67"/>
      <c r="FE69" s="75" t="s">
        <v>137</v>
      </c>
      <c r="FG69" s="67"/>
    </row>
    <row r="70" spans="1:163" s="18" customFormat="1" ht="15" x14ac:dyDescent="0.25">
      <c r="A70" s="86"/>
      <c r="B70" s="87"/>
      <c r="C70" s="578" t="s">
        <v>126</v>
      </c>
      <c r="D70" s="578"/>
      <c r="E70" s="578"/>
      <c r="F70" s="61"/>
      <c r="G70" s="62"/>
      <c r="H70" s="62"/>
      <c r="I70" s="62"/>
      <c r="J70" s="65"/>
      <c r="K70" s="62"/>
      <c r="L70" s="95">
        <v>8392.5400000000009</v>
      </c>
      <c r="M70" s="83"/>
      <c r="N70" s="89">
        <v>183893.63</v>
      </c>
      <c r="EZ70" s="58"/>
      <c r="FA70" s="67"/>
      <c r="FB70" s="67"/>
      <c r="FC70" s="67"/>
      <c r="FG70" s="67" t="s">
        <v>126</v>
      </c>
    </row>
    <row r="71" spans="1:163" s="18" customFormat="1" ht="45" x14ac:dyDescent="0.25">
      <c r="A71" s="59" t="s">
        <v>21</v>
      </c>
      <c r="B71" s="60" t="s">
        <v>138</v>
      </c>
      <c r="C71" s="578" t="s">
        <v>139</v>
      </c>
      <c r="D71" s="578"/>
      <c r="E71" s="578"/>
      <c r="F71" s="61" t="s">
        <v>115</v>
      </c>
      <c r="G71" s="62">
        <v>3.7871000000000001</v>
      </c>
      <c r="H71" s="63">
        <v>1</v>
      </c>
      <c r="I71" s="64">
        <v>3.7871000000000001</v>
      </c>
      <c r="J71" s="65"/>
      <c r="K71" s="62"/>
      <c r="L71" s="65"/>
      <c r="M71" s="62"/>
      <c r="N71" s="66"/>
      <c r="EZ71" s="58"/>
      <c r="FA71" s="67" t="s">
        <v>139</v>
      </c>
      <c r="FB71" s="67" t="s">
        <v>0</v>
      </c>
      <c r="FC71" s="67" t="s">
        <v>0</v>
      </c>
      <c r="FG71" s="67"/>
    </row>
    <row r="72" spans="1:163" s="18" customFormat="1" ht="15" x14ac:dyDescent="0.25">
      <c r="A72" s="68"/>
      <c r="B72" s="69" t="s">
        <v>26</v>
      </c>
      <c r="C72" s="576" t="s">
        <v>116</v>
      </c>
      <c r="D72" s="576"/>
      <c r="E72" s="576"/>
      <c r="F72" s="70"/>
      <c r="G72" s="71"/>
      <c r="H72" s="71"/>
      <c r="I72" s="71"/>
      <c r="J72" s="72">
        <v>92.08</v>
      </c>
      <c r="K72" s="71"/>
      <c r="L72" s="72">
        <v>348.72</v>
      </c>
      <c r="M72" s="73">
        <v>52.21</v>
      </c>
      <c r="N72" s="74">
        <v>18206.669999999998</v>
      </c>
      <c r="EZ72" s="58"/>
      <c r="FA72" s="67"/>
      <c r="FB72" s="67"/>
      <c r="FC72" s="67"/>
      <c r="FD72" s="75" t="s">
        <v>116</v>
      </c>
      <c r="FG72" s="67"/>
    </row>
    <row r="73" spans="1:163" s="18" customFormat="1" ht="15" x14ac:dyDescent="0.25">
      <c r="A73" s="68"/>
      <c r="B73" s="69" t="s">
        <v>127</v>
      </c>
      <c r="C73" s="576" t="s">
        <v>131</v>
      </c>
      <c r="D73" s="576"/>
      <c r="E73" s="576"/>
      <c r="F73" s="70"/>
      <c r="G73" s="71"/>
      <c r="H73" s="71"/>
      <c r="I73" s="71"/>
      <c r="J73" s="72">
        <v>287.60000000000002</v>
      </c>
      <c r="K73" s="71"/>
      <c r="L73" s="90">
        <v>1089.17</v>
      </c>
      <c r="M73" s="73">
        <v>15.71</v>
      </c>
      <c r="N73" s="74">
        <v>17110.86</v>
      </c>
      <c r="EZ73" s="58"/>
      <c r="FA73" s="67"/>
      <c r="FB73" s="67"/>
      <c r="FC73" s="67"/>
      <c r="FD73" s="75" t="s">
        <v>131</v>
      </c>
      <c r="FG73" s="67"/>
    </row>
    <row r="74" spans="1:163" s="18" customFormat="1" ht="15" x14ac:dyDescent="0.25">
      <c r="A74" s="68"/>
      <c r="B74" s="69" t="s">
        <v>21</v>
      </c>
      <c r="C74" s="576" t="s">
        <v>132</v>
      </c>
      <c r="D74" s="576"/>
      <c r="E74" s="576"/>
      <c r="F74" s="70"/>
      <c r="G74" s="71"/>
      <c r="H74" s="71"/>
      <c r="I74" s="71"/>
      <c r="J74" s="72">
        <v>37.57</v>
      </c>
      <c r="K74" s="71"/>
      <c r="L74" s="72">
        <v>142.28</v>
      </c>
      <c r="M74" s="73">
        <v>52.21</v>
      </c>
      <c r="N74" s="74">
        <v>7428.44</v>
      </c>
      <c r="EZ74" s="58"/>
      <c r="FA74" s="67"/>
      <c r="FB74" s="67"/>
      <c r="FC74" s="67"/>
      <c r="FD74" s="75" t="s">
        <v>132</v>
      </c>
      <c r="FG74" s="67"/>
    </row>
    <row r="75" spans="1:163" s="18" customFormat="1" ht="15" x14ac:dyDescent="0.25">
      <c r="A75" s="76"/>
      <c r="B75" s="69"/>
      <c r="C75" s="576" t="s">
        <v>117</v>
      </c>
      <c r="D75" s="576"/>
      <c r="E75" s="576"/>
      <c r="F75" s="70" t="s">
        <v>118</v>
      </c>
      <c r="G75" s="91">
        <v>11.7</v>
      </c>
      <c r="H75" s="71"/>
      <c r="I75" s="92">
        <v>44.309069999999998</v>
      </c>
      <c r="J75" s="79"/>
      <c r="K75" s="71"/>
      <c r="L75" s="79"/>
      <c r="M75" s="71"/>
      <c r="N75" s="80"/>
      <c r="EZ75" s="58"/>
      <c r="FA75" s="67"/>
      <c r="FB75" s="67"/>
      <c r="FC75" s="67"/>
      <c r="FE75" s="75" t="s">
        <v>117</v>
      </c>
      <c r="FG75" s="67"/>
    </row>
    <row r="76" spans="1:163" s="18" customFormat="1" ht="15" x14ac:dyDescent="0.25">
      <c r="A76" s="76"/>
      <c r="B76" s="69"/>
      <c r="C76" s="576" t="s">
        <v>133</v>
      </c>
      <c r="D76" s="576"/>
      <c r="E76" s="576"/>
      <c r="F76" s="70" t="s">
        <v>118</v>
      </c>
      <c r="G76" s="73">
        <v>2.96</v>
      </c>
      <c r="H76" s="71"/>
      <c r="I76" s="93">
        <v>11.209816</v>
      </c>
      <c r="J76" s="79"/>
      <c r="K76" s="71"/>
      <c r="L76" s="79"/>
      <c r="M76" s="71"/>
      <c r="N76" s="80"/>
      <c r="EZ76" s="58"/>
      <c r="FA76" s="67"/>
      <c r="FB76" s="67"/>
      <c r="FC76" s="67"/>
      <c r="FE76" s="75" t="s">
        <v>133</v>
      </c>
      <c r="FG76" s="67"/>
    </row>
    <row r="77" spans="1:163" s="18" customFormat="1" ht="15" x14ac:dyDescent="0.25">
      <c r="A77" s="81"/>
      <c r="B77" s="69"/>
      <c r="C77" s="577" t="s">
        <v>119</v>
      </c>
      <c r="D77" s="577"/>
      <c r="E77" s="577"/>
      <c r="F77" s="82"/>
      <c r="G77" s="83"/>
      <c r="H77" s="83"/>
      <c r="I77" s="83"/>
      <c r="J77" s="84">
        <v>379.68</v>
      </c>
      <c r="K77" s="83"/>
      <c r="L77" s="94">
        <v>1437.89</v>
      </c>
      <c r="M77" s="83"/>
      <c r="N77" s="85">
        <v>35317.53</v>
      </c>
      <c r="EZ77" s="58"/>
      <c r="FA77" s="67"/>
      <c r="FB77" s="67"/>
      <c r="FC77" s="67"/>
      <c r="FF77" s="75" t="s">
        <v>119</v>
      </c>
      <c r="FG77" s="67"/>
    </row>
    <row r="78" spans="1:163" s="18" customFormat="1" ht="15" x14ac:dyDescent="0.25">
      <c r="A78" s="76"/>
      <c r="B78" s="69"/>
      <c r="C78" s="576" t="s">
        <v>120</v>
      </c>
      <c r="D78" s="576"/>
      <c r="E78" s="576"/>
      <c r="F78" s="70"/>
      <c r="G78" s="71"/>
      <c r="H78" s="71"/>
      <c r="I78" s="71"/>
      <c r="J78" s="79"/>
      <c r="K78" s="71"/>
      <c r="L78" s="72">
        <v>491</v>
      </c>
      <c r="M78" s="71"/>
      <c r="N78" s="74">
        <v>25635.11</v>
      </c>
      <c r="EZ78" s="58"/>
      <c r="FA78" s="67"/>
      <c r="FB78" s="67"/>
      <c r="FC78" s="67"/>
      <c r="FE78" s="75" t="s">
        <v>120</v>
      </c>
      <c r="FG78" s="67"/>
    </row>
    <row r="79" spans="1:163" s="18" customFormat="1" ht="22.5" x14ac:dyDescent="0.25">
      <c r="A79" s="76"/>
      <c r="B79" s="69" t="s">
        <v>140</v>
      </c>
      <c r="C79" s="576" t="s">
        <v>141</v>
      </c>
      <c r="D79" s="576"/>
      <c r="E79" s="576"/>
      <c r="F79" s="70" t="s">
        <v>123</v>
      </c>
      <c r="G79" s="77">
        <v>102</v>
      </c>
      <c r="H79" s="71"/>
      <c r="I79" s="77">
        <v>102</v>
      </c>
      <c r="J79" s="79"/>
      <c r="K79" s="71"/>
      <c r="L79" s="72">
        <v>500.82</v>
      </c>
      <c r="M79" s="71"/>
      <c r="N79" s="74">
        <v>26147.81</v>
      </c>
      <c r="EZ79" s="58"/>
      <c r="FA79" s="67"/>
      <c r="FB79" s="67"/>
      <c r="FC79" s="67"/>
      <c r="FE79" s="75" t="s">
        <v>141</v>
      </c>
      <c r="FG79" s="67"/>
    </row>
    <row r="80" spans="1:163" s="18" customFormat="1" ht="22.5" x14ac:dyDescent="0.25">
      <c r="A80" s="76"/>
      <c r="B80" s="69" t="s">
        <v>142</v>
      </c>
      <c r="C80" s="576" t="s">
        <v>143</v>
      </c>
      <c r="D80" s="576"/>
      <c r="E80" s="576"/>
      <c r="F80" s="70" t="s">
        <v>123</v>
      </c>
      <c r="G80" s="77">
        <v>54</v>
      </c>
      <c r="H80" s="71"/>
      <c r="I80" s="77">
        <v>54</v>
      </c>
      <c r="J80" s="79"/>
      <c r="K80" s="71"/>
      <c r="L80" s="72">
        <v>265.14</v>
      </c>
      <c r="M80" s="71"/>
      <c r="N80" s="74">
        <v>13842.96</v>
      </c>
      <c r="EZ80" s="58"/>
      <c r="FA80" s="67"/>
      <c r="FB80" s="67"/>
      <c r="FC80" s="67"/>
      <c r="FE80" s="75" t="s">
        <v>143</v>
      </c>
      <c r="FG80" s="67"/>
    </row>
    <row r="81" spans="1:163" s="18" customFormat="1" ht="15" x14ac:dyDescent="0.25">
      <c r="A81" s="86"/>
      <c r="B81" s="87"/>
      <c r="C81" s="578" t="s">
        <v>126</v>
      </c>
      <c r="D81" s="578"/>
      <c r="E81" s="578"/>
      <c r="F81" s="61"/>
      <c r="G81" s="62"/>
      <c r="H81" s="62"/>
      <c r="I81" s="62"/>
      <c r="J81" s="65"/>
      <c r="K81" s="62"/>
      <c r="L81" s="95">
        <v>2203.85</v>
      </c>
      <c r="M81" s="83"/>
      <c r="N81" s="89">
        <v>75308.3</v>
      </c>
      <c r="EZ81" s="58"/>
      <c r="FA81" s="67"/>
      <c r="FB81" s="67"/>
      <c r="FC81" s="67"/>
      <c r="FG81" s="67" t="s">
        <v>126</v>
      </c>
    </row>
    <row r="82" spans="1:163" s="18" customFormat="1" ht="22.5" x14ac:dyDescent="0.25">
      <c r="A82" s="59" t="s">
        <v>24</v>
      </c>
      <c r="B82" s="60" t="s">
        <v>144</v>
      </c>
      <c r="C82" s="578" t="s">
        <v>145</v>
      </c>
      <c r="D82" s="578"/>
      <c r="E82" s="578"/>
      <c r="F82" s="61" t="s">
        <v>115</v>
      </c>
      <c r="G82" s="62">
        <v>1.7325999999999999</v>
      </c>
      <c r="H82" s="63">
        <v>1</v>
      </c>
      <c r="I82" s="64">
        <v>1.7325999999999999</v>
      </c>
      <c r="J82" s="65"/>
      <c r="K82" s="62"/>
      <c r="L82" s="65"/>
      <c r="M82" s="62"/>
      <c r="N82" s="66"/>
      <c r="EZ82" s="58"/>
      <c r="FA82" s="67" t="s">
        <v>145</v>
      </c>
      <c r="FB82" s="67" t="s">
        <v>0</v>
      </c>
      <c r="FC82" s="67" t="s">
        <v>0</v>
      </c>
      <c r="FG82" s="67"/>
    </row>
    <row r="83" spans="1:163" s="18" customFormat="1" ht="15" x14ac:dyDescent="0.25">
      <c r="A83" s="68"/>
      <c r="B83" s="69" t="s">
        <v>26</v>
      </c>
      <c r="C83" s="576" t="s">
        <v>116</v>
      </c>
      <c r="D83" s="576"/>
      <c r="E83" s="576"/>
      <c r="F83" s="70"/>
      <c r="G83" s="71"/>
      <c r="H83" s="71"/>
      <c r="I83" s="71"/>
      <c r="J83" s="72">
        <v>106.88</v>
      </c>
      <c r="K83" s="71"/>
      <c r="L83" s="72">
        <v>185.18</v>
      </c>
      <c r="M83" s="73">
        <v>52.21</v>
      </c>
      <c r="N83" s="74">
        <v>9668.25</v>
      </c>
      <c r="EZ83" s="58"/>
      <c r="FA83" s="67"/>
      <c r="FB83" s="67"/>
      <c r="FC83" s="67"/>
      <c r="FD83" s="75" t="s">
        <v>116</v>
      </c>
      <c r="FG83" s="67"/>
    </row>
    <row r="84" spans="1:163" s="18" customFormat="1" ht="15" x14ac:dyDescent="0.25">
      <c r="A84" s="68"/>
      <c r="B84" s="69" t="s">
        <v>127</v>
      </c>
      <c r="C84" s="576" t="s">
        <v>131</v>
      </c>
      <c r="D84" s="576"/>
      <c r="E84" s="576"/>
      <c r="F84" s="70"/>
      <c r="G84" s="71"/>
      <c r="H84" s="71"/>
      <c r="I84" s="71"/>
      <c r="J84" s="72">
        <v>241.58</v>
      </c>
      <c r="K84" s="71"/>
      <c r="L84" s="72">
        <v>418.56</v>
      </c>
      <c r="M84" s="73">
        <v>15.71</v>
      </c>
      <c r="N84" s="74">
        <v>6575.58</v>
      </c>
      <c r="EZ84" s="58"/>
      <c r="FA84" s="67"/>
      <c r="FB84" s="67"/>
      <c r="FC84" s="67"/>
      <c r="FD84" s="75" t="s">
        <v>131</v>
      </c>
      <c r="FG84" s="67"/>
    </row>
    <row r="85" spans="1:163" s="18" customFormat="1" ht="15" x14ac:dyDescent="0.25">
      <c r="A85" s="68"/>
      <c r="B85" s="69" t="s">
        <v>21</v>
      </c>
      <c r="C85" s="576" t="s">
        <v>132</v>
      </c>
      <c r="D85" s="576"/>
      <c r="E85" s="576"/>
      <c r="F85" s="70"/>
      <c r="G85" s="71"/>
      <c r="H85" s="71"/>
      <c r="I85" s="71"/>
      <c r="J85" s="72">
        <v>26.36</v>
      </c>
      <c r="K85" s="71"/>
      <c r="L85" s="72">
        <v>45.67</v>
      </c>
      <c r="M85" s="73">
        <v>52.21</v>
      </c>
      <c r="N85" s="74">
        <v>2384.4299999999998</v>
      </c>
      <c r="EZ85" s="58"/>
      <c r="FA85" s="67"/>
      <c r="FB85" s="67"/>
      <c r="FC85" s="67"/>
      <c r="FD85" s="75" t="s">
        <v>132</v>
      </c>
      <c r="FG85" s="67"/>
    </row>
    <row r="86" spans="1:163" s="18" customFormat="1" ht="15" x14ac:dyDescent="0.25">
      <c r="A86" s="76"/>
      <c r="B86" s="69"/>
      <c r="C86" s="576" t="s">
        <v>117</v>
      </c>
      <c r="D86" s="576"/>
      <c r="E86" s="576"/>
      <c r="F86" s="70" t="s">
        <v>118</v>
      </c>
      <c r="G86" s="73">
        <v>12.53</v>
      </c>
      <c r="H86" s="71"/>
      <c r="I86" s="93">
        <v>21.709478000000001</v>
      </c>
      <c r="J86" s="79"/>
      <c r="K86" s="71"/>
      <c r="L86" s="79"/>
      <c r="M86" s="71"/>
      <c r="N86" s="80"/>
      <c r="EZ86" s="58"/>
      <c r="FA86" s="67"/>
      <c r="FB86" s="67"/>
      <c r="FC86" s="67"/>
      <c r="FE86" s="75" t="s">
        <v>117</v>
      </c>
      <c r="FG86" s="67"/>
    </row>
    <row r="87" spans="1:163" s="18" customFormat="1" ht="15" x14ac:dyDescent="0.25">
      <c r="A87" s="76"/>
      <c r="B87" s="69"/>
      <c r="C87" s="576" t="s">
        <v>133</v>
      </c>
      <c r="D87" s="576"/>
      <c r="E87" s="576"/>
      <c r="F87" s="70" t="s">
        <v>118</v>
      </c>
      <c r="G87" s="73">
        <v>2.62</v>
      </c>
      <c r="H87" s="71"/>
      <c r="I87" s="93">
        <v>4.5394119999999996</v>
      </c>
      <c r="J87" s="79"/>
      <c r="K87" s="71"/>
      <c r="L87" s="79"/>
      <c r="M87" s="71"/>
      <c r="N87" s="80"/>
      <c r="EZ87" s="58"/>
      <c r="FA87" s="67"/>
      <c r="FB87" s="67"/>
      <c r="FC87" s="67"/>
      <c r="FE87" s="75" t="s">
        <v>133</v>
      </c>
      <c r="FG87" s="67"/>
    </row>
    <row r="88" spans="1:163" s="18" customFormat="1" ht="15" x14ac:dyDescent="0.25">
      <c r="A88" s="81"/>
      <c r="B88" s="69"/>
      <c r="C88" s="577" t="s">
        <v>119</v>
      </c>
      <c r="D88" s="577"/>
      <c r="E88" s="577"/>
      <c r="F88" s="82"/>
      <c r="G88" s="83"/>
      <c r="H88" s="83"/>
      <c r="I88" s="83"/>
      <c r="J88" s="84">
        <v>348.46</v>
      </c>
      <c r="K88" s="83"/>
      <c r="L88" s="84">
        <v>603.74</v>
      </c>
      <c r="M88" s="83"/>
      <c r="N88" s="85">
        <v>16243.83</v>
      </c>
      <c r="EZ88" s="58"/>
      <c r="FA88" s="67"/>
      <c r="FB88" s="67"/>
      <c r="FC88" s="67"/>
      <c r="FF88" s="75" t="s">
        <v>119</v>
      </c>
      <c r="FG88" s="67"/>
    </row>
    <row r="89" spans="1:163" s="18" customFormat="1" ht="15" x14ac:dyDescent="0.25">
      <c r="A89" s="76"/>
      <c r="B89" s="69"/>
      <c r="C89" s="576" t="s">
        <v>120</v>
      </c>
      <c r="D89" s="576"/>
      <c r="E89" s="576"/>
      <c r="F89" s="70"/>
      <c r="G89" s="71"/>
      <c r="H89" s="71"/>
      <c r="I89" s="71"/>
      <c r="J89" s="79"/>
      <c r="K89" s="71"/>
      <c r="L89" s="72">
        <v>230.85</v>
      </c>
      <c r="M89" s="71"/>
      <c r="N89" s="74">
        <v>12052.68</v>
      </c>
      <c r="EZ89" s="58"/>
      <c r="FA89" s="67"/>
      <c r="FB89" s="67"/>
      <c r="FC89" s="67"/>
      <c r="FE89" s="75" t="s">
        <v>120</v>
      </c>
      <c r="FG89" s="67"/>
    </row>
    <row r="90" spans="1:163" s="18" customFormat="1" ht="22.5" x14ac:dyDescent="0.25">
      <c r="A90" s="76"/>
      <c r="B90" s="69" t="s">
        <v>146</v>
      </c>
      <c r="C90" s="576" t="s">
        <v>147</v>
      </c>
      <c r="D90" s="576"/>
      <c r="E90" s="576"/>
      <c r="F90" s="70" t="s">
        <v>123</v>
      </c>
      <c r="G90" s="77">
        <v>92</v>
      </c>
      <c r="H90" s="71"/>
      <c r="I90" s="77">
        <v>92</v>
      </c>
      <c r="J90" s="79"/>
      <c r="K90" s="71"/>
      <c r="L90" s="72">
        <v>212.38</v>
      </c>
      <c r="M90" s="71"/>
      <c r="N90" s="74">
        <v>11088.47</v>
      </c>
      <c r="EZ90" s="58"/>
      <c r="FA90" s="67"/>
      <c r="FB90" s="67"/>
      <c r="FC90" s="67"/>
      <c r="FE90" s="75" t="s">
        <v>147</v>
      </c>
      <c r="FG90" s="67"/>
    </row>
    <row r="91" spans="1:163" s="18" customFormat="1" ht="45" x14ac:dyDescent="0.25">
      <c r="A91" s="76"/>
      <c r="B91" s="69" t="s">
        <v>148</v>
      </c>
      <c r="C91" s="576" t="s">
        <v>149</v>
      </c>
      <c r="D91" s="576"/>
      <c r="E91" s="576"/>
      <c r="F91" s="70" t="s">
        <v>123</v>
      </c>
      <c r="G91" s="77">
        <v>46</v>
      </c>
      <c r="H91" s="73">
        <v>0.85</v>
      </c>
      <c r="I91" s="91">
        <v>39.1</v>
      </c>
      <c r="J91" s="79"/>
      <c r="K91" s="71"/>
      <c r="L91" s="72">
        <v>90.26</v>
      </c>
      <c r="M91" s="71"/>
      <c r="N91" s="74">
        <v>4712.6000000000004</v>
      </c>
      <c r="EZ91" s="58"/>
      <c r="FA91" s="67"/>
      <c r="FB91" s="67"/>
      <c r="FC91" s="67"/>
      <c r="FE91" s="75" t="s">
        <v>149</v>
      </c>
      <c r="FG91" s="67"/>
    </row>
    <row r="92" spans="1:163" s="18" customFormat="1" ht="15" x14ac:dyDescent="0.25">
      <c r="A92" s="86"/>
      <c r="B92" s="87"/>
      <c r="C92" s="578" t="s">
        <v>126</v>
      </c>
      <c r="D92" s="578"/>
      <c r="E92" s="578"/>
      <c r="F92" s="61"/>
      <c r="G92" s="62"/>
      <c r="H92" s="62"/>
      <c r="I92" s="62"/>
      <c r="J92" s="65"/>
      <c r="K92" s="62"/>
      <c r="L92" s="88">
        <v>906.38</v>
      </c>
      <c r="M92" s="83"/>
      <c r="N92" s="89">
        <v>32044.9</v>
      </c>
      <c r="EZ92" s="58"/>
      <c r="FA92" s="67"/>
      <c r="FB92" s="67"/>
      <c r="FC92" s="67"/>
      <c r="FG92" s="67" t="s">
        <v>126</v>
      </c>
    </row>
    <row r="93" spans="1:163" s="18" customFormat="1" ht="33.75" x14ac:dyDescent="0.25">
      <c r="A93" s="59" t="s">
        <v>25</v>
      </c>
      <c r="B93" s="60" t="s">
        <v>150</v>
      </c>
      <c r="C93" s="578" t="s">
        <v>151</v>
      </c>
      <c r="D93" s="578"/>
      <c r="E93" s="578"/>
      <c r="F93" s="61" t="s">
        <v>115</v>
      </c>
      <c r="G93" s="62">
        <v>1.7325999999999999</v>
      </c>
      <c r="H93" s="63">
        <v>1</v>
      </c>
      <c r="I93" s="64">
        <v>1.7325999999999999</v>
      </c>
      <c r="J93" s="65"/>
      <c r="K93" s="62"/>
      <c r="L93" s="65"/>
      <c r="M93" s="62"/>
      <c r="N93" s="66"/>
      <c r="EZ93" s="58"/>
      <c r="FA93" s="67" t="s">
        <v>151</v>
      </c>
      <c r="FB93" s="67" t="s">
        <v>0</v>
      </c>
      <c r="FC93" s="67" t="s">
        <v>0</v>
      </c>
      <c r="FG93" s="67"/>
    </row>
    <row r="94" spans="1:163" s="18" customFormat="1" ht="15" x14ac:dyDescent="0.25">
      <c r="A94" s="68"/>
      <c r="B94" s="69" t="s">
        <v>26</v>
      </c>
      <c r="C94" s="576" t="s">
        <v>116</v>
      </c>
      <c r="D94" s="576"/>
      <c r="E94" s="576"/>
      <c r="F94" s="70"/>
      <c r="G94" s="71"/>
      <c r="H94" s="71"/>
      <c r="I94" s="71"/>
      <c r="J94" s="72">
        <v>173.23</v>
      </c>
      <c r="K94" s="71"/>
      <c r="L94" s="72">
        <v>300.14</v>
      </c>
      <c r="M94" s="73">
        <v>52.21</v>
      </c>
      <c r="N94" s="74">
        <v>15670.31</v>
      </c>
      <c r="EZ94" s="58"/>
      <c r="FA94" s="67"/>
      <c r="FB94" s="67"/>
      <c r="FC94" s="67"/>
      <c r="FD94" s="75" t="s">
        <v>116</v>
      </c>
      <c r="FG94" s="67"/>
    </row>
    <row r="95" spans="1:163" s="18" customFormat="1" ht="15" x14ac:dyDescent="0.25">
      <c r="A95" s="68"/>
      <c r="B95" s="69" t="s">
        <v>127</v>
      </c>
      <c r="C95" s="576" t="s">
        <v>131</v>
      </c>
      <c r="D95" s="576"/>
      <c r="E95" s="576"/>
      <c r="F95" s="70"/>
      <c r="G95" s="71"/>
      <c r="H95" s="71"/>
      <c r="I95" s="71"/>
      <c r="J95" s="90">
        <v>5268.76</v>
      </c>
      <c r="K95" s="71"/>
      <c r="L95" s="90">
        <v>9128.65</v>
      </c>
      <c r="M95" s="73">
        <v>15.71</v>
      </c>
      <c r="N95" s="74">
        <v>143411.09</v>
      </c>
      <c r="EZ95" s="58"/>
      <c r="FA95" s="67"/>
      <c r="FB95" s="67"/>
      <c r="FC95" s="67"/>
      <c r="FD95" s="75" t="s">
        <v>131</v>
      </c>
      <c r="FG95" s="67"/>
    </row>
    <row r="96" spans="1:163" s="18" customFormat="1" ht="15" x14ac:dyDescent="0.25">
      <c r="A96" s="68"/>
      <c r="B96" s="69" t="s">
        <v>21</v>
      </c>
      <c r="C96" s="576" t="s">
        <v>132</v>
      </c>
      <c r="D96" s="576"/>
      <c r="E96" s="576"/>
      <c r="F96" s="70"/>
      <c r="G96" s="71"/>
      <c r="H96" s="71"/>
      <c r="I96" s="71"/>
      <c r="J96" s="72">
        <v>267.67</v>
      </c>
      <c r="K96" s="71"/>
      <c r="L96" s="72">
        <v>463.77</v>
      </c>
      <c r="M96" s="73">
        <v>52.21</v>
      </c>
      <c r="N96" s="74">
        <v>24213.43</v>
      </c>
      <c r="EZ96" s="58"/>
      <c r="FA96" s="67"/>
      <c r="FB96" s="67"/>
      <c r="FC96" s="67"/>
      <c r="FD96" s="75" t="s">
        <v>132</v>
      </c>
      <c r="FG96" s="67"/>
    </row>
    <row r="97" spans="1:165" s="18" customFormat="1" ht="15" x14ac:dyDescent="0.25">
      <c r="A97" s="68"/>
      <c r="B97" s="69" t="s">
        <v>24</v>
      </c>
      <c r="C97" s="576" t="s">
        <v>152</v>
      </c>
      <c r="D97" s="576"/>
      <c r="E97" s="576"/>
      <c r="F97" s="70"/>
      <c r="G97" s="71"/>
      <c r="H97" s="71"/>
      <c r="I97" s="71"/>
      <c r="J97" s="72">
        <v>17.079999999999998</v>
      </c>
      <c r="K97" s="71"/>
      <c r="L97" s="72">
        <v>29.59</v>
      </c>
      <c r="M97" s="91">
        <v>9.5</v>
      </c>
      <c r="N97" s="96">
        <v>281.11</v>
      </c>
      <c r="EZ97" s="58"/>
      <c r="FA97" s="67"/>
      <c r="FB97" s="67"/>
      <c r="FC97" s="67"/>
      <c r="FD97" s="75" t="s">
        <v>152</v>
      </c>
      <c r="FG97" s="67"/>
    </row>
    <row r="98" spans="1:165" s="18" customFormat="1" ht="15" x14ac:dyDescent="0.25">
      <c r="A98" s="76"/>
      <c r="B98" s="69"/>
      <c r="C98" s="576" t="s">
        <v>117</v>
      </c>
      <c r="D98" s="576"/>
      <c r="E98" s="576"/>
      <c r="F98" s="70" t="s">
        <v>118</v>
      </c>
      <c r="G98" s="91">
        <v>21.6</v>
      </c>
      <c r="H98" s="71"/>
      <c r="I98" s="92">
        <v>37.424160000000001</v>
      </c>
      <c r="J98" s="79"/>
      <c r="K98" s="71"/>
      <c r="L98" s="79"/>
      <c r="M98" s="71"/>
      <c r="N98" s="80"/>
      <c r="EZ98" s="58"/>
      <c r="FA98" s="67"/>
      <c r="FB98" s="67"/>
      <c r="FC98" s="67"/>
      <c r="FE98" s="75" t="s">
        <v>117</v>
      </c>
      <c r="FG98" s="67"/>
    </row>
    <row r="99" spans="1:165" s="18" customFormat="1" ht="15" x14ac:dyDescent="0.25">
      <c r="A99" s="76"/>
      <c r="B99" s="69"/>
      <c r="C99" s="576" t="s">
        <v>133</v>
      </c>
      <c r="D99" s="576"/>
      <c r="E99" s="576"/>
      <c r="F99" s="70" t="s">
        <v>118</v>
      </c>
      <c r="G99" s="91">
        <v>20.6</v>
      </c>
      <c r="H99" s="71"/>
      <c r="I99" s="92">
        <v>35.691560000000003</v>
      </c>
      <c r="J99" s="79"/>
      <c r="K99" s="71"/>
      <c r="L99" s="79"/>
      <c r="M99" s="71"/>
      <c r="N99" s="80"/>
      <c r="EZ99" s="58"/>
      <c r="FA99" s="67"/>
      <c r="FB99" s="67"/>
      <c r="FC99" s="67"/>
      <c r="FE99" s="75" t="s">
        <v>133</v>
      </c>
      <c r="FG99" s="67"/>
    </row>
    <row r="100" spans="1:165" s="18" customFormat="1" ht="15" x14ac:dyDescent="0.25">
      <c r="A100" s="81"/>
      <c r="B100" s="69"/>
      <c r="C100" s="577" t="s">
        <v>119</v>
      </c>
      <c r="D100" s="577"/>
      <c r="E100" s="577"/>
      <c r="F100" s="82"/>
      <c r="G100" s="83"/>
      <c r="H100" s="83"/>
      <c r="I100" s="83"/>
      <c r="J100" s="94">
        <v>5459.07</v>
      </c>
      <c r="K100" s="83"/>
      <c r="L100" s="94">
        <v>9458.3799999999992</v>
      </c>
      <c r="M100" s="83"/>
      <c r="N100" s="85">
        <v>159362.51</v>
      </c>
      <c r="EZ100" s="58"/>
      <c r="FA100" s="67"/>
      <c r="FB100" s="67"/>
      <c r="FC100" s="67"/>
      <c r="FF100" s="75" t="s">
        <v>119</v>
      </c>
      <c r="FG100" s="67"/>
    </row>
    <row r="101" spans="1:165" s="18" customFormat="1" ht="15" x14ac:dyDescent="0.25">
      <c r="A101" s="76"/>
      <c r="B101" s="69"/>
      <c r="C101" s="576" t="s">
        <v>120</v>
      </c>
      <c r="D101" s="576"/>
      <c r="E101" s="576"/>
      <c r="F101" s="70"/>
      <c r="G101" s="71"/>
      <c r="H101" s="71"/>
      <c r="I101" s="71"/>
      <c r="J101" s="79"/>
      <c r="K101" s="71"/>
      <c r="L101" s="72">
        <v>763.91</v>
      </c>
      <c r="M101" s="71"/>
      <c r="N101" s="74">
        <v>39883.74</v>
      </c>
      <c r="EZ101" s="58"/>
      <c r="FA101" s="67"/>
      <c r="FB101" s="67"/>
      <c r="FC101" s="67"/>
      <c r="FE101" s="75" t="s">
        <v>120</v>
      </c>
      <c r="FG101" s="67"/>
    </row>
    <row r="102" spans="1:165" s="18" customFormat="1" ht="45" x14ac:dyDescent="0.25">
      <c r="A102" s="76"/>
      <c r="B102" s="69" t="s">
        <v>153</v>
      </c>
      <c r="C102" s="576" t="s">
        <v>154</v>
      </c>
      <c r="D102" s="576"/>
      <c r="E102" s="576"/>
      <c r="F102" s="70" t="s">
        <v>123</v>
      </c>
      <c r="G102" s="77">
        <v>147</v>
      </c>
      <c r="H102" s="71"/>
      <c r="I102" s="77">
        <v>147</v>
      </c>
      <c r="J102" s="79"/>
      <c r="K102" s="71"/>
      <c r="L102" s="90">
        <v>1122.95</v>
      </c>
      <c r="M102" s="71"/>
      <c r="N102" s="74">
        <v>58629.1</v>
      </c>
      <c r="EZ102" s="58"/>
      <c r="FA102" s="67"/>
      <c r="FB102" s="67"/>
      <c r="FC102" s="67"/>
      <c r="FE102" s="75" t="s">
        <v>154</v>
      </c>
      <c r="FG102" s="67"/>
    </row>
    <row r="103" spans="1:165" s="18" customFormat="1" ht="56.25" x14ac:dyDescent="0.25">
      <c r="A103" s="76"/>
      <c r="B103" s="69" t="s">
        <v>155</v>
      </c>
      <c r="C103" s="576" t="s">
        <v>156</v>
      </c>
      <c r="D103" s="576"/>
      <c r="E103" s="576"/>
      <c r="F103" s="70" t="s">
        <v>123</v>
      </c>
      <c r="G103" s="77">
        <v>134</v>
      </c>
      <c r="H103" s="73">
        <v>0.85</v>
      </c>
      <c r="I103" s="91">
        <v>113.9</v>
      </c>
      <c r="J103" s="79"/>
      <c r="K103" s="71"/>
      <c r="L103" s="72">
        <v>870.09</v>
      </c>
      <c r="M103" s="71"/>
      <c r="N103" s="74">
        <v>45427.58</v>
      </c>
      <c r="EZ103" s="58"/>
      <c r="FA103" s="67"/>
      <c r="FB103" s="67"/>
      <c r="FC103" s="67"/>
      <c r="FE103" s="75" t="s">
        <v>156</v>
      </c>
      <c r="FG103" s="67"/>
    </row>
    <row r="104" spans="1:165" s="18" customFormat="1" ht="15" x14ac:dyDescent="0.25">
      <c r="A104" s="86"/>
      <c r="B104" s="87"/>
      <c r="C104" s="578" t="s">
        <v>126</v>
      </c>
      <c r="D104" s="578"/>
      <c r="E104" s="578"/>
      <c r="F104" s="61"/>
      <c r="G104" s="62"/>
      <c r="H104" s="62"/>
      <c r="I104" s="62"/>
      <c r="J104" s="65"/>
      <c r="K104" s="62"/>
      <c r="L104" s="95">
        <v>11451.42</v>
      </c>
      <c r="M104" s="83"/>
      <c r="N104" s="89">
        <v>263419.19</v>
      </c>
      <c r="EZ104" s="58"/>
      <c r="FA104" s="67"/>
      <c r="FB104" s="67"/>
      <c r="FC104" s="67"/>
      <c r="FG104" s="67" t="s">
        <v>126</v>
      </c>
    </row>
    <row r="105" spans="1:165" s="18" customFormat="1" ht="22.5" x14ac:dyDescent="0.25">
      <c r="A105" s="59" t="s">
        <v>22</v>
      </c>
      <c r="B105" s="60" t="s">
        <v>157</v>
      </c>
      <c r="C105" s="578" t="s">
        <v>158</v>
      </c>
      <c r="D105" s="578"/>
      <c r="E105" s="578"/>
      <c r="F105" s="61" t="s">
        <v>159</v>
      </c>
      <c r="G105" s="62">
        <v>218.30799999999999</v>
      </c>
      <c r="H105" s="63">
        <v>1</v>
      </c>
      <c r="I105" s="97">
        <v>218.30799999999999</v>
      </c>
      <c r="J105" s="88">
        <v>646.32000000000005</v>
      </c>
      <c r="K105" s="97">
        <v>1.012</v>
      </c>
      <c r="L105" s="95">
        <v>142789.99</v>
      </c>
      <c r="M105" s="98">
        <v>9.5</v>
      </c>
      <c r="N105" s="89">
        <v>1356504.91</v>
      </c>
      <c r="EZ105" s="58"/>
      <c r="FA105" s="67" t="s">
        <v>158</v>
      </c>
      <c r="FB105" s="67" t="s">
        <v>0</v>
      </c>
      <c r="FC105" s="67" t="s">
        <v>0</v>
      </c>
      <c r="FG105" s="67"/>
    </row>
    <row r="106" spans="1:165" s="18" customFormat="1" ht="15" x14ac:dyDescent="0.25">
      <c r="A106" s="81"/>
      <c r="B106" s="99"/>
      <c r="C106" s="576" t="s">
        <v>160</v>
      </c>
      <c r="D106" s="576"/>
      <c r="E106" s="576"/>
      <c r="F106" s="576"/>
      <c r="G106" s="576"/>
      <c r="H106" s="576"/>
      <c r="I106" s="576"/>
      <c r="J106" s="576"/>
      <c r="K106" s="576"/>
      <c r="L106" s="576"/>
      <c r="M106" s="576"/>
      <c r="N106" s="583"/>
      <c r="EZ106" s="58"/>
      <c r="FA106" s="67"/>
      <c r="FB106" s="67"/>
      <c r="FC106" s="67"/>
      <c r="FG106" s="67"/>
      <c r="FH106" s="75" t="s">
        <v>160</v>
      </c>
    </row>
    <row r="107" spans="1:165" s="18" customFormat="1" ht="15" x14ac:dyDescent="0.25">
      <c r="A107" s="100"/>
      <c r="B107" s="69"/>
      <c r="C107" s="584" t="s">
        <v>161</v>
      </c>
      <c r="D107" s="584"/>
      <c r="E107" s="584"/>
      <c r="F107" s="584"/>
      <c r="G107" s="584"/>
      <c r="H107" s="584"/>
      <c r="I107" s="584"/>
      <c r="J107" s="584"/>
      <c r="K107" s="584"/>
      <c r="L107" s="584"/>
      <c r="M107" s="584"/>
      <c r="N107" s="585"/>
      <c r="EZ107" s="58"/>
      <c r="FA107" s="67"/>
      <c r="FB107" s="67"/>
      <c r="FC107" s="67"/>
      <c r="FG107" s="67"/>
      <c r="FI107" s="75" t="s">
        <v>161</v>
      </c>
    </row>
    <row r="108" spans="1:165" s="18" customFormat="1" ht="15" x14ac:dyDescent="0.25">
      <c r="A108" s="86"/>
      <c r="B108" s="87"/>
      <c r="C108" s="578" t="s">
        <v>126</v>
      </c>
      <c r="D108" s="578"/>
      <c r="E108" s="578"/>
      <c r="F108" s="61"/>
      <c r="G108" s="62"/>
      <c r="H108" s="62"/>
      <c r="I108" s="62"/>
      <c r="J108" s="65"/>
      <c r="K108" s="62"/>
      <c r="L108" s="95">
        <v>142789.99</v>
      </c>
      <c r="M108" s="83"/>
      <c r="N108" s="89">
        <v>1356504.91</v>
      </c>
      <c r="EZ108" s="58"/>
      <c r="FA108" s="67"/>
      <c r="FB108" s="67"/>
      <c r="FC108" s="67"/>
      <c r="FG108" s="67" t="s">
        <v>126</v>
      </c>
    </row>
    <row r="109" spans="1:165" s="18" customFormat="1" ht="45" x14ac:dyDescent="0.25">
      <c r="A109" s="59" t="s">
        <v>27</v>
      </c>
      <c r="B109" s="60" t="s">
        <v>162</v>
      </c>
      <c r="C109" s="578" t="s">
        <v>163</v>
      </c>
      <c r="D109" s="578"/>
      <c r="E109" s="578"/>
      <c r="F109" s="61" t="s">
        <v>130</v>
      </c>
      <c r="G109" s="62">
        <v>0.36870000000000003</v>
      </c>
      <c r="H109" s="63">
        <v>1</v>
      </c>
      <c r="I109" s="64">
        <v>0.36870000000000003</v>
      </c>
      <c r="J109" s="65"/>
      <c r="K109" s="62"/>
      <c r="L109" s="65"/>
      <c r="M109" s="62"/>
      <c r="N109" s="66"/>
      <c r="EZ109" s="58"/>
      <c r="FA109" s="67" t="s">
        <v>163</v>
      </c>
      <c r="FB109" s="67" t="s">
        <v>0</v>
      </c>
      <c r="FC109" s="67" t="s">
        <v>0</v>
      </c>
      <c r="FG109" s="67"/>
    </row>
    <row r="110" spans="1:165" s="18" customFormat="1" ht="15" x14ac:dyDescent="0.25">
      <c r="A110" s="68"/>
      <c r="B110" s="69" t="s">
        <v>26</v>
      </c>
      <c r="C110" s="576" t="s">
        <v>116</v>
      </c>
      <c r="D110" s="576"/>
      <c r="E110" s="576"/>
      <c r="F110" s="70"/>
      <c r="G110" s="71"/>
      <c r="H110" s="71"/>
      <c r="I110" s="71"/>
      <c r="J110" s="90">
        <v>9218</v>
      </c>
      <c r="K110" s="71"/>
      <c r="L110" s="90">
        <v>3398.68</v>
      </c>
      <c r="M110" s="73">
        <v>52.21</v>
      </c>
      <c r="N110" s="74">
        <v>177445.08</v>
      </c>
      <c r="EZ110" s="58"/>
      <c r="FA110" s="67"/>
      <c r="FB110" s="67"/>
      <c r="FC110" s="67"/>
      <c r="FD110" s="75" t="s">
        <v>116</v>
      </c>
      <c r="FG110" s="67"/>
    </row>
    <row r="111" spans="1:165" s="18" customFormat="1" ht="15" x14ac:dyDescent="0.25">
      <c r="A111" s="68"/>
      <c r="B111" s="69" t="s">
        <v>127</v>
      </c>
      <c r="C111" s="576" t="s">
        <v>131</v>
      </c>
      <c r="D111" s="576"/>
      <c r="E111" s="576"/>
      <c r="F111" s="70"/>
      <c r="G111" s="71"/>
      <c r="H111" s="71"/>
      <c r="I111" s="71"/>
      <c r="J111" s="90">
        <v>40105.1</v>
      </c>
      <c r="K111" s="71"/>
      <c r="L111" s="90">
        <v>14786.75</v>
      </c>
      <c r="M111" s="73">
        <v>15.71</v>
      </c>
      <c r="N111" s="74">
        <v>232299.84</v>
      </c>
      <c r="EZ111" s="58"/>
      <c r="FA111" s="67"/>
      <c r="FB111" s="67"/>
      <c r="FC111" s="67"/>
      <c r="FD111" s="75" t="s">
        <v>131</v>
      </c>
      <c r="FG111" s="67"/>
    </row>
    <row r="112" spans="1:165" s="18" customFormat="1" ht="15" x14ac:dyDescent="0.25">
      <c r="A112" s="68"/>
      <c r="B112" s="69" t="s">
        <v>21</v>
      </c>
      <c r="C112" s="576" t="s">
        <v>132</v>
      </c>
      <c r="D112" s="576"/>
      <c r="E112" s="576"/>
      <c r="F112" s="70"/>
      <c r="G112" s="71"/>
      <c r="H112" s="71"/>
      <c r="I112" s="71"/>
      <c r="J112" s="90">
        <v>2629.93</v>
      </c>
      <c r="K112" s="71"/>
      <c r="L112" s="72">
        <v>969.66</v>
      </c>
      <c r="M112" s="73">
        <v>52.21</v>
      </c>
      <c r="N112" s="74">
        <v>50625.95</v>
      </c>
      <c r="EZ112" s="58"/>
      <c r="FA112" s="67"/>
      <c r="FB112" s="67"/>
      <c r="FC112" s="67"/>
      <c r="FD112" s="75" t="s">
        <v>132</v>
      </c>
      <c r="FG112" s="67"/>
    </row>
    <row r="113" spans="1:165" s="18" customFormat="1" ht="15" x14ac:dyDescent="0.25">
      <c r="A113" s="68"/>
      <c r="B113" s="69" t="s">
        <v>24</v>
      </c>
      <c r="C113" s="576" t="s">
        <v>152</v>
      </c>
      <c r="D113" s="576"/>
      <c r="E113" s="576"/>
      <c r="F113" s="70"/>
      <c r="G113" s="71"/>
      <c r="H113" s="71"/>
      <c r="I113" s="71"/>
      <c r="J113" s="90">
        <v>1477980.73</v>
      </c>
      <c r="K113" s="71"/>
      <c r="L113" s="90">
        <v>544931.5</v>
      </c>
      <c r="M113" s="91">
        <v>9.5</v>
      </c>
      <c r="N113" s="74">
        <v>5176849.25</v>
      </c>
      <c r="EZ113" s="58"/>
      <c r="FA113" s="67"/>
      <c r="FB113" s="67"/>
      <c r="FC113" s="67"/>
      <c r="FD113" s="75" t="s">
        <v>152</v>
      </c>
      <c r="FG113" s="67"/>
    </row>
    <row r="114" spans="1:165" s="18" customFormat="1" ht="15" x14ac:dyDescent="0.25">
      <c r="A114" s="76"/>
      <c r="B114" s="69"/>
      <c r="C114" s="576" t="s">
        <v>117</v>
      </c>
      <c r="D114" s="576"/>
      <c r="E114" s="576"/>
      <c r="F114" s="70" t="s">
        <v>118</v>
      </c>
      <c r="G114" s="77">
        <v>1100</v>
      </c>
      <c r="H114" s="71"/>
      <c r="I114" s="73">
        <v>405.57</v>
      </c>
      <c r="J114" s="79"/>
      <c r="K114" s="71"/>
      <c r="L114" s="79"/>
      <c r="M114" s="71"/>
      <c r="N114" s="80"/>
      <c r="EZ114" s="58"/>
      <c r="FA114" s="67"/>
      <c r="FB114" s="67"/>
      <c r="FC114" s="67"/>
      <c r="FE114" s="75" t="s">
        <v>117</v>
      </c>
      <c r="FG114" s="67"/>
    </row>
    <row r="115" spans="1:165" s="18" customFormat="1" ht="15" x14ac:dyDescent="0.25">
      <c r="A115" s="76"/>
      <c r="B115" s="69"/>
      <c r="C115" s="576" t="s">
        <v>133</v>
      </c>
      <c r="D115" s="576"/>
      <c r="E115" s="576"/>
      <c r="F115" s="70" t="s">
        <v>118</v>
      </c>
      <c r="G115" s="73">
        <v>213.68</v>
      </c>
      <c r="H115" s="71"/>
      <c r="I115" s="93">
        <v>78.783816000000002</v>
      </c>
      <c r="J115" s="79"/>
      <c r="K115" s="71"/>
      <c r="L115" s="79"/>
      <c r="M115" s="71"/>
      <c r="N115" s="80"/>
      <c r="EZ115" s="58"/>
      <c r="FA115" s="67"/>
      <c r="FB115" s="67"/>
      <c r="FC115" s="67"/>
      <c r="FE115" s="75" t="s">
        <v>133</v>
      </c>
      <c r="FG115" s="67"/>
    </row>
    <row r="116" spans="1:165" s="18" customFormat="1" ht="15" x14ac:dyDescent="0.25">
      <c r="A116" s="81"/>
      <c r="B116" s="69"/>
      <c r="C116" s="577" t="s">
        <v>119</v>
      </c>
      <c r="D116" s="577"/>
      <c r="E116" s="577"/>
      <c r="F116" s="82"/>
      <c r="G116" s="83"/>
      <c r="H116" s="83"/>
      <c r="I116" s="83"/>
      <c r="J116" s="94">
        <v>1527303.83</v>
      </c>
      <c r="K116" s="83"/>
      <c r="L116" s="94">
        <v>563116.93000000005</v>
      </c>
      <c r="M116" s="83"/>
      <c r="N116" s="85">
        <v>5586594.1699999999</v>
      </c>
      <c r="EZ116" s="58"/>
      <c r="FA116" s="67"/>
      <c r="FB116" s="67"/>
      <c r="FC116" s="67"/>
      <c r="FF116" s="75" t="s">
        <v>119</v>
      </c>
      <c r="FG116" s="67"/>
    </row>
    <row r="117" spans="1:165" s="18" customFormat="1" ht="15" x14ac:dyDescent="0.25">
      <c r="A117" s="76"/>
      <c r="B117" s="69"/>
      <c r="C117" s="576" t="s">
        <v>120</v>
      </c>
      <c r="D117" s="576"/>
      <c r="E117" s="576"/>
      <c r="F117" s="70"/>
      <c r="G117" s="71"/>
      <c r="H117" s="71"/>
      <c r="I117" s="71"/>
      <c r="J117" s="79"/>
      <c r="K117" s="71"/>
      <c r="L117" s="90">
        <v>4368.34</v>
      </c>
      <c r="M117" s="71"/>
      <c r="N117" s="74">
        <v>228071.03</v>
      </c>
      <c r="EZ117" s="58"/>
      <c r="FA117" s="67"/>
      <c r="FB117" s="67"/>
      <c r="FC117" s="67"/>
      <c r="FE117" s="75" t="s">
        <v>120</v>
      </c>
      <c r="FG117" s="67"/>
    </row>
    <row r="118" spans="1:165" s="18" customFormat="1" ht="22.5" x14ac:dyDescent="0.25">
      <c r="A118" s="76"/>
      <c r="B118" s="69" t="s">
        <v>134</v>
      </c>
      <c r="C118" s="576" t="s">
        <v>135</v>
      </c>
      <c r="D118" s="576"/>
      <c r="E118" s="576"/>
      <c r="F118" s="70" t="s">
        <v>123</v>
      </c>
      <c r="G118" s="77">
        <v>109</v>
      </c>
      <c r="H118" s="71"/>
      <c r="I118" s="77">
        <v>109</v>
      </c>
      <c r="J118" s="79"/>
      <c r="K118" s="71"/>
      <c r="L118" s="90">
        <v>4761.49</v>
      </c>
      <c r="M118" s="71"/>
      <c r="N118" s="74">
        <v>248597.42</v>
      </c>
      <c r="EZ118" s="58"/>
      <c r="FA118" s="67"/>
      <c r="FB118" s="67"/>
      <c r="FC118" s="67"/>
      <c r="FE118" s="75" t="s">
        <v>135</v>
      </c>
      <c r="FG118" s="67"/>
    </row>
    <row r="119" spans="1:165" s="18" customFormat="1" ht="45" x14ac:dyDescent="0.25">
      <c r="A119" s="76"/>
      <c r="B119" s="69" t="s">
        <v>136</v>
      </c>
      <c r="C119" s="576" t="s">
        <v>137</v>
      </c>
      <c r="D119" s="576"/>
      <c r="E119" s="576"/>
      <c r="F119" s="70" t="s">
        <v>123</v>
      </c>
      <c r="G119" s="77">
        <v>65</v>
      </c>
      <c r="H119" s="73">
        <v>0.85</v>
      </c>
      <c r="I119" s="73">
        <v>55.25</v>
      </c>
      <c r="J119" s="79"/>
      <c r="K119" s="71"/>
      <c r="L119" s="90">
        <v>2413.5100000000002</v>
      </c>
      <c r="M119" s="71"/>
      <c r="N119" s="74">
        <v>126009.24</v>
      </c>
      <c r="EZ119" s="58"/>
      <c r="FA119" s="67"/>
      <c r="FB119" s="67"/>
      <c r="FC119" s="67"/>
      <c r="FE119" s="75" t="s">
        <v>137</v>
      </c>
      <c r="FG119" s="67"/>
    </row>
    <row r="120" spans="1:165" s="18" customFormat="1" ht="15" x14ac:dyDescent="0.25">
      <c r="A120" s="86"/>
      <c r="B120" s="87"/>
      <c r="C120" s="578" t="s">
        <v>126</v>
      </c>
      <c r="D120" s="578"/>
      <c r="E120" s="578"/>
      <c r="F120" s="61"/>
      <c r="G120" s="62"/>
      <c r="H120" s="62"/>
      <c r="I120" s="62"/>
      <c r="J120" s="65"/>
      <c r="K120" s="62"/>
      <c r="L120" s="95">
        <v>570291.93000000005</v>
      </c>
      <c r="M120" s="83"/>
      <c r="N120" s="89">
        <v>5961200.8300000001</v>
      </c>
      <c r="EZ120" s="58"/>
      <c r="FA120" s="67"/>
      <c r="FB120" s="67"/>
      <c r="FC120" s="67"/>
      <c r="FG120" s="67" t="s">
        <v>126</v>
      </c>
    </row>
    <row r="121" spans="1:165" s="18" customFormat="1" ht="22.5" x14ac:dyDescent="0.25">
      <c r="A121" s="59" t="s">
        <v>28</v>
      </c>
      <c r="B121" s="60" t="s">
        <v>164</v>
      </c>
      <c r="C121" s="578" t="s">
        <v>165</v>
      </c>
      <c r="D121" s="578"/>
      <c r="E121" s="578"/>
      <c r="F121" s="61" t="s">
        <v>13</v>
      </c>
      <c r="G121" s="62">
        <v>-678</v>
      </c>
      <c r="H121" s="63">
        <v>1</v>
      </c>
      <c r="I121" s="63">
        <v>-678</v>
      </c>
      <c r="J121" s="88">
        <v>188.1</v>
      </c>
      <c r="K121" s="62"/>
      <c r="L121" s="95">
        <v>-127531.8</v>
      </c>
      <c r="M121" s="98">
        <v>9.5</v>
      </c>
      <c r="N121" s="89">
        <v>-1211552.1000000001</v>
      </c>
      <c r="EZ121" s="58"/>
      <c r="FA121" s="67" t="s">
        <v>165</v>
      </c>
      <c r="FB121" s="67" t="s">
        <v>0</v>
      </c>
      <c r="FC121" s="67" t="s">
        <v>0</v>
      </c>
      <c r="FG121" s="67"/>
    </row>
    <row r="122" spans="1:165" s="18" customFormat="1" ht="15" x14ac:dyDescent="0.25">
      <c r="A122" s="86"/>
      <c r="B122" s="87"/>
      <c r="C122" s="578" t="s">
        <v>126</v>
      </c>
      <c r="D122" s="578"/>
      <c r="E122" s="578"/>
      <c r="F122" s="61"/>
      <c r="G122" s="62"/>
      <c r="H122" s="62"/>
      <c r="I122" s="62"/>
      <c r="J122" s="65"/>
      <c r="K122" s="62"/>
      <c r="L122" s="95">
        <v>-127531.8</v>
      </c>
      <c r="M122" s="83"/>
      <c r="N122" s="89">
        <v>-1211552.1000000001</v>
      </c>
      <c r="EZ122" s="58"/>
      <c r="FA122" s="67"/>
      <c r="FB122" s="67"/>
      <c r="FC122" s="67"/>
      <c r="FG122" s="67" t="s">
        <v>126</v>
      </c>
    </row>
    <row r="123" spans="1:165" s="18" customFormat="1" ht="22.5" x14ac:dyDescent="0.25">
      <c r="A123" s="59" t="s">
        <v>23</v>
      </c>
      <c r="B123" s="60" t="s">
        <v>166</v>
      </c>
      <c r="C123" s="578" t="s">
        <v>167</v>
      </c>
      <c r="D123" s="578"/>
      <c r="E123" s="578"/>
      <c r="F123" s="61" t="s">
        <v>13</v>
      </c>
      <c r="G123" s="62">
        <v>-1357</v>
      </c>
      <c r="H123" s="63">
        <v>1</v>
      </c>
      <c r="I123" s="63">
        <v>-1357</v>
      </c>
      <c r="J123" s="88">
        <v>43.61</v>
      </c>
      <c r="K123" s="62"/>
      <c r="L123" s="95">
        <v>-59178.77</v>
      </c>
      <c r="M123" s="98">
        <v>9.5</v>
      </c>
      <c r="N123" s="89">
        <v>-562198.31999999995</v>
      </c>
      <c r="EZ123" s="58"/>
      <c r="FA123" s="67" t="s">
        <v>167</v>
      </c>
      <c r="FB123" s="67" t="s">
        <v>0</v>
      </c>
      <c r="FC123" s="67" t="s">
        <v>0</v>
      </c>
      <c r="FG123" s="67"/>
    </row>
    <row r="124" spans="1:165" s="18" customFormat="1" ht="15" x14ac:dyDescent="0.25">
      <c r="A124" s="86"/>
      <c r="B124" s="87"/>
      <c r="C124" s="578" t="s">
        <v>126</v>
      </c>
      <c r="D124" s="578"/>
      <c r="E124" s="578"/>
      <c r="F124" s="61"/>
      <c r="G124" s="62"/>
      <c r="H124" s="62"/>
      <c r="I124" s="62"/>
      <c r="J124" s="65"/>
      <c r="K124" s="62"/>
      <c r="L124" s="95">
        <v>-59178.77</v>
      </c>
      <c r="M124" s="83"/>
      <c r="N124" s="89">
        <v>-562198.31999999995</v>
      </c>
      <c r="EZ124" s="58"/>
      <c r="FA124" s="67"/>
      <c r="FB124" s="67"/>
      <c r="FC124" s="67"/>
      <c r="FG124" s="67" t="s">
        <v>126</v>
      </c>
    </row>
    <row r="125" spans="1:165" s="18" customFormat="1" ht="27" customHeight="1" x14ac:dyDescent="0.25">
      <c r="A125" s="59" t="s">
        <v>168</v>
      </c>
      <c r="B125" s="60" t="s">
        <v>169</v>
      </c>
      <c r="C125" s="578" t="s">
        <v>36</v>
      </c>
      <c r="D125" s="578"/>
      <c r="E125" s="578"/>
      <c r="F125" s="61" t="s">
        <v>13</v>
      </c>
      <c r="G125" s="62">
        <v>694</v>
      </c>
      <c r="H125" s="63">
        <v>1</v>
      </c>
      <c r="I125" s="63">
        <v>694</v>
      </c>
      <c r="J125" s="95">
        <v>1379.82</v>
      </c>
      <c r="K125" s="101">
        <v>1.04236</v>
      </c>
      <c r="L125" s="95">
        <v>998158.81</v>
      </c>
      <c r="M125" s="98">
        <v>9.5</v>
      </c>
      <c r="N125" s="89">
        <v>9482508.6999999993</v>
      </c>
      <c r="EZ125" s="58"/>
      <c r="FA125" s="67" t="s">
        <v>36</v>
      </c>
      <c r="FB125" s="67" t="s">
        <v>0</v>
      </c>
      <c r="FC125" s="67" t="s">
        <v>0</v>
      </c>
      <c r="FG125" s="67"/>
    </row>
    <row r="126" spans="1:165" s="18" customFormat="1" ht="15" x14ac:dyDescent="0.25">
      <c r="A126" s="81"/>
      <c r="B126" s="99"/>
      <c r="C126" s="576" t="s">
        <v>170</v>
      </c>
      <c r="D126" s="576"/>
      <c r="E126" s="576"/>
      <c r="F126" s="576"/>
      <c r="G126" s="576"/>
      <c r="H126" s="576"/>
      <c r="I126" s="576"/>
      <c r="J126" s="576"/>
      <c r="K126" s="576"/>
      <c r="L126" s="576"/>
      <c r="M126" s="576"/>
      <c r="N126" s="583"/>
      <c r="EZ126" s="58"/>
      <c r="FA126" s="67"/>
      <c r="FB126" s="67"/>
      <c r="FC126" s="67"/>
      <c r="FG126" s="67"/>
      <c r="FH126" s="75" t="s">
        <v>170</v>
      </c>
    </row>
    <row r="127" spans="1:165" s="18" customFormat="1" ht="15" x14ac:dyDescent="0.25">
      <c r="A127" s="100"/>
      <c r="B127" s="69"/>
      <c r="C127" s="584" t="s">
        <v>171</v>
      </c>
      <c r="D127" s="584"/>
      <c r="E127" s="584"/>
      <c r="F127" s="584"/>
      <c r="G127" s="584"/>
      <c r="H127" s="584"/>
      <c r="I127" s="584"/>
      <c r="J127" s="584"/>
      <c r="K127" s="584"/>
      <c r="L127" s="584"/>
      <c r="M127" s="584"/>
      <c r="N127" s="585"/>
      <c r="EZ127" s="58"/>
      <c r="FA127" s="67"/>
      <c r="FB127" s="67"/>
      <c r="FC127" s="67"/>
      <c r="FG127" s="67"/>
      <c r="FI127" s="75" t="s">
        <v>171</v>
      </c>
    </row>
    <row r="128" spans="1:165" s="18" customFormat="1" ht="15" x14ac:dyDescent="0.25">
      <c r="A128" s="100"/>
      <c r="B128" s="69"/>
      <c r="C128" s="584" t="s">
        <v>161</v>
      </c>
      <c r="D128" s="584"/>
      <c r="E128" s="584"/>
      <c r="F128" s="584"/>
      <c r="G128" s="584"/>
      <c r="H128" s="584"/>
      <c r="I128" s="584"/>
      <c r="J128" s="584"/>
      <c r="K128" s="584"/>
      <c r="L128" s="584"/>
      <c r="M128" s="584"/>
      <c r="N128" s="585"/>
      <c r="EZ128" s="58"/>
      <c r="FA128" s="67"/>
      <c r="FB128" s="67"/>
      <c r="FC128" s="67"/>
      <c r="FG128" s="67"/>
      <c r="FI128" s="75" t="s">
        <v>161</v>
      </c>
    </row>
    <row r="129" spans="1:165" s="18" customFormat="1" ht="15" x14ac:dyDescent="0.25">
      <c r="A129" s="86"/>
      <c r="B129" s="87"/>
      <c r="C129" s="578" t="s">
        <v>126</v>
      </c>
      <c r="D129" s="578"/>
      <c r="E129" s="578"/>
      <c r="F129" s="61"/>
      <c r="G129" s="62"/>
      <c r="H129" s="62"/>
      <c r="I129" s="62"/>
      <c r="J129" s="65"/>
      <c r="K129" s="62"/>
      <c r="L129" s="95">
        <v>998158.81</v>
      </c>
      <c r="M129" s="83"/>
      <c r="N129" s="89">
        <v>9482508.6999999993</v>
      </c>
      <c r="EZ129" s="58"/>
      <c r="FA129" s="67"/>
      <c r="FB129" s="67"/>
      <c r="FC129" s="67"/>
      <c r="FG129" s="67" t="s">
        <v>126</v>
      </c>
    </row>
    <row r="130" spans="1:165" s="18" customFormat="1" ht="33.75" x14ac:dyDescent="0.25">
      <c r="A130" s="59" t="s">
        <v>30</v>
      </c>
      <c r="B130" s="60" t="s">
        <v>172</v>
      </c>
      <c r="C130" s="578" t="s">
        <v>173</v>
      </c>
      <c r="D130" s="578"/>
      <c r="E130" s="578"/>
      <c r="F130" s="61" t="s">
        <v>174</v>
      </c>
      <c r="G130" s="62">
        <v>-0.24399999999999999</v>
      </c>
      <c r="H130" s="63">
        <v>1</v>
      </c>
      <c r="I130" s="97">
        <v>-0.24399999999999999</v>
      </c>
      <c r="J130" s="95">
        <v>10424</v>
      </c>
      <c r="K130" s="62"/>
      <c r="L130" s="95">
        <v>-2543.46</v>
      </c>
      <c r="M130" s="98">
        <v>9.5</v>
      </c>
      <c r="N130" s="89">
        <v>-24162.87</v>
      </c>
      <c r="EZ130" s="58"/>
      <c r="FA130" s="67" t="s">
        <v>173</v>
      </c>
      <c r="FB130" s="67" t="s">
        <v>0</v>
      </c>
      <c r="FC130" s="67" t="s">
        <v>0</v>
      </c>
      <c r="FG130" s="67"/>
    </row>
    <row r="131" spans="1:165" s="18" customFormat="1" ht="15" x14ac:dyDescent="0.25">
      <c r="A131" s="86"/>
      <c r="B131" s="87"/>
      <c r="C131" s="578" t="s">
        <v>126</v>
      </c>
      <c r="D131" s="578"/>
      <c r="E131" s="578"/>
      <c r="F131" s="61"/>
      <c r="G131" s="62"/>
      <c r="H131" s="62"/>
      <c r="I131" s="62"/>
      <c r="J131" s="65"/>
      <c r="K131" s="62"/>
      <c r="L131" s="95">
        <v>-2543.46</v>
      </c>
      <c r="M131" s="83"/>
      <c r="N131" s="89">
        <v>-24162.87</v>
      </c>
      <c r="EZ131" s="58"/>
      <c r="FA131" s="67"/>
      <c r="FB131" s="67"/>
      <c r="FC131" s="67"/>
      <c r="FG131" s="67" t="s">
        <v>126</v>
      </c>
    </row>
    <row r="132" spans="1:165" s="18" customFormat="1" ht="22.5" x14ac:dyDescent="0.25">
      <c r="A132" s="59" t="s">
        <v>175</v>
      </c>
      <c r="B132" s="60" t="s">
        <v>169</v>
      </c>
      <c r="C132" s="578" t="s">
        <v>176</v>
      </c>
      <c r="D132" s="578"/>
      <c r="E132" s="578"/>
      <c r="F132" s="61" t="s">
        <v>15</v>
      </c>
      <c r="G132" s="62">
        <v>0.16500000000000001</v>
      </c>
      <c r="H132" s="63">
        <v>1</v>
      </c>
      <c r="I132" s="97">
        <v>0.16500000000000001</v>
      </c>
      <c r="J132" s="95">
        <v>27894.74</v>
      </c>
      <c r="K132" s="101">
        <v>1.04236</v>
      </c>
      <c r="L132" s="95">
        <v>4797.6000000000004</v>
      </c>
      <c r="M132" s="98">
        <v>9.5</v>
      </c>
      <c r="N132" s="89">
        <v>45577.2</v>
      </c>
      <c r="EZ132" s="58"/>
      <c r="FA132" s="67" t="s">
        <v>176</v>
      </c>
      <c r="FB132" s="67" t="s">
        <v>0</v>
      </c>
      <c r="FC132" s="67" t="s">
        <v>0</v>
      </c>
      <c r="FG132" s="67"/>
    </row>
    <row r="133" spans="1:165" s="18" customFormat="1" ht="15" x14ac:dyDescent="0.25">
      <c r="A133" s="81"/>
      <c r="B133" s="99"/>
      <c r="C133" s="576" t="s">
        <v>177</v>
      </c>
      <c r="D133" s="576"/>
      <c r="E133" s="576"/>
      <c r="F133" s="576"/>
      <c r="G133" s="576"/>
      <c r="H133" s="576"/>
      <c r="I133" s="576"/>
      <c r="J133" s="576"/>
      <c r="K133" s="576"/>
      <c r="L133" s="576"/>
      <c r="M133" s="576"/>
      <c r="N133" s="583"/>
      <c r="EZ133" s="58"/>
      <c r="FA133" s="67"/>
      <c r="FB133" s="67"/>
      <c r="FC133" s="67"/>
      <c r="FG133" s="67"/>
      <c r="FH133" s="75" t="s">
        <v>177</v>
      </c>
    </row>
    <row r="134" spans="1:165" s="18" customFormat="1" ht="15" x14ac:dyDescent="0.25">
      <c r="A134" s="100"/>
      <c r="B134" s="69"/>
      <c r="C134" s="584" t="s">
        <v>171</v>
      </c>
      <c r="D134" s="584"/>
      <c r="E134" s="584"/>
      <c r="F134" s="584"/>
      <c r="G134" s="584"/>
      <c r="H134" s="584"/>
      <c r="I134" s="584"/>
      <c r="J134" s="584"/>
      <c r="K134" s="584"/>
      <c r="L134" s="584"/>
      <c r="M134" s="584"/>
      <c r="N134" s="585"/>
      <c r="EZ134" s="58"/>
      <c r="FA134" s="67"/>
      <c r="FB134" s="67"/>
      <c r="FC134" s="67"/>
      <c r="FG134" s="67"/>
      <c r="FI134" s="75" t="s">
        <v>171</v>
      </c>
    </row>
    <row r="135" spans="1:165" s="18" customFormat="1" ht="15" x14ac:dyDescent="0.25">
      <c r="A135" s="100"/>
      <c r="B135" s="69"/>
      <c r="C135" s="584" t="s">
        <v>161</v>
      </c>
      <c r="D135" s="584"/>
      <c r="E135" s="584"/>
      <c r="F135" s="584"/>
      <c r="G135" s="584"/>
      <c r="H135" s="584"/>
      <c r="I135" s="584"/>
      <c r="J135" s="584"/>
      <c r="K135" s="584"/>
      <c r="L135" s="584"/>
      <c r="M135" s="584"/>
      <c r="N135" s="585"/>
      <c r="EZ135" s="58"/>
      <c r="FA135" s="67"/>
      <c r="FB135" s="67"/>
      <c r="FC135" s="67"/>
      <c r="FG135" s="67"/>
      <c r="FI135" s="75" t="s">
        <v>161</v>
      </c>
    </row>
    <row r="136" spans="1:165" s="18" customFormat="1" ht="15" x14ac:dyDescent="0.25">
      <c r="A136" s="86"/>
      <c r="B136" s="87"/>
      <c r="C136" s="578" t="s">
        <v>126</v>
      </c>
      <c r="D136" s="578"/>
      <c r="E136" s="578"/>
      <c r="F136" s="61"/>
      <c r="G136" s="62"/>
      <c r="H136" s="62"/>
      <c r="I136" s="62"/>
      <c r="J136" s="65"/>
      <c r="K136" s="62"/>
      <c r="L136" s="95">
        <v>4797.6000000000004</v>
      </c>
      <c r="M136" s="83"/>
      <c r="N136" s="89">
        <v>45577.2</v>
      </c>
      <c r="EZ136" s="58"/>
      <c r="FA136" s="67"/>
      <c r="FB136" s="67"/>
      <c r="FC136" s="67"/>
      <c r="FG136" s="67" t="s">
        <v>126</v>
      </c>
    </row>
    <row r="137" spans="1:165" s="18" customFormat="1" ht="15" x14ac:dyDescent="0.25">
      <c r="A137" s="59" t="s">
        <v>178</v>
      </c>
      <c r="B137" s="60" t="s">
        <v>179</v>
      </c>
      <c r="C137" s="578" t="s">
        <v>180</v>
      </c>
      <c r="D137" s="578"/>
      <c r="E137" s="578"/>
      <c r="F137" s="61" t="s">
        <v>13</v>
      </c>
      <c r="G137" s="62">
        <v>-118</v>
      </c>
      <c r="H137" s="63">
        <v>1</v>
      </c>
      <c r="I137" s="63">
        <v>-118</v>
      </c>
      <c r="J137" s="88">
        <v>145.30000000000001</v>
      </c>
      <c r="K137" s="62"/>
      <c r="L137" s="95">
        <v>-17145.400000000001</v>
      </c>
      <c r="M137" s="98">
        <v>9.5</v>
      </c>
      <c r="N137" s="89">
        <v>-162881.29999999999</v>
      </c>
      <c r="EZ137" s="58"/>
      <c r="FA137" s="67" t="s">
        <v>180</v>
      </c>
      <c r="FB137" s="67" t="s">
        <v>0</v>
      </c>
      <c r="FC137" s="67" t="s">
        <v>0</v>
      </c>
      <c r="FG137" s="67"/>
    </row>
    <row r="138" spans="1:165" s="18" customFormat="1" ht="15" x14ac:dyDescent="0.25">
      <c r="A138" s="86"/>
      <c r="B138" s="87"/>
      <c r="C138" s="578" t="s">
        <v>126</v>
      </c>
      <c r="D138" s="578"/>
      <c r="E138" s="578"/>
      <c r="F138" s="61"/>
      <c r="G138" s="62"/>
      <c r="H138" s="62"/>
      <c r="I138" s="62"/>
      <c r="J138" s="65"/>
      <c r="K138" s="62"/>
      <c r="L138" s="95">
        <v>-17145.400000000001</v>
      </c>
      <c r="M138" s="83"/>
      <c r="N138" s="89">
        <v>-162881.29999999999</v>
      </c>
      <c r="EZ138" s="58"/>
      <c r="FA138" s="67"/>
      <c r="FB138" s="67"/>
      <c r="FC138" s="67"/>
      <c r="FG138" s="67" t="s">
        <v>126</v>
      </c>
    </row>
    <row r="139" spans="1:165" s="18" customFormat="1" ht="22.5" x14ac:dyDescent="0.25">
      <c r="A139" s="59" t="s">
        <v>181</v>
      </c>
      <c r="B139" s="60" t="s">
        <v>169</v>
      </c>
      <c r="C139" s="578" t="s">
        <v>34</v>
      </c>
      <c r="D139" s="578"/>
      <c r="E139" s="578"/>
      <c r="F139" s="61" t="s">
        <v>15</v>
      </c>
      <c r="G139" s="62">
        <v>2.2200000000000002</v>
      </c>
      <c r="H139" s="63">
        <v>1</v>
      </c>
      <c r="I139" s="102">
        <v>2.2200000000000002</v>
      </c>
      <c r="J139" s="95">
        <v>37646.32</v>
      </c>
      <c r="K139" s="101">
        <v>1.04236</v>
      </c>
      <c r="L139" s="95">
        <v>87115.06</v>
      </c>
      <c r="M139" s="98">
        <v>9.5</v>
      </c>
      <c r="N139" s="89">
        <v>827593.07</v>
      </c>
      <c r="EZ139" s="58"/>
      <c r="FA139" s="67" t="s">
        <v>34</v>
      </c>
      <c r="FB139" s="67" t="s">
        <v>0</v>
      </c>
      <c r="FC139" s="67" t="s">
        <v>0</v>
      </c>
      <c r="FG139" s="67"/>
    </row>
    <row r="140" spans="1:165" s="18" customFormat="1" ht="15" x14ac:dyDescent="0.25">
      <c r="A140" s="81"/>
      <c r="B140" s="99"/>
      <c r="C140" s="576" t="s">
        <v>182</v>
      </c>
      <c r="D140" s="576"/>
      <c r="E140" s="576"/>
      <c r="F140" s="576"/>
      <c r="G140" s="576"/>
      <c r="H140" s="576"/>
      <c r="I140" s="576"/>
      <c r="J140" s="576"/>
      <c r="K140" s="576"/>
      <c r="L140" s="576"/>
      <c r="M140" s="576"/>
      <c r="N140" s="583"/>
      <c r="EZ140" s="58"/>
      <c r="FA140" s="67"/>
      <c r="FB140" s="67"/>
      <c r="FC140" s="67"/>
      <c r="FG140" s="67"/>
      <c r="FH140" s="75" t="s">
        <v>182</v>
      </c>
    </row>
    <row r="141" spans="1:165" s="18" customFormat="1" ht="15" x14ac:dyDescent="0.25">
      <c r="A141" s="100"/>
      <c r="B141" s="69"/>
      <c r="C141" s="584" t="s">
        <v>171</v>
      </c>
      <c r="D141" s="584"/>
      <c r="E141" s="584"/>
      <c r="F141" s="584"/>
      <c r="G141" s="584"/>
      <c r="H141" s="584"/>
      <c r="I141" s="584"/>
      <c r="J141" s="584"/>
      <c r="K141" s="584"/>
      <c r="L141" s="584"/>
      <c r="M141" s="584"/>
      <c r="N141" s="585"/>
      <c r="EZ141" s="58"/>
      <c r="FA141" s="67"/>
      <c r="FB141" s="67"/>
      <c r="FC141" s="67"/>
      <c r="FG141" s="67"/>
      <c r="FI141" s="75" t="s">
        <v>171</v>
      </c>
    </row>
    <row r="142" spans="1:165" s="18" customFormat="1" ht="15" x14ac:dyDescent="0.25">
      <c r="A142" s="100"/>
      <c r="B142" s="69"/>
      <c r="C142" s="584" t="s">
        <v>161</v>
      </c>
      <c r="D142" s="584"/>
      <c r="E142" s="584"/>
      <c r="F142" s="584"/>
      <c r="G142" s="584"/>
      <c r="H142" s="584"/>
      <c r="I142" s="584"/>
      <c r="J142" s="584"/>
      <c r="K142" s="584"/>
      <c r="L142" s="584"/>
      <c r="M142" s="584"/>
      <c r="N142" s="585"/>
      <c r="EZ142" s="58"/>
      <c r="FA142" s="67"/>
      <c r="FB142" s="67"/>
      <c r="FC142" s="67"/>
      <c r="FG142" s="67"/>
      <c r="FI142" s="75" t="s">
        <v>161</v>
      </c>
    </row>
    <row r="143" spans="1:165" s="18" customFormat="1" ht="15" x14ac:dyDescent="0.25">
      <c r="A143" s="86"/>
      <c r="B143" s="87"/>
      <c r="C143" s="578" t="s">
        <v>126</v>
      </c>
      <c r="D143" s="578"/>
      <c r="E143" s="578"/>
      <c r="F143" s="61"/>
      <c r="G143" s="62"/>
      <c r="H143" s="62"/>
      <c r="I143" s="62"/>
      <c r="J143" s="65"/>
      <c r="K143" s="62"/>
      <c r="L143" s="95">
        <v>87115.06</v>
      </c>
      <c r="M143" s="83"/>
      <c r="N143" s="89">
        <v>827593.07</v>
      </c>
      <c r="EZ143" s="58"/>
      <c r="FA143" s="67"/>
      <c r="FB143" s="67"/>
      <c r="FC143" s="67"/>
      <c r="FG143" s="67" t="s">
        <v>126</v>
      </c>
    </row>
    <row r="144" spans="1:165" s="18" customFormat="1" ht="22.5" x14ac:dyDescent="0.25">
      <c r="A144" s="59" t="s">
        <v>183</v>
      </c>
      <c r="B144" s="60" t="s">
        <v>184</v>
      </c>
      <c r="C144" s="578" t="s">
        <v>185</v>
      </c>
      <c r="D144" s="578"/>
      <c r="E144" s="578"/>
      <c r="F144" s="61" t="s">
        <v>186</v>
      </c>
      <c r="G144" s="62">
        <v>-737.4</v>
      </c>
      <c r="H144" s="63">
        <v>1</v>
      </c>
      <c r="I144" s="98">
        <v>-737.4</v>
      </c>
      <c r="J144" s="88">
        <v>351.2</v>
      </c>
      <c r="K144" s="62"/>
      <c r="L144" s="95">
        <v>-258974.88</v>
      </c>
      <c r="M144" s="98">
        <v>9.5</v>
      </c>
      <c r="N144" s="89">
        <v>-2460261.36</v>
      </c>
      <c r="EZ144" s="58"/>
      <c r="FA144" s="67" t="s">
        <v>185</v>
      </c>
      <c r="FB144" s="67" t="s">
        <v>0</v>
      </c>
      <c r="FC144" s="67" t="s">
        <v>0</v>
      </c>
      <c r="FG144" s="67"/>
    </row>
    <row r="145" spans="1:165" s="18" customFormat="1" ht="15" x14ac:dyDescent="0.25">
      <c r="A145" s="86"/>
      <c r="B145" s="87"/>
      <c r="C145" s="578" t="s">
        <v>126</v>
      </c>
      <c r="D145" s="578"/>
      <c r="E145" s="578"/>
      <c r="F145" s="61"/>
      <c r="G145" s="62"/>
      <c r="H145" s="62"/>
      <c r="I145" s="62"/>
      <c r="J145" s="65"/>
      <c r="K145" s="62"/>
      <c r="L145" s="95">
        <v>-258974.88</v>
      </c>
      <c r="M145" s="83"/>
      <c r="N145" s="89">
        <v>-2460261.36</v>
      </c>
      <c r="EZ145" s="58"/>
      <c r="FA145" s="67"/>
      <c r="FB145" s="67"/>
      <c r="FC145" s="67"/>
      <c r="FG145" s="67" t="s">
        <v>126</v>
      </c>
    </row>
    <row r="146" spans="1:165" s="18" customFormat="1" ht="22.5" x14ac:dyDescent="0.25">
      <c r="A146" s="59" t="s">
        <v>187</v>
      </c>
      <c r="B146" s="60" t="s">
        <v>169</v>
      </c>
      <c r="C146" s="578" t="s">
        <v>33</v>
      </c>
      <c r="D146" s="578"/>
      <c r="E146" s="578"/>
      <c r="F146" s="61" t="s">
        <v>15</v>
      </c>
      <c r="G146" s="62">
        <v>48.29</v>
      </c>
      <c r="H146" s="63">
        <v>1</v>
      </c>
      <c r="I146" s="102">
        <v>48.29</v>
      </c>
      <c r="J146" s="95">
        <v>17543.86</v>
      </c>
      <c r="K146" s="101">
        <v>1.04236</v>
      </c>
      <c r="L146" s="95">
        <v>883080.09</v>
      </c>
      <c r="M146" s="98">
        <v>9.5</v>
      </c>
      <c r="N146" s="89">
        <v>8389260.8599999994</v>
      </c>
      <c r="EZ146" s="58"/>
      <c r="FA146" s="67" t="s">
        <v>33</v>
      </c>
      <c r="FB146" s="67" t="s">
        <v>0</v>
      </c>
      <c r="FC146" s="67" t="s">
        <v>0</v>
      </c>
      <c r="FG146" s="67"/>
    </row>
    <row r="147" spans="1:165" s="18" customFormat="1" ht="15" x14ac:dyDescent="0.25">
      <c r="A147" s="81"/>
      <c r="B147" s="99"/>
      <c r="C147" s="576" t="s">
        <v>188</v>
      </c>
      <c r="D147" s="576"/>
      <c r="E147" s="576"/>
      <c r="F147" s="576"/>
      <c r="G147" s="576"/>
      <c r="H147" s="576"/>
      <c r="I147" s="576"/>
      <c r="J147" s="576"/>
      <c r="K147" s="576"/>
      <c r="L147" s="576"/>
      <c r="M147" s="576"/>
      <c r="N147" s="583"/>
      <c r="EZ147" s="58"/>
      <c r="FA147" s="67"/>
      <c r="FB147" s="67"/>
      <c r="FC147" s="67"/>
      <c r="FG147" s="67"/>
      <c r="FH147" s="75" t="s">
        <v>188</v>
      </c>
    </row>
    <row r="148" spans="1:165" s="18" customFormat="1" ht="15" x14ac:dyDescent="0.25">
      <c r="A148" s="100"/>
      <c r="B148" s="69"/>
      <c r="C148" s="584" t="s">
        <v>171</v>
      </c>
      <c r="D148" s="584"/>
      <c r="E148" s="584"/>
      <c r="F148" s="584"/>
      <c r="G148" s="584"/>
      <c r="H148" s="584"/>
      <c r="I148" s="584"/>
      <c r="J148" s="584"/>
      <c r="K148" s="584"/>
      <c r="L148" s="584"/>
      <c r="M148" s="584"/>
      <c r="N148" s="585"/>
      <c r="EZ148" s="58"/>
      <c r="FA148" s="67"/>
      <c r="FB148" s="67"/>
      <c r="FC148" s="67"/>
      <c r="FG148" s="67"/>
      <c r="FI148" s="75" t="s">
        <v>171</v>
      </c>
    </row>
    <row r="149" spans="1:165" s="18" customFormat="1" ht="15" x14ac:dyDescent="0.25">
      <c r="A149" s="100"/>
      <c r="B149" s="69"/>
      <c r="C149" s="584" t="s">
        <v>161</v>
      </c>
      <c r="D149" s="584"/>
      <c r="E149" s="584"/>
      <c r="F149" s="584"/>
      <c r="G149" s="584"/>
      <c r="H149" s="584"/>
      <c r="I149" s="584"/>
      <c r="J149" s="584"/>
      <c r="K149" s="584"/>
      <c r="L149" s="584"/>
      <c r="M149" s="584"/>
      <c r="N149" s="585"/>
      <c r="EZ149" s="58"/>
      <c r="FA149" s="67"/>
      <c r="FB149" s="67"/>
      <c r="FC149" s="67"/>
      <c r="FG149" s="67"/>
      <c r="FI149" s="75" t="s">
        <v>161</v>
      </c>
    </row>
    <row r="150" spans="1:165" s="18" customFormat="1" ht="15" x14ac:dyDescent="0.25">
      <c r="A150" s="86"/>
      <c r="B150" s="87"/>
      <c r="C150" s="578" t="s">
        <v>126</v>
      </c>
      <c r="D150" s="578"/>
      <c r="E150" s="578"/>
      <c r="F150" s="61"/>
      <c r="G150" s="62"/>
      <c r="H150" s="62"/>
      <c r="I150" s="62"/>
      <c r="J150" s="65"/>
      <c r="K150" s="62"/>
      <c r="L150" s="95">
        <v>883080.09</v>
      </c>
      <c r="M150" s="83"/>
      <c r="N150" s="89">
        <v>8389260.8599999994</v>
      </c>
      <c r="EZ150" s="58"/>
      <c r="FA150" s="67"/>
      <c r="FB150" s="67"/>
      <c r="FC150" s="67"/>
      <c r="FG150" s="67" t="s">
        <v>126</v>
      </c>
    </row>
    <row r="151" spans="1:165" s="18" customFormat="1" ht="22.5" x14ac:dyDescent="0.25">
      <c r="A151" s="59" t="s">
        <v>189</v>
      </c>
      <c r="B151" s="60" t="s">
        <v>169</v>
      </c>
      <c r="C151" s="578" t="s">
        <v>16</v>
      </c>
      <c r="D151" s="578"/>
      <c r="E151" s="578"/>
      <c r="F151" s="61" t="s">
        <v>17</v>
      </c>
      <c r="G151" s="62">
        <v>10</v>
      </c>
      <c r="H151" s="63">
        <v>1</v>
      </c>
      <c r="I151" s="63">
        <v>10</v>
      </c>
      <c r="J151" s="95">
        <v>1655.79</v>
      </c>
      <c r="K151" s="101">
        <v>1.04236</v>
      </c>
      <c r="L151" s="95">
        <v>17259.29</v>
      </c>
      <c r="M151" s="98">
        <v>9.5</v>
      </c>
      <c r="N151" s="89">
        <v>163963.26</v>
      </c>
      <c r="EZ151" s="58"/>
      <c r="FA151" s="67" t="s">
        <v>16</v>
      </c>
      <c r="FB151" s="67" t="s">
        <v>0</v>
      </c>
      <c r="FC151" s="67" t="s">
        <v>0</v>
      </c>
      <c r="FG151" s="67"/>
    </row>
    <row r="152" spans="1:165" s="18" customFormat="1" ht="15" x14ac:dyDescent="0.25">
      <c r="A152" s="81"/>
      <c r="B152" s="99"/>
      <c r="C152" s="576" t="s">
        <v>190</v>
      </c>
      <c r="D152" s="576"/>
      <c r="E152" s="576"/>
      <c r="F152" s="576"/>
      <c r="G152" s="576"/>
      <c r="H152" s="576"/>
      <c r="I152" s="576"/>
      <c r="J152" s="576"/>
      <c r="K152" s="576"/>
      <c r="L152" s="576"/>
      <c r="M152" s="576"/>
      <c r="N152" s="583"/>
      <c r="EZ152" s="58"/>
      <c r="FA152" s="67"/>
      <c r="FB152" s="67"/>
      <c r="FC152" s="67"/>
      <c r="FG152" s="67"/>
      <c r="FH152" s="75" t="s">
        <v>190</v>
      </c>
    </row>
    <row r="153" spans="1:165" s="18" customFormat="1" ht="15" x14ac:dyDescent="0.25">
      <c r="A153" s="100"/>
      <c r="B153" s="69"/>
      <c r="C153" s="584" t="s">
        <v>171</v>
      </c>
      <c r="D153" s="584"/>
      <c r="E153" s="584"/>
      <c r="F153" s="584"/>
      <c r="G153" s="584"/>
      <c r="H153" s="584"/>
      <c r="I153" s="584"/>
      <c r="J153" s="584"/>
      <c r="K153" s="584"/>
      <c r="L153" s="584"/>
      <c r="M153" s="584"/>
      <c r="N153" s="585"/>
      <c r="EZ153" s="58"/>
      <c r="FA153" s="67"/>
      <c r="FB153" s="67"/>
      <c r="FC153" s="67"/>
      <c r="FG153" s="67"/>
      <c r="FI153" s="75" t="s">
        <v>171</v>
      </c>
    </row>
    <row r="154" spans="1:165" s="18" customFormat="1" ht="15" x14ac:dyDescent="0.25">
      <c r="A154" s="100"/>
      <c r="B154" s="69"/>
      <c r="C154" s="584" t="s">
        <v>161</v>
      </c>
      <c r="D154" s="584"/>
      <c r="E154" s="584"/>
      <c r="F154" s="584"/>
      <c r="G154" s="584"/>
      <c r="H154" s="584"/>
      <c r="I154" s="584"/>
      <c r="J154" s="584"/>
      <c r="K154" s="584"/>
      <c r="L154" s="584"/>
      <c r="M154" s="584"/>
      <c r="N154" s="585"/>
      <c r="EZ154" s="58"/>
      <c r="FA154" s="67"/>
      <c r="FB154" s="67"/>
      <c r="FC154" s="67"/>
      <c r="FG154" s="67"/>
      <c r="FI154" s="75" t="s">
        <v>161</v>
      </c>
    </row>
    <row r="155" spans="1:165" s="18" customFormat="1" ht="15" x14ac:dyDescent="0.25">
      <c r="A155" s="86"/>
      <c r="B155" s="87"/>
      <c r="C155" s="578" t="s">
        <v>126</v>
      </c>
      <c r="D155" s="578"/>
      <c r="E155" s="578"/>
      <c r="F155" s="61"/>
      <c r="G155" s="62"/>
      <c r="H155" s="62"/>
      <c r="I155" s="62"/>
      <c r="J155" s="65"/>
      <c r="K155" s="62"/>
      <c r="L155" s="95">
        <v>17259.29</v>
      </c>
      <c r="M155" s="83"/>
      <c r="N155" s="89">
        <v>163963.26</v>
      </c>
      <c r="EZ155" s="58"/>
      <c r="FA155" s="67"/>
      <c r="FB155" s="67"/>
      <c r="FC155" s="67"/>
      <c r="FG155" s="67" t="s">
        <v>126</v>
      </c>
    </row>
    <row r="156" spans="1:165" s="18" customFormat="1" ht="33.75" x14ac:dyDescent="0.25">
      <c r="A156" s="59" t="s">
        <v>191</v>
      </c>
      <c r="B156" s="60" t="s">
        <v>192</v>
      </c>
      <c r="C156" s="578" t="s">
        <v>193</v>
      </c>
      <c r="D156" s="578"/>
      <c r="E156" s="578"/>
      <c r="F156" s="61" t="s">
        <v>194</v>
      </c>
      <c r="G156" s="62">
        <v>6.84</v>
      </c>
      <c r="H156" s="63">
        <v>1</v>
      </c>
      <c r="I156" s="102">
        <v>6.84</v>
      </c>
      <c r="J156" s="65"/>
      <c r="K156" s="62"/>
      <c r="L156" s="65"/>
      <c r="M156" s="62"/>
      <c r="N156" s="66"/>
      <c r="EZ156" s="58"/>
      <c r="FA156" s="67" t="s">
        <v>193</v>
      </c>
      <c r="FB156" s="67" t="s">
        <v>0</v>
      </c>
      <c r="FC156" s="67" t="s">
        <v>0</v>
      </c>
      <c r="FG156" s="67"/>
    </row>
    <row r="157" spans="1:165" s="18" customFormat="1" ht="15" x14ac:dyDescent="0.25">
      <c r="A157" s="68"/>
      <c r="B157" s="69" t="s">
        <v>26</v>
      </c>
      <c r="C157" s="576" t="s">
        <v>116</v>
      </c>
      <c r="D157" s="576"/>
      <c r="E157" s="576"/>
      <c r="F157" s="70"/>
      <c r="G157" s="71"/>
      <c r="H157" s="71"/>
      <c r="I157" s="71"/>
      <c r="J157" s="72">
        <v>3.05</v>
      </c>
      <c r="K157" s="71"/>
      <c r="L157" s="72">
        <v>20.86</v>
      </c>
      <c r="M157" s="73">
        <v>52.21</v>
      </c>
      <c r="N157" s="74">
        <v>1089.0999999999999</v>
      </c>
      <c r="EZ157" s="58"/>
      <c r="FA157" s="67"/>
      <c r="FB157" s="67"/>
      <c r="FC157" s="67"/>
      <c r="FD157" s="75" t="s">
        <v>116</v>
      </c>
      <c r="FG157" s="67"/>
    </row>
    <row r="158" spans="1:165" s="18" customFormat="1" ht="15" x14ac:dyDescent="0.25">
      <c r="A158" s="76"/>
      <c r="B158" s="69"/>
      <c r="C158" s="576" t="s">
        <v>117</v>
      </c>
      <c r="D158" s="576"/>
      <c r="E158" s="576"/>
      <c r="F158" s="70" t="s">
        <v>118</v>
      </c>
      <c r="G158" s="73">
        <v>0.34</v>
      </c>
      <c r="H158" s="71"/>
      <c r="I158" s="103">
        <v>2.3256000000000001</v>
      </c>
      <c r="J158" s="79"/>
      <c r="K158" s="71"/>
      <c r="L158" s="79"/>
      <c r="M158" s="71"/>
      <c r="N158" s="80"/>
      <c r="EZ158" s="58"/>
      <c r="FA158" s="67"/>
      <c r="FB158" s="67"/>
      <c r="FC158" s="67"/>
      <c r="FE158" s="75" t="s">
        <v>117</v>
      </c>
      <c r="FG158" s="67"/>
    </row>
    <row r="159" spans="1:165" s="18" customFormat="1" ht="15" x14ac:dyDescent="0.25">
      <c r="A159" s="81"/>
      <c r="B159" s="69"/>
      <c r="C159" s="577" t="s">
        <v>119</v>
      </c>
      <c r="D159" s="577"/>
      <c r="E159" s="577"/>
      <c r="F159" s="82"/>
      <c r="G159" s="83"/>
      <c r="H159" s="83"/>
      <c r="I159" s="83"/>
      <c r="J159" s="84">
        <v>3.05</v>
      </c>
      <c r="K159" s="83"/>
      <c r="L159" s="84">
        <v>20.86</v>
      </c>
      <c r="M159" s="83"/>
      <c r="N159" s="85">
        <v>1089.0999999999999</v>
      </c>
      <c r="EZ159" s="58"/>
      <c r="FA159" s="67"/>
      <c r="FB159" s="67"/>
      <c r="FC159" s="67"/>
      <c r="FF159" s="75" t="s">
        <v>119</v>
      </c>
      <c r="FG159" s="67"/>
    </row>
    <row r="160" spans="1:165" s="18" customFormat="1" ht="15" x14ac:dyDescent="0.25">
      <c r="A160" s="76"/>
      <c r="B160" s="69"/>
      <c r="C160" s="576" t="s">
        <v>120</v>
      </c>
      <c r="D160" s="576"/>
      <c r="E160" s="576"/>
      <c r="F160" s="70"/>
      <c r="G160" s="71"/>
      <c r="H160" s="71"/>
      <c r="I160" s="71"/>
      <c r="J160" s="79"/>
      <c r="K160" s="71"/>
      <c r="L160" s="72">
        <v>20.86</v>
      </c>
      <c r="M160" s="71"/>
      <c r="N160" s="74">
        <v>1089.0999999999999</v>
      </c>
      <c r="EZ160" s="58"/>
      <c r="FA160" s="67"/>
      <c r="FB160" s="67"/>
      <c r="FC160" s="67"/>
      <c r="FE160" s="75" t="s">
        <v>120</v>
      </c>
      <c r="FG160" s="67"/>
    </row>
    <row r="161" spans="1:166" s="18" customFormat="1" ht="22.5" x14ac:dyDescent="0.25">
      <c r="A161" s="76"/>
      <c r="B161" s="69" t="s">
        <v>195</v>
      </c>
      <c r="C161" s="576" t="s">
        <v>196</v>
      </c>
      <c r="D161" s="576"/>
      <c r="E161" s="576"/>
      <c r="F161" s="70" t="s">
        <v>123</v>
      </c>
      <c r="G161" s="77">
        <v>93</v>
      </c>
      <c r="H161" s="71"/>
      <c r="I161" s="77">
        <v>93</v>
      </c>
      <c r="J161" s="79"/>
      <c r="K161" s="71"/>
      <c r="L161" s="72">
        <v>19.399999999999999</v>
      </c>
      <c r="M161" s="71"/>
      <c r="N161" s="74">
        <v>1012.86</v>
      </c>
      <c r="EZ161" s="58"/>
      <c r="FA161" s="67"/>
      <c r="FB161" s="67"/>
      <c r="FC161" s="67"/>
      <c r="FE161" s="75" t="s">
        <v>196</v>
      </c>
      <c r="FG161" s="67"/>
    </row>
    <row r="162" spans="1:166" s="18" customFormat="1" ht="45" x14ac:dyDescent="0.25">
      <c r="A162" s="76"/>
      <c r="B162" s="69" t="s">
        <v>197</v>
      </c>
      <c r="C162" s="576" t="s">
        <v>198</v>
      </c>
      <c r="D162" s="576"/>
      <c r="E162" s="576"/>
      <c r="F162" s="70" t="s">
        <v>123</v>
      </c>
      <c r="G162" s="77">
        <v>62</v>
      </c>
      <c r="H162" s="73">
        <v>0.85</v>
      </c>
      <c r="I162" s="91">
        <v>52.7</v>
      </c>
      <c r="J162" s="79"/>
      <c r="K162" s="71"/>
      <c r="L162" s="72">
        <v>10.99</v>
      </c>
      <c r="M162" s="71"/>
      <c r="N162" s="96">
        <v>573.96</v>
      </c>
      <c r="EZ162" s="58"/>
      <c r="FA162" s="67"/>
      <c r="FB162" s="67"/>
      <c r="FC162" s="67"/>
      <c r="FE162" s="75" t="s">
        <v>198</v>
      </c>
      <c r="FG162" s="67"/>
    </row>
    <row r="163" spans="1:166" s="18" customFormat="1" ht="15" x14ac:dyDescent="0.25">
      <c r="A163" s="86"/>
      <c r="B163" s="87"/>
      <c r="C163" s="578" t="s">
        <v>126</v>
      </c>
      <c r="D163" s="578"/>
      <c r="E163" s="578"/>
      <c r="F163" s="61"/>
      <c r="G163" s="62"/>
      <c r="H163" s="62"/>
      <c r="I163" s="62"/>
      <c r="J163" s="65"/>
      <c r="K163" s="62"/>
      <c r="L163" s="88">
        <v>51.25</v>
      </c>
      <c r="M163" s="83"/>
      <c r="N163" s="89">
        <v>2675.92</v>
      </c>
      <c r="EZ163" s="58"/>
      <c r="FA163" s="67"/>
      <c r="FB163" s="67"/>
      <c r="FC163" s="67"/>
      <c r="FG163" s="67" t="s">
        <v>126</v>
      </c>
    </row>
    <row r="164" spans="1:166" s="18" customFormat="1" ht="33.75" x14ac:dyDescent="0.25">
      <c r="A164" s="59" t="s">
        <v>199</v>
      </c>
      <c r="B164" s="60" t="s">
        <v>200</v>
      </c>
      <c r="C164" s="578" t="s">
        <v>201</v>
      </c>
      <c r="D164" s="578"/>
      <c r="E164" s="578"/>
      <c r="F164" s="61" t="s">
        <v>202</v>
      </c>
      <c r="G164" s="62">
        <v>0.16603999999999999</v>
      </c>
      <c r="H164" s="63">
        <v>1</v>
      </c>
      <c r="I164" s="101">
        <v>0.16603999999999999</v>
      </c>
      <c r="J164" s="65"/>
      <c r="K164" s="62"/>
      <c r="L164" s="65"/>
      <c r="M164" s="62"/>
      <c r="N164" s="66"/>
      <c r="EZ164" s="58"/>
      <c r="FA164" s="67" t="s">
        <v>201</v>
      </c>
      <c r="FB164" s="67" t="s">
        <v>0</v>
      </c>
      <c r="FC164" s="67" t="s">
        <v>0</v>
      </c>
      <c r="FG164" s="67"/>
    </row>
    <row r="165" spans="1:166" s="18" customFormat="1" ht="15" x14ac:dyDescent="0.25">
      <c r="A165" s="68"/>
      <c r="B165" s="69" t="s">
        <v>26</v>
      </c>
      <c r="C165" s="576" t="s">
        <v>116</v>
      </c>
      <c r="D165" s="576"/>
      <c r="E165" s="576"/>
      <c r="F165" s="70"/>
      <c r="G165" s="71"/>
      <c r="H165" s="71"/>
      <c r="I165" s="71"/>
      <c r="J165" s="90">
        <v>1139.8</v>
      </c>
      <c r="K165" s="71"/>
      <c r="L165" s="72">
        <v>189.25</v>
      </c>
      <c r="M165" s="73">
        <v>52.21</v>
      </c>
      <c r="N165" s="74">
        <v>9880.74</v>
      </c>
      <c r="EZ165" s="58"/>
      <c r="FA165" s="67"/>
      <c r="FB165" s="67"/>
      <c r="FC165" s="67"/>
      <c r="FD165" s="75" t="s">
        <v>116</v>
      </c>
      <c r="FG165" s="67"/>
    </row>
    <row r="166" spans="1:166" s="18" customFormat="1" ht="15" x14ac:dyDescent="0.25">
      <c r="A166" s="68"/>
      <c r="B166" s="69" t="s">
        <v>127</v>
      </c>
      <c r="C166" s="576" t="s">
        <v>131</v>
      </c>
      <c r="D166" s="576"/>
      <c r="E166" s="576"/>
      <c r="F166" s="70"/>
      <c r="G166" s="71"/>
      <c r="H166" s="71"/>
      <c r="I166" s="71"/>
      <c r="J166" s="90">
        <v>12219.98</v>
      </c>
      <c r="K166" s="71"/>
      <c r="L166" s="90">
        <v>2029.01</v>
      </c>
      <c r="M166" s="73">
        <v>15.71</v>
      </c>
      <c r="N166" s="74">
        <v>31875.75</v>
      </c>
      <c r="EZ166" s="58"/>
      <c r="FA166" s="67"/>
      <c r="FB166" s="67"/>
      <c r="FC166" s="67"/>
      <c r="FD166" s="75" t="s">
        <v>131</v>
      </c>
      <c r="FG166" s="67"/>
    </row>
    <row r="167" spans="1:166" s="18" customFormat="1" ht="15" x14ac:dyDescent="0.25">
      <c r="A167" s="68"/>
      <c r="B167" s="69" t="s">
        <v>21</v>
      </c>
      <c r="C167" s="576" t="s">
        <v>132</v>
      </c>
      <c r="D167" s="576"/>
      <c r="E167" s="576"/>
      <c r="F167" s="70"/>
      <c r="G167" s="71"/>
      <c r="H167" s="71"/>
      <c r="I167" s="71"/>
      <c r="J167" s="72">
        <v>801.81</v>
      </c>
      <c r="K167" s="71"/>
      <c r="L167" s="72">
        <v>133.13</v>
      </c>
      <c r="M167" s="73">
        <v>52.21</v>
      </c>
      <c r="N167" s="74">
        <v>6950.72</v>
      </c>
      <c r="EZ167" s="58"/>
      <c r="FA167" s="67"/>
      <c r="FB167" s="67"/>
      <c r="FC167" s="67"/>
      <c r="FD167" s="75" t="s">
        <v>132</v>
      </c>
      <c r="FG167" s="67"/>
    </row>
    <row r="168" spans="1:166" s="18" customFormat="1" ht="15" x14ac:dyDescent="0.25">
      <c r="A168" s="68"/>
      <c r="B168" s="69" t="s">
        <v>24</v>
      </c>
      <c r="C168" s="576" t="s">
        <v>152</v>
      </c>
      <c r="D168" s="576"/>
      <c r="E168" s="576"/>
      <c r="F168" s="70"/>
      <c r="G168" s="71"/>
      <c r="H168" s="71"/>
      <c r="I168" s="71"/>
      <c r="J168" s="90">
        <v>230267.7</v>
      </c>
      <c r="K168" s="71"/>
      <c r="L168" s="90">
        <v>38233.65</v>
      </c>
      <c r="M168" s="91">
        <v>9.5</v>
      </c>
      <c r="N168" s="74">
        <v>363219.68</v>
      </c>
      <c r="EZ168" s="58"/>
      <c r="FA168" s="67"/>
      <c r="FB168" s="67"/>
      <c r="FC168" s="67"/>
      <c r="FD168" s="75" t="s">
        <v>152</v>
      </c>
      <c r="FG168" s="67"/>
    </row>
    <row r="169" spans="1:166" s="18" customFormat="1" ht="15" x14ac:dyDescent="0.25">
      <c r="A169" s="76"/>
      <c r="B169" s="69"/>
      <c r="C169" s="576" t="s">
        <v>117</v>
      </c>
      <c r="D169" s="576"/>
      <c r="E169" s="576"/>
      <c r="F169" s="70" t="s">
        <v>118</v>
      </c>
      <c r="G169" s="73">
        <v>137.16</v>
      </c>
      <c r="H169" s="71"/>
      <c r="I169" s="104">
        <v>22.7740464</v>
      </c>
      <c r="J169" s="79"/>
      <c r="K169" s="71"/>
      <c r="L169" s="79"/>
      <c r="M169" s="71"/>
      <c r="N169" s="80"/>
      <c r="EZ169" s="58"/>
      <c r="FA169" s="67"/>
      <c r="FB169" s="67"/>
      <c r="FC169" s="67"/>
      <c r="FE169" s="75" t="s">
        <v>117</v>
      </c>
      <c r="FG169" s="67"/>
    </row>
    <row r="170" spans="1:166" s="18" customFormat="1" ht="15" x14ac:dyDescent="0.25">
      <c r="A170" s="76"/>
      <c r="B170" s="69"/>
      <c r="C170" s="576" t="s">
        <v>133</v>
      </c>
      <c r="D170" s="576"/>
      <c r="E170" s="576"/>
      <c r="F170" s="70" t="s">
        <v>118</v>
      </c>
      <c r="G170" s="73">
        <v>53.69</v>
      </c>
      <c r="H170" s="71"/>
      <c r="I170" s="104">
        <v>8.9146876000000006</v>
      </c>
      <c r="J170" s="79"/>
      <c r="K170" s="71"/>
      <c r="L170" s="79"/>
      <c r="M170" s="71"/>
      <c r="N170" s="80"/>
      <c r="EZ170" s="58"/>
      <c r="FA170" s="67"/>
      <c r="FB170" s="67"/>
      <c r="FC170" s="67"/>
      <c r="FE170" s="75" t="s">
        <v>133</v>
      </c>
      <c r="FG170" s="67"/>
    </row>
    <row r="171" spans="1:166" s="18" customFormat="1" ht="15" x14ac:dyDescent="0.25">
      <c r="A171" s="81"/>
      <c r="B171" s="69"/>
      <c r="C171" s="577" t="s">
        <v>119</v>
      </c>
      <c r="D171" s="577"/>
      <c r="E171" s="577"/>
      <c r="F171" s="82"/>
      <c r="G171" s="83"/>
      <c r="H171" s="83"/>
      <c r="I171" s="83"/>
      <c r="J171" s="94">
        <v>243627.48</v>
      </c>
      <c r="K171" s="83"/>
      <c r="L171" s="94">
        <v>40451.910000000003</v>
      </c>
      <c r="M171" s="83"/>
      <c r="N171" s="85">
        <v>404976.17</v>
      </c>
      <c r="EZ171" s="58"/>
      <c r="FA171" s="67"/>
      <c r="FB171" s="67"/>
      <c r="FC171" s="67"/>
      <c r="FF171" s="75" t="s">
        <v>119</v>
      </c>
      <c r="FG171" s="67"/>
    </row>
    <row r="172" spans="1:166" s="18" customFormat="1" ht="15" x14ac:dyDescent="0.25">
      <c r="A172" s="76"/>
      <c r="B172" s="69"/>
      <c r="C172" s="576" t="s">
        <v>120</v>
      </c>
      <c r="D172" s="576"/>
      <c r="E172" s="576"/>
      <c r="F172" s="70"/>
      <c r="G172" s="71"/>
      <c r="H172" s="71"/>
      <c r="I172" s="71"/>
      <c r="J172" s="79"/>
      <c r="K172" s="71"/>
      <c r="L172" s="72">
        <v>322.38</v>
      </c>
      <c r="M172" s="71"/>
      <c r="N172" s="74">
        <v>16831.46</v>
      </c>
      <c r="EZ172" s="58"/>
      <c r="FA172" s="67"/>
      <c r="FB172" s="67"/>
      <c r="FC172" s="67"/>
      <c r="FE172" s="75" t="s">
        <v>120</v>
      </c>
      <c r="FG172" s="67"/>
    </row>
    <row r="173" spans="1:166" s="18" customFormat="1" ht="22.5" x14ac:dyDescent="0.25">
      <c r="A173" s="76"/>
      <c r="B173" s="69" t="s">
        <v>134</v>
      </c>
      <c r="C173" s="576" t="s">
        <v>135</v>
      </c>
      <c r="D173" s="576"/>
      <c r="E173" s="576"/>
      <c r="F173" s="70" t="s">
        <v>123</v>
      </c>
      <c r="G173" s="77">
        <v>109</v>
      </c>
      <c r="H173" s="71"/>
      <c r="I173" s="77">
        <v>109</v>
      </c>
      <c r="J173" s="79"/>
      <c r="K173" s="71"/>
      <c r="L173" s="72">
        <v>351.39</v>
      </c>
      <c r="M173" s="71"/>
      <c r="N173" s="74">
        <v>18346.29</v>
      </c>
      <c r="EZ173" s="58"/>
      <c r="FA173" s="67"/>
      <c r="FB173" s="67"/>
      <c r="FC173" s="67"/>
      <c r="FE173" s="75" t="s">
        <v>135</v>
      </c>
      <c r="FG173" s="67"/>
    </row>
    <row r="174" spans="1:166" s="18" customFormat="1" ht="45" x14ac:dyDescent="0.25">
      <c r="A174" s="76"/>
      <c r="B174" s="69" t="s">
        <v>136</v>
      </c>
      <c r="C174" s="576" t="s">
        <v>137</v>
      </c>
      <c r="D174" s="576"/>
      <c r="E174" s="576"/>
      <c r="F174" s="70" t="s">
        <v>123</v>
      </c>
      <c r="G174" s="77">
        <v>65</v>
      </c>
      <c r="H174" s="73">
        <v>0.85</v>
      </c>
      <c r="I174" s="73">
        <v>55.25</v>
      </c>
      <c r="J174" s="79"/>
      <c r="K174" s="71"/>
      <c r="L174" s="72">
        <v>178.11</v>
      </c>
      <c r="M174" s="71"/>
      <c r="N174" s="74">
        <v>9299.3799999999992</v>
      </c>
      <c r="EZ174" s="58"/>
      <c r="FA174" s="67"/>
      <c r="FB174" s="67"/>
      <c r="FC174" s="67"/>
      <c r="FE174" s="75" t="s">
        <v>137</v>
      </c>
      <c r="FG174" s="67"/>
    </row>
    <row r="175" spans="1:166" s="18" customFormat="1" ht="15" x14ac:dyDescent="0.25">
      <c r="A175" s="86"/>
      <c r="B175" s="87"/>
      <c r="C175" s="578" t="s">
        <v>126</v>
      </c>
      <c r="D175" s="578"/>
      <c r="E175" s="578"/>
      <c r="F175" s="61"/>
      <c r="G175" s="62"/>
      <c r="H175" s="62"/>
      <c r="I175" s="62"/>
      <c r="J175" s="65"/>
      <c r="K175" s="62"/>
      <c r="L175" s="95">
        <v>40981.410000000003</v>
      </c>
      <c r="M175" s="83"/>
      <c r="N175" s="89">
        <v>432621.84</v>
      </c>
      <c r="EZ175" s="58"/>
      <c r="FA175" s="67"/>
      <c r="FB175" s="67"/>
      <c r="FC175" s="67"/>
      <c r="FG175" s="67" t="s">
        <v>126</v>
      </c>
    </row>
    <row r="176" spans="1:166" s="18" customFormat="1" ht="15" x14ac:dyDescent="0.25">
      <c r="A176" s="586" t="s">
        <v>203</v>
      </c>
      <c r="B176" s="587"/>
      <c r="C176" s="587"/>
      <c r="D176" s="587"/>
      <c r="E176" s="587"/>
      <c r="F176" s="587"/>
      <c r="G176" s="587"/>
      <c r="H176" s="587"/>
      <c r="I176" s="587"/>
      <c r="J176" s="587"/>
      <c r="K176" s="587"/>
      <c r="L176" s="587"/>
      <c r="M176" s="587"/>
      <c r="N176" s="588"/>
      <c r="EZ176" s="58"/>
      <c r="FA176" s="67"/>
      <c r="FB176" s="67"/>
      <c r="FC176" s="67"/>
      <c r="FG176" s="67"/>
      <c r="FJ176" s="105" t="s">
        <v>203</v>
      </c>
    </row>
    <row r="177" spans="1:167" s="18" customFormat="1" ht="56.25" x14ac:dyDescent="0.25">
      <c r="A177" s="59" t="s">
        <v>204</v>
      </c>
      <c r="B177" s="60" t="s">
        <v>205</v>
      </c>
      <c r="C177" s="578" t="s">
        <v>206</v>
      </c>
      <c r="D177" s="578"/>
      <c r="E177" s="578"/>
      <c r="F177" s="61" t="s">
        <v>207</v>
      </c>
      <c r="G177" s="62">
        <v>693.44200000000001</v>
      </c>
      <c r="H177" s="63">
        <v>1</v>
      </c>
      <c r="I177" s="97">
        <v>693.44200000000001</v>
      </c>
      <c r="J177" s="88">
        <v>3.28</v>
      </c>
      <c r="K177" s="62"/>
      <c r="L177" s="95">
        <v>2274.4899999999998</v>
      </c>
      <c r="M177" s="102">
        <v>15.71</v>
      </c>
      <c r="N177" s="89">
        <v>35732.239999999998</v>
      </c>
      <c r="EZ177" s="58"/>
      <c r="FA177" s="67" t="s">
        <v>206</v>
      </c>
      <c r="FB177" s="67" t="s">
        <v>0</v>
      </c>
      <c r="FC177" s="67" t="s">
        <v>0</v>
      </c>
      <c r="FG177" s="67"/>
      <c r="FJ177" s="105"/>
    </row>
    <row r="178" spans="1:167" s="18" customFormat="1" ht="15" x14ac:dyDescent="0.25">
      <c r="A178" s="86"/>
      <c r="B178" s="87"/>
      <c r="C178" s="578" t="s">
        <v>126</v>
      </c>
      <c r="D178" s="578"/>
      <c r="E178" s="578"/>
      <c r="F178" s="61"/>
      <c r="G178" s="62"/>
      <c r="H178" s="62"/>
      <c r="I178" s="62"/>
      <c r="J178" s="65"/>
      <c r="K178" s="62"/>
      <c r="L178" s="95">
        <v>2274.4899999999998</v>
      </c>
      <c r="M178" s="83"/>
      <c r="N178" s="89">
        <v>35732.239999999998</v>
      </c>
      <c r="EZ178" s="58"/>
      <c r="FA178" s="67"/>
      <c r="FB178" s="67"/>
      <c r="FC178" s="67"/>
      <c r="FG178" s="67" t="s">
        <v>126</v>
      </c>
      <c r="FJ178" s="105"/>
    </row>
    <row r="179" spans="1:167" s="18" customFormat="1" ht="56.25" x14ac:dyDescent="0.25">
      <c r="A179" s="59" t="s">
        <v>208</v>
      </c>
      <c r="B179" s="60" t="s">
        <v>209</v>
      </c>
      <c r="C179" s="578" t="s">
        <v>210</v>
      </c>
      <c r="D179" s="578"/>
      <c r="E179" s="578"/>
      <c r="F179" s="61" t="s">
        <v>207</v>
      </c>
      <c r="G179" s="62">
        <v>86.37</v>
      </c>
      <c r="H179" s="63">
        <v>1</v>
      </c>
      <c r="I179" s="102">
        <v>86.37</v>
      </c>
      <c r="J179" s="88">
        <v>8.39</v>
      </c>
      <c r="K179" s="62"/>
      <c r="L179" s="88">
        <v>724.64</v>
      </c>
      <c r="M179" s="102">
        <v>15.71</v>
      </c>
      <c r="N179" s="89">
        <v>11384.09</v>
      </c>
      <c r="EZ179" s="58"/>
      <c r="FA179" s="67" t="s">
        <v>210</v>
      </c>
      <c r="FB179" s="67" t="s">
        <v>0</v>
      </c>
      <c r="FC179" s="67" t="s">
        <v>0</v>
      </c>
      <c r="FG179" s="67"/>
      <c r="FJ179" s="105"/>
    </row>
    <row r="180" spans="1:167" s="18" customFormat="1" ht="15" x14ac:dyDescent="0.25">
      <c r="A180" s="86"/>
      <c r="B180" s="87"/>
      <c r="C180" s="578" t="s">
        <v>126</v>
      </c>
      <c r="D180" s="578"/>
      <c r="E180" s="578"/>
      <c r="F180" s="61"/>
      <c r="G180" s="62"/>
      <c r="H180" s="62"/>
      <c r="I180" s="62"/>
      <c r="J180" s="65"/>
      <c r="K180" s="62"/>
      <c r="L180" s="88">
        <v>724.64</v>
      </c>
      <c r="M180" s="83"/>
      <c r="N180" s="89">
        <v>11384.09</v>
      </c>
      <c r="EZ180" s="58"/>
      <c r="FA180" s="67"/>
      <c r="FB180" s="67"/>
      <c r="FC180" s="67"/>
      <c r="FG180" s="67" t="s">
        <v>126</v>
      </c>
      <c r="FJ180" s="105"/>
    </row>
    <row r="181" spans="1:167" s="18" customFormat="1" ht="45" x14ac:dyDescent="0.25">
      <c r="A181" s="59" t="s">
        <v>211</v>
      </c>
      <c r="B181" s="60" t="s">
        <v>212</v>
      </c>
      <c r="C181" s="578" t="s">
        <v>213</v>
      </c>
      <c r="D181" s="578"/>
      <c r="E181" s="578"/>
      <c r="F181" s="61" t="s">
        <v>207</v>
      </c>
      <c r="G181" s="62">
        <v>133.68</v>
      </c>
      <c r="H181" s="63">
        <v>1</v>
      </c>
      <c r="I181" s="102">
        <v>133.68</v>
      </c>
      <c r="J181" s="88">
        <v>10.88</v>
      </c>
      <c r="K181" s="62"/>
      <c r="L181" s="95">
        <v>1454.44</v>
      </c>
      <c r="M181" s="102">
        <v>15.71</v>
      </c>
      <c r="N181" s="89">
        <v>22849.25</v>
      </c>
      <c r="EZ181" s="58"/>
      <c r="FA181" s="67" t="s">
        <v>213</v>
      </c>
      <c r="FB181" s="67" t="s">
        <v>0</v>
      </c>
      <c r="FC181" s="67" t="s">
        <v>0</v>
      </c>
      <c r="FG181" s="67"/>
      <c r="FJ181" s="105"/>
    </row>
    <row r="182" spans="1:167" s="18" customFormat="1" ht="15" x14ac:dyDescent="0.25">
      <c r="A182" s="86"/>
      <c r="B182" s="87"/>
      <c r="C182" s="578" t="s">
        <v>126</v>
      </c>
      <c r="D182" s="578"/>
      <c r="E182" s="578"/>
      <c r="F182" s="61"/>
      <c r="G182" s="62"/>
      <c r="H182" s="62"/>
      <c r="I182" s="62"/>
      <c r="J182" s="65"/>
      <c r="K182" s="62"/>
      <c r="L182" s="95">
        <v>1454.44</v>
      </c>
      <c r="M182" s="83"/>
      <c r="N182" s="89">
        <v>22849.25</v>
      </c>
      <c r="EZ182" s="58"/>
      <c r="FA182" s="67"/>
      <c r="FB182" s="67"/>
      <c r="FC182" s="67"/>
      <c r="FG182" s="67" t="s">
        <v>126</v>
      </c>
      <c r="FJ182" s="105"/>
    </row>
    <row r="183" spans="1:167" s="18" customFormat="1" ht="45" x14ac:dyDescent="0.25">
      <c r="A183" s="59" t="s">
        <v>214</v>
      </c>
      <c r="B183" s="60" t="s">
        <v>215</v>
      </c>
      <c r="C183" s="578" t="s">
        <v>216</v>
      </c>
      <c r="D183" s="578"/>
      <c r="E183" s="578"/>
      <c r="F183" s="61" t="s">
        <v>207</v>
      </c>
      <c r="G183" s="62">
        <v>913.49199999999996</v>
      </c>
      <c r="H183" s="63">
        <v>1</v>
      </c>
      <c r="I183" s="97">
        <v>913.49199999999996</v>
      </c>
      <c r="J183" s="88">
        <v>3.86</v>
      </c>
      <c r="K183" s="62"/>
      <c r="L183" s="95">
        <v>3526.08</v>
      </c>
      <c r="M183" s="102">
        <v>16.22</v>
      </c>
      <c r="N183" s="89">
        <v>57193.02</v>
      </c>
      <c r="EZ183" s="58"/>
      <c r="FA183" s="67" t="s">
        <v>216</v>
      </c>
      <c r="FB183" s="67" t="s">
        <v>0</v>
      </c>
      <c r="FC183" s="67" t="s">
        <v>0</v>
      </c>
      <c r="FG183" s="67"/>
      <c r="FJ183" s="105"/>
    </row>
    <row r="184" spans="1:167" s="18" customFormat="1" ht="15" x14ac:dyDescent="0.25">
      <c r="A184" s="86"/>
      <c r="B184" s="87"/>
      <c r="C184" s="578" t="s">
        <v>126</v>
      </c>
      <c r="D184" s="578"/>
      <c r="E184" s="578"/>
      <c r="F184" s="61"/>
      <c r="G184" s="62"/>
      <c r="H184" s="62"/>
      <c r="I184" s="62"/>
      <c r="J184" s="65"/>
      <c r="K184" s="62"/>
      <c r="L184" s="95">
        <v>3526.08</v>
      </c>
      <c r="M184" s="83"/>
      <c r="N184" s="89">
        <v>57193.02</v>
      </c>
      <c r="EZ184" s="58"/>
      <c r="FA184" s="67"/>
      <c r="FB184" s="67"/>
      <c r="FC184" s="67"/>
      <c r="FG184" s="67" t="s">
        <v>126</v>
      </c>
      <c r="FJ184" s="105"/>
    </row>
    <row r="185" spans="1:167" s="18" customFormat="1" ht="0" hidden="1" customHeight="1" x14ac:dyDescent="0.25">
      <c r="A185" s="106"/>
      <c r="B185" s="67"/>
      <c r="C185" s="67"/>
      <c r="D185" s="67"/>
      <c r="E185" s="67"/>
      <c r="F185" s="107"/>
      <c r="G185" s="107"/>
      <c r="H185" s="107"/>
      <c r="I185" s="107"/>
      <c r="J185" s="108"/>
      <c r="K185" s="107"/>
      <c r="L185" s="108"/>
      <c r="M185" s="71"/>
      <c r="N185" s="108"/>
      <c r="EZ185" s="58"/>
      <c r="FA185" s="67"/>
      <c r="FB185" s="67"/>
      <c r="FC185" s="67"/>
      <c r="FG185" s="67"/>
      <c r="FJ185" s="105"/>
    </row>
    <row r="186" spans="1:167" s="18" customFormat="1" ht="15" x14ac:dyDescent="0.25">
      <c r="A186" s="109"/>
      <c r="B186" s="110"/>
      <c r="C186" s="578" t="s">
        <v>217</v>
      </c>
      <c r="D186" s="578"/>
      <c r="E186" s="578"/>
      <c r="F186" s="578"/>
      <c r="G186" s="578"/>
      <c r="H186" s="578"/>
      <c r="I186" s="578"/>
      <c r="J186" s="578"/>
      <c r="K186" s="578"/>
      <c r="L186" s="111">
        <v>2310445.17</v>
      </c>
      <c r="M186" s="112"/>
      <c r="N186" s="113">
        <v>22941481.920000002</v>
      </c>
      <c r="EZ186" s="58"/>
      <c r="FA186" s="67"/>
      <c r="FB186" s="67"/>
      <c r="FC186" s="67"/>
      <c r="FG186" s="67"/>
      <c r="FJ186" s="105"/>
      <c r="FK186" s="67" t="s">
        <v>217</v>
      </c>
    </row>
    <row r="187" spans="1:167" s="18" customFormat="1" ht="15" x14ac:dyDescent="0.25">
      <c r="A187" s="580" t="s">
        <v>218</v>
      </c>
      <c r="B187" s="581"/>
      <c r="C187" s="581"/>
      <c r="D187" s="581"/>
      <c r="E187" s="581"/>
      <c r="F187" s="581"/>
      <c r="G187" s="581"/>
      <c r="H187" s="581"/>
      <c r="I187" s="581"/>
      <c r="J187" s="581"/>
      <c r="K187" s="581"/>
      <c r="L187" s="581"/>
      <c r="M187" s="581"/>
      <c r="N187" s="582"/>
      <c r="EZ187" s="58" t="s">
        <v>218</v>
      </c>
      <c r="FA187" s="67"/>
      <c r="FB187" s="67"/>
      <c r="FC187" s="67"/>
      <c r="FG187" s="67"/>
      <c r="FJ187" s="105"/>
      <c r="FK187" s="67"/>
    </row>
    <row r="188" spans="1:167" s="18" customFormat="1" ht="33.75" x14ac:dyDescent="0.25">
      <c r="A188" s="59" t="s">
        <v>219</v>
      </c>
      <c r="B188" s="60" t="s">
        <v>220</v>
      </c>
      <c r="C188" s="578" t="s">
        <v>221</v>
      </c>
      <c r="D188" s="578"/>
      <c r="E188" s="578"/>
      <c r="F188" s="61" t="s">
        <v>222</v>
      </c>
      <c r="G188" s="62">
        <v>1</v>
      </c>
      <c r="H188" s="63">
        <v>1</v>
      </c>
      <c r="I188" s="63">
        <v>1</v>
      </c>
      <c r="J188" s="65"/>
      <c r="K188" s="62"/>
      <c r="L188" s="65"/>
      <c r="M188" s="62"/>
      <c r="N188" s="66"/>
      <c r="EZ188" s="58"/>
      <c r="FA188" s="67" t="s">
        <v>221</v>
      </c>
      <c r="FB188" s="67" t="s">
        <v>0</v>
      </c>
      <c r="FC188" s="67" t="s">
        <v>0</v>
      </c>
      <c r="FG188" s="67"/>
      <c r="FJ188" s="105"/>
      <c r="FK188" s="67"/>
    </row>
    <row r="189" spans="1:167" s="18" customFormat="1" ht="15" x14ac:dyDescent="0.25">
      <c r="A189" s="68"/>
      <c r="B189" s="69" t="s">
        <v>26</v>
      </c>
      <c r="C189" s="576" t="s">
        <v>116</v>
      </c>
      <c r="D189" s="576"/>
      <c r="E189" s="576"/>
      <c r="F189" s="70"/>
      <c r="G189" s="71"/>
      <c r="H189" s="71"/>
      <c r="I189" s="71"/>
      <c r="J189" s="72">
        <v>298.64</v>
      </c>
      <c r="K189" s="71"/>
      <c r="L189" s="72">
        <v>298.64</v>
      </c>
      <c r="M189" s="73">
        <v>52.21</v>
      </c>
      <c r="N189" s="74">
        <v>15591.99</v>
      </c>
      <c r="EZ189" s="58"/>
      <c r="FA189" s="67"/>
      <c r="FB189" s="67"/>
      <c r="FC189" s="67"/>
      <c r="FD189" s="75" t="s">
        <v>116</v>
      </c>
      <c r="FG189" s="67"/>
      <c r="FJ189" s="105"/>
      <c r="FK189" s="67"/>
    </row>
    <row r="190" spans="1:167" s="18" customFormat="1" ht="15" x14ac:dyDescent="0.25">
      <c r="A190" s="68"/>
      <c r="B190" s="69" t="s">
        <v>127</v>
      </c>
      <c r="C190" s="576" t="s">
        <v>131</v>
      </c>
      <c r="D190" s="576"/>
      <c r="E190" s="576"/>
      <c r="F190" s="70"/>
      <c r="G190" s="71"/>
      <c r="H190" s="71"/>
      <c r="I190" s="71"/>
      <c r="J190" s="72">
        <v>128.02000000000001</v>
      </c>
      <c r="K190" s="71"/>
      <c r="L190" s="72">
        <v>128.02000000000001</v>
      </c>
      <c r="M190" s="73">
        <v>15.71</v>
      </c>
      <c r="N190" s="74">
        <v>2011.19</v>
      </c>
      <c r="EZ190" s="58"/>
      <c r="FA190" s="67"/>
      <c r="FB190" s="67"/>
      <c r="FC190" s="67"/>
      <c r="FD190" s="75" t="s">
        <v>131</v>
      </c>
      <c r="FG190" s="67"/>
      <c r="FJ190" s="105"/>
      <c r="FK190" s="67"/>
    </row>
    <row r="191" spans="1:167" s="18" customFormat="1" ht="15" x14ac:dyDescent="0.25">
      <c r="A191" s="68"/>
      <c r="B191" s="69" t="s">
        <v>21</v>
      </c>
      <c r="C191" s="576" t="s">
        <v>132</v>
      </c>
      <c r="D191" s="576"/>
      <c r="E191" s="576"/>
      <c r="F191" s="70"/>
      <c r="G191" s="71"/>
      <c r="H191" s="71"/>
      <c r="I191" s="71"/>
      <c r="J191" s="72">
        <v>19.84</v>
      </c>
      <c r="K191" s="71"/>
      <c r="L191" s="72">
        <v>19.84</v>
      </c>
      <c r="M191" s="73">
        <v>52.21</v>
      </c>
      <c r="N191" s="74">
        <v>1035.8499999999999</v>
      </c>
      <c r="EZ191" s="58"/>
      <c r="FA191" s="67"/>
      <c r="FB191" s="67"/>
      <c r="FC191" s="67"/>
      <c r="FD191" s="75" t="s">
        <v>132</v>
      </c>
      <c r="FG191" s="67"/>
      <c r="FJ191" s="105"/>
      <c r="FK191" s="67"/>
    </row>
    <row r="192" spans="1:167" s="18" customFormat="1" ht="15" x14ac:dyDescent="0.25">
      <c r="A192" s="76"/>
      <c r="B192" s="69"/>
      <c r="C192" s="576" t="s">
        <v>117</v>
      </c>
      <c r="D192" s="576"/>
      <c r="E192" s="576"/>
      <c r="F192" s="70" t="s">
        <v>118</v>
      </c>
      <c r="G192" s="73">
        <v>35.01</v>
      </c>
      <c r="H192" s="71"/>
      <c r="I192" s="73">
        <v>35.01</v>
      </c>
      <c r="J192" s="79"/>
      <c r="K192" s="71"/>
      <c r="L192" s="79"/>
      <c r="M192" s="71"/>
      <c r="N192" s="80"/>
      <c r="EZ192" s="58"/>
      <c r="FA192" s="67"/>
      <c r="FB192" s="67"/>
      <c r="FC192" s="67"/>
      <c r="FE192" s="75" t="s">
        <v>117</v>
      </c>
      <c r="FG192" s="67"/>
      <c r="FJ192" s="105"/>
      <c r="FK192" s="67"/>
    </row>
    <row r="193" spans="1:167" s="18" customFormat="1" ht="15" x14ac:dyDescent="0.25">
      <c r="A193" s="76"/>
      <c r="B193" s="69"/>
      <c r="C193" s="576" t="s">
        <v>133</v>
      </c>
      <c r="D193" s="576"/>
      <c r="E193" s="576"/>
      <c r="F193" s="70" t="s">
        <v>118</v>
      </c>
      <c r="G193" s="73">
        <v>1.71</v>
      </c>
      <c r="H193" s="71"/>
      <c r="I193" s="73">
        <v>1.71</v>
      </c>
      <c r="J193" s="79"/>
      <c r="K193" s="71"/>
      <c r="L193" s="79"/>
      <c r="M193" s="71"/>
      <c r="N193" s="80"/>
      <c r="EZ193" s="58"/>
      <c r="FA193" s="67"/>
      <c r="FB193" s="67"/>
      <c r="FC193" s="67"/>
      <c r="FE193" s="75" t="s">
        <v>133</v>
      </c>
      <c r="FG193" s="67"/>
      <c r="FJ193" s="105"/>
      <c r="FK193" s="67"/>
    </row>
    <row r="194" spans="1:167" s="18" customFormat="1" ht="15" x14ac:dyDescent="0.25">
      <c r="A194" s="81"/>
      <c r="B194" s="69"/>
      <c r="C194" s="577" t="s">
        <v>119</v>
      </c>
      <c r="D194" s="577"/>
      <c r="E194" s="577"/>
      <c r="F194" s="82"/>
      <c r="G194" s="83"/>
      <c r="H194" s="83"/>
      <c r="I194" s="83"/>
      <c r="J194" s="84">
        <v>426.66</v>
      </c>
      <c r="K194" s="83"/>
      <c r="L194" s="84">
        <v>426.66</v>
      </c>
      <c r="M194" s="83"/>
      <c r="N194" s="85">
        <v>17603.18</v>
      </c>
      <c r="EZ194" s="58"/>
      <c r="FA194" s="67"/>
      <c r="FB194" s="67"/>
      <c r="FC194" s="67"/>
      <c r="FF194" s="75" t="s">
        <v>119</v>
      </c>
      <c r="FG194" s="67"/>
      <c r="FJ194" s="105"/>
      <c r="FK194" s="67"/>
    </row>
    <row r="195" spans="1:167" s="18" customFormat="1" ht="15" x14ac:dyDescent="0.25">
      <c r="A195" s="76"/>
      <c r="B195" s="69"/>
      <c r="C195" s="576" t="s">
        <v>120</v>
      </c>
      <c r="D195" s="576"/>
      <c r="E195" s="576"/>
      <c r="F195" s="70"/>
      <c r="G195" s="71"/>
      <c r="H195" s="71"/>
      <c r="I195" s="71"/>
      <c r="J195" s="79"/>
      <c r="K195" s="71"/>
      <c r="L195" s="72">
        <v>318.48</v>
      </c>
      <c r="M195" s="71"/>
      <c r="N195" s="74">
        <v>16627.84</v>
      </c>
      <c r="EZ195" s="58"/>
      <c r="FA195" s="67"/>
      <c r="FB195" s="67"/>
      <c r="FC195" s="67"/>
      <c r="FE195" s="75" t="s">
        <v>120</v>
      </c>
      <c r="FG195" s="67"/>
      <c r="FJ195" s="105"/>
      <c r="FK195" s="67"/>
    </row>
    <row r="196" spans="1:167" s="18" customFormat="1" ht="22.5" x14ac:dyDescent="0.25">
      <c r="A196" s="76"/>
      <c r="B196" s="69" t="s">
        <v>134</v>
      </c>
      <c r="C196" s="576" t="s">
        <v>135</v>
      </c>
      <c r="D196" s="576"/>
      <c r="E196" s="576"/>
      <c r="F196" s="70" t="s">
        <v>123</v>
      </c>
      <c r="G196" s="77">
        <v>109</v>
      </c>
      <c r="H196" s="71"/>
      <c r="I196" s="77">
        <v>109</v>
      </c>
      <c r="J196" s="79"/>
      <c r="K196" s="71"/>
      <c r="L196" s="72">
        <v>347.14</v>
      </c>
      <c r="M196" s="71"/>
      <c r="N196" s="74">
        <v>18124.349999999999</v>
      </c>
      <c r="EZ196" s="58"/>
      <c r="FA196" s="67"/>
      <c r="FB196" s="67"/>
      <c r="FC196" s="67"/>
      <c r="FE196" s="75" t="s">
        <v>135</v>
      </c>
      <c r="FG196" s="67"/>
      <c r="FJ196" s="105"/>
      <c r="FK196" s="67"/>
    </row>
    <row r="197" spans="1:167" s="18" customFormat="1" ht="45" x14ac:dyDescent="0.25">
      <c r="A197" s="76"/>
      <c r="B197" s="69" t="s">
        <v>136</v>
      </c>
      <c r="C197" s="576" t="s">
        <v>137</v>
      </c>
      <c r="D197" s="576"/>
      <c r="E197" s="576"/>
      <c r="F197" s="70" t="s">
        <v>123</v>
      </c>
      <c r="G197" s="77">
        <v>65</v>
      </c>
      <c r="H197" s="73">
        <v>0.85</v>
      </c>
      <c r="I197" s="73">
        <v>55.25</v>
      </c>
      <c r="J197" s="79"/>
      <c r="K197" s="71"/>
      <c r="L197" s="72">
        <v>175.96</v>
      </c>
      <c r="M197" s="71"/>
      <c r="N197" s="74">
        <v>9186.8799999999992</v>
      </c>
      <c r="EZ197" s="58"/>
      <c r="FA197" s="67"/>
      <c r="FB197" s="67"/>
      <c r="FC197" s="67"/>
      <c r="FE197" s="75" t="s">
        <v>137</v>
      </c>
      <c r="FG197" s="67"/>
      <c r="FJ197" s="105"/>
      <c r="FK197" s="67"/>
    </row>
    <row r="198" spans="1:167" s="18" customFormat="1" ht="15" x14ac:dyDescent="0.25">
      <c r="A198" s="86"/>
      <c r="B198" s="87"/>
      <c r="C198" s="578" t="s">
        <v>126</v>
      </c>
      <c r="D198" s="578"/>
      <c r="E198" s="578"/>
      <c r="F198" s="61"/>
      <c r="G198" s="62"/>
      <c r="H198" s="62"/>
      <c r="I198" s="62"/>
      <c r="J198" s="65"/>
      <c r="K198" s="62"/>
      <c r="L198" s="88">
        <v>949.76</v>
      </c>
      <c r="M198" s="83"/>
      <c r="N198" s="89">
        <v>44914.41</v>
      </c>
      <c r="EZ198" s="58"/>
      <c r="FA198" s="67"/>
      <c r="FB198" s="67"/>
      <c r="FC198" s="67"/>
      <c r="FG198" s="67" t="s">
        <v>126</v>
      </c>
      <c r="FJ198" s="105"/>
      <c r="FK198" s="67"/>
    </row>
    <row r="199" spans="1:167" s="18" customFormat="1" ht="33.75" x14ac:dyDescent="0.25">
      <c r="A199" s="59" t="s">
        <v>223</v>
      </c>
      <c r="B199" s="60" t="s">
        <v>209</v>
      </c>
      <c r="C199" s="578" t="s">
        <v>224</v>
      </c>
      <c r="D199" s="578"/>
      <c r="E199" s="578"/>
      <c r="F199" s="61" t="s">
        <v>207</v>
      </c>
      <c r="G199" s="62">
        <v>8.6199999999999992</v>
      </c>
      <c r="H199" s="63">
        <v>1</v>
      </c>
      <c r="I199" s="102">
        <v>8.6199999999999992</v>
      </c>
      <c r="J199" s="88">
        <v>8.39</v>
      </c>
      <c r="K199" s="62"/>
      <c r="L199" s="88">
        <v>72.319999999999993</v>
      </c>
      <c r="M199" s="102">
        <v>15.71</v>
      </c>
      <c r="N199" s="89">
        <v>1136.1500000000001</v>
      </c>
      <c r="EZ199" s="58"/>
      <c r="FA199" s="67" t="s">
        <v>224</v>
      </c>
      <c r="FB199" s="67" t="s">
        <v>0</v>
      </c>
      <c r="FC199" s="67" t="s">
        <v>0</v>
      </c>
      <c r="FG199" s="67"/>
      <c r="FJ199" s="105"/>
      <c r="FK199" s="67"/>
    </row>
    <row r="200" spans="1:167" s="18" customFormat="1" ht="15" x14ac:dyDescent="0.25">
      <c r="A200" s="86"/>
      <c r="B200" s="87"/>
      <c r="C200" s="578" t="s">
        <v>126</v>
      </c>
      <c r="D200" s="578"/>
      <c r="E200" s="578"/>
      <c r="F200" s="61"/>
      <c r="G200" s="62"/>
      <c r="H200" s="62"/>
      <c r="I200" s="62"/>
      <c r="J200" s="65"/>
      <c r="K200" s="62"/>
      <c r="L200" s="88">
        <v>72.319999999999993</v>
      </c>
      <c r="M200" s="83"/>
      <c r="N200" s="89">
        <v>1136.1500000000001</v>
      </c>
      <c r="EZ200" s="58"/>
      <c r="FA200" s="67"/>
      <c r="FB200" s="67"/>
      <c r="FC200" s="67"/>
      <c r="FG200" s="67" t="s">
        <v>126</v>
      </c>
      <c r="FJ200" s="105"/>
      <c r="FK200" s="67"/>
    </row>
    <row r="201" spans="1:167" s="18" customFormat="1" ht="33.75" x14ac:dyDescent="0.25">
      <c r="A201" s="59" t="s">
        <v>225</v>
      </c>
      <c r="B201" s="60" t="s">
        <v>212</v>
      </c>
      <c r="C201" s="578" t="s">
        <v>226</v>
      </c>
      <c r="D201" s="578"/>
      <c r="E201" s="578"/>
      <c r="F201" s="61" t="s">
        <v>207</v>
      </c>
      <c r="G201" s="62">
        <v>5.04</v>
      </c>
      <c r="H201" s="63">
        <v>1</v>
      </c>
      <c r="I201" s="102">
        <v>5.04</v>
      </c>
      <c r="J201" s="88">
        <v>10.88</v>
      </c>
      <c r="K201" s="62"/>
      <c r="L201" s="88">
        <v>54.84</v>
      </c>
      <c r="M201" s="102">
        <v>15.71</v>
      </c>
      <c r="N201" s="114">
        <v>861.54</v>
      </c>
      <c r="EZ201" s="58"/>
      <c r="FA201" s="67" t="s">
        <v>226</v>
      </c>
      <c r="FB201" s="67" t="s">
        <v>0</v>
      </c>
      <c r="FC201" s="67" t="s">
        <v>0</v>
      </c>
      <c r="FG201" s="67"/>
      <c r="FJ201" s="105"/>
      <c r="FK201" s="67"/>
    </row>
    <row r="202" spans="1:167" s="18" customFormat="1" ht="15" x14ac:dyDescent="0.25">
      <c r="A202" s="86"/>
      <c r="B202" s="87"/>
      <c r="C202" s="578" t="s">
        <v>126</v>
      </c>
      <c r="D202" s="578"/>
      <c r="E202" s="578"/>
      <c r="F202" s="61"/>
      <c r="G202" s="62"/>
      <c r="H202" s="62"/>
      <c r="I202" s="62"/>
      <c r="J202" s="65"/>
      <c r="K202" s="62"/>
      <c r="L202" s="88">
        <v>54.84</v>
      </c>
      <c r="M202" s="83"/>
      <c r="N202" s="114">
        <v>861.54</v>
      </c>
      <c r="EZ202" s="58"/>
      <c r="FA202" s="67"/>
      <c r="FB202" s="67"/>
      <c r="FC202" s="67"/>
      <c r="FG202" s="67" t="s">
        <v>126</v>
      </c>
      <c r="FJ202" s="105"/>
      <c r="FK202" s="67"/>
    </row>
    <row r="203" spans="1:167" s="18" customFormat="1" ht="45" x14ac:dyDescent="0.25">
      <c r="A203" s="59" t="s">
        <v>227</v>
      </c>
      <c r="B203" s="60" t="s">
        <v>215</v>
      </c>
      <c r="C203" s="578" t="s">
        <v>216</v>
      </c>
      <c r="D203" s="578"/>
      <c r="E203" s="578"/>
      <c r="F203" s="61" t="s">
        <v>207</v>
      </c>
      <c r="G203" s="62">
        <v>13.66</v>
      </c>
      <c r="H203" s="63">
        <v>1</v>
      </c>
      <c r="I203" s="102">
        <v>13.66</v>
      </c>
      <c r="J203" s="88">
        <v>3.86</v>
      </c>
      <c r="K203" s="62"/>
      <c r="L203" s="88">
        <v>52.73</v>
      </c>
      <c r="M203" s="102">
        <v>16.22</v>
      </c>
      <c r="N203" s="114">
        <v>855.28</v>
      </c>
      <c r="EZ203" s="58"/>
      <c r="FA203" s="67" t="s">
        <v>216</v>
      </c>
      <c r="FB203" s="67" t="s">
        <v>0</v>
      </c>
      <c r="FC203" s="67" t="s">
        <v>0</v>
      </c>
      <c r="FG203" s="67"/>
      <c r="FJ203" s="105"/>
      <c r="FK203" s="67"/>
    </row>
    <row r="204" spans="1:167" s="18" customFormat="1" ht="15" x14ac:dyDescent="0.25">
      <c r="A204" s="86"/>
      <c r="B204" s="87"/>
      <c r="C204" s="578" t="s">
        <v>126</v>
      </c>
      <c r="D204" s="578"/>
      <c r="E204" s="578"/>
      <c r="F204" s="61"/>
      <c r="G204" s="62"/>
      <c r="H204" s="62"/>
      <c r="I204" s="62"/>
      <c r="J204" s="65"/>
      <c r="K204" s="62"/>
      <c r="L204" s="88">
        <v>52.73</v>
      </c>
      <c r="M204" s="83"/>
      <c r="N204" s="114">
        <v>855.28</v>
      </c>
      <c r="EZ204" s="58"/>
      <c r="FA204" s="67"/>
      <c r="FB204" s="67"/>
      <c r="FC204" s="67"/>
      <c r="FG204" s="67" t="s">
        <v>126</v>
      </c>
      <c r="FJ204" s="105"/>
      <c r="FK204" s="67"/>
    </row>
    <row r="205" spans="1:167" s="18" customFormat="1" ht="0" hidden="1" customHeight="1" x14ac:dyDescent="0.25">
      <c r="A205" s="106"/>
      <c r="B205" s="67"/>
      <c r="C205" s="67"/>
      <c r="D205" s="67"/>
      <c r="E205" s="67"/>
      <c r="F205" s="107"/>
      <c r="G205" s="107"/>
      <c r="H205" s="107"/>
      <c r="I205" s="107"/>
      <c r="J205" s="108"/>
      <c r="K205" s="107"/>
      <c r="L205" s="108"/>
      <c r="M205" s="71"/>
      <c r="N205" s="108"/>
      <c r="EZ205" s="58"/>
      <c r="FA205" s="67"/>
      <c r="FB205" s="67"/>
      <c r="FC205" s="67"/>
      <c r="FG205" s="67"/>
      <c r="FJ205" s="105"/>
      <c r="FK205" s="67"/>
    </row>
    <row r="206" spans="1:167" s="18" customFormat="1" ht="15" x14ac:dyDescent="0.25">
      <c r="A206" s="109"/>
      <c r="B206" s="110"/>
      <c r="C206" s="578" t="s">
        <v>228</v>
      </c>
      <c r="D206" s="578"/>
      <c r="E206" s="578"/>
      <c r="F206" s="578"/>
      <c r="G206" s="578"/>
      <c r="H206" s="578"/>
      <c r="I206" s="578"/>
      <c r="J206" s="578"/>
      <c r="K206" s="578"/>
      <c r="L206" s="111">
        <v>1129.6500000000001</v>
      </c>
      <c r="M206" s="112"/>
      <c r="N206" s="113">
        <v>47767.38</v>
      </c>
      <c r="EZ206" s="58"/>
      <c r="FA206" s="67"/>
      <c r="FB206" s="67"/>
      <c r="FC206" s="67"/>
      <c r="FG206" s="67"/>
      <c r="FJ206" s="105"/>
      <c r="FK206" s="67" t="s">
        <v>228</v>
      </c>
    </row>
    <row r="207" spans="1:167" s="18" customFormat="1" ht="15" x14ac:dyDescent="0.25">
      <c r="A207" s="580" t="s">
        <v>229</v>
      </c>
      <c r="B207" s="581"/>
      <c r="C207" s="581"/>
      <c r="D207" s="581"/>
      <c r="E207" s="581"/>
      <c r="F207" s="581"/>
      <c r="G207" s="581"/>
      <c r="H207" s="581"/>
      <c r="I207" s="581"/>
      <c r="J207" s="581"/>
      <c r="K207" s="581"/>
      <c r="L207" s="581"/>
      <c r="M207" s="581"/>
      <c r="N207" s="582"/>
      <c r="EZ207" s="58" t="s">
        <v>229</v>
      </c>
      <c r="FA207" s="67"/>
      <c r="FB207" s="67"/>
      <c r="FC207" s="67"/>
      <c r="FG207" s="67"/>
      <c r="FJ207" s="105"/>
      <c r="FK207" s="67"/>
    </row>
    <row r="208" spans="1:167" s="18" customFormat="1" ht="33.75" x14ac:dyDescent="0.25">
      <c r="A208" s="59" t="s">
        <v>230</v>
      </c>
      <c r="B208" s="60" t="s">
        <v>220</v>
      </c>
      <c r="C208" s="578" t="s">
        <v>221</v>
      </c>
      <c r="D208" s="578"/>
      <c r="E208" s="578"/>
      <c r="F208" s="61" t="s">
        <v>222</v>
      </c>
      <c r="G208" s="62">
        <v>1</v>
      </c>
      <c r="H208" s="63">
        <v>1</v>
      </c>
      <c r="I208" s="63">
        <v>1</v>
      </c>
      <c r="J208" s="65"/>
      <c r="K208" s="62"/>
      <c r="L208" s="65"/>
      <c r="M208" s="62"/>
      <c r="N208" s="66"/>
      <c r="EZ208" s="58"/>
      <c r="FA208" s="67" t="s">
        <v>221</v>
      </c>
      <c r="FB208" s="67" t="s">
        <v>0</v>
      </c>
      <c r="FC208" s="67" t="s">
        <v>0</v>
      </c>
      <c r="FG208" s="67"/>
      <c r="FJ208" s="105"/>
      <c r="FK208" s="67"/>
    </row>
    <row r="209" spans="1:167" s="18" customFormat="1" ht="15" x14ac:dyDescent="0.25">
      <c r="A209" s="68"/>
      <c r="B209" s="69" t="s">
        <v>26</v>
      </c>
      <c r="C209" s="576" t="s">
        <v>116</v>
      </c>
      <c r="D209" s="576"/>
      <c r="E209" s="576"/>
      <c r="F209" s="70"/>
      <c r="G209" s="71"/>
      <c r="H209" s="71"/>
      <c r="I209" s="71"/>
      <c r="J209" s="72">
        <v>298.64</v>
      </c>
      <c r="K209" s="71"/>
      <c r="L209" s="72">
        <v>298.64</v>
      </c>
      <c r="M209" s="73">
        <v>52.21</v>
      </c>
      <c r="N209" s="74">
        <v>15591.99</v>
      </c>
      <c r="EZ209" s="58"/>
      <c r="FA209" s="67"/>
      <c r="FB209" s="67"/>
      <c r="FC209" s="67"/>
      <c r="FD209" s="75" t="s">
        <v>116</v>
      </c>
      <c r="FG209" s="67"/>
      <c r="FJ209" s="105"/>
      <c r="FK209" s="67"/>
    </row>
    <row r="210" spans="1:167" s="18" customFormat="1" ht="15" x14ac:dyDescent="0.25">
      <c r="A210" s="68"/>
      <c r="B210" s="69" t="s">
        <v>127</v>
      </c>
      <c r="C210" s="576" t="s">
        <v>131</v>
      </c>
      <c r="D210" s="576"/>
      <c r="E210" s="576"/>
      <c r="F210" s="70"/>
      <c r="G210" s="71"/>
      <c r="H210" s="71"/>
      <c r="I210" s="71"/>
      <c r="J210" s="72">
        <v>128.02000000000001</v>
      </c>
      <c r="K210" s="71"/>
      <c r="L210" s="72">
        <v>128.02000000000001</v>
      </c>
      <c r="M210" s="73">
        <v>15.71</v>
      </c>
      <c r="N210" s="74">
        <v>2011.19</v>
      </c>
      <c r="EZ210" s="58"/>
      <c r="FA210" s="67"/>
      <c r="FB210" s="67"/>
      <c r="FC210" s="67"/>
      <c r="FD210" s="75" t="s">
        <v>131</v>
      </c>
      <c r="FG210" s="67"/>
      <c r="FJ210" s="105"/>
      <c r="FK210" s="67"/>
    </row>
    <row r="211" spans="1:167" s="18" customFormat="1" ht="15" x14ac:dyDescent="0.25">
      <c r="A211" s="68"/>
      <c r="B211" s="69" t="s">
        <v>21</v>
      </c>
      <c r="C211" s="576" t="s">
        <v>132</v>
      </c>
      <c r="D211" s="576"/>
      <c r="E211" s="576"/>
      <c r="F211" s="70"/>
      <c r="G211" s="71"/>
      <c r="H211" s="71"/>
      <c r="I211" s="71"/>
      <c r="J211" s="72">
        <v>19.84</v>
      </c>
      <c r="K211" s="71"/>
      <c r="L211" s="72">
        <v>19.84</v>
      </c>
      <c r="M211" s="73">
        <v>52.21</v>
      </c>
      <c r="N211" s="74">
        <v>1035.8499999999999</v>
      </c>
      <c r="EZ211" s="58"/>
      <c r="FA211" s="67"/>
      <c r="FB211" s="67"/>
      <c r="FC211" s="67"/>
      <c r="FD211" s="75" t="s">
        <v>132</v>
      </c>
      <c r="FG211" s="67"/>
      <c r="FJ211" s="105"/>
      <c r="FK211" s="67"/>
    </row>
    <row r="212" spans="1:167" s="18" customFormat="1" ht="15" x14ac:dyDescent="0.25">
      <c r="A212" s="76"/>
      <c r="B212" s="69"/>
      <c r="C212" s="576" t="s">
        <v>117</v>
      </c>
      <c r="D212" s="576"/>
      <c r="E212" s="576"/>
      <c r="F212" s="70" t="s">
        <v>118</v>
      </c>
      <c r="G212" s="73">
        <v>35.01</v>
      </c>
      <c r="H212" s="71"/>
      <c r="I212" s="73">
        <v>35.01</v>
      </c>
      <c r="J212" s="79"/>
      <c r="K212" s="71"/>
      <c r="L212" s="79"/>
      <c r="M212" s="71"/>
      <c r="N212" s="80"/>
      <c r="EZ212" s="58"/>
      <c r="FA212" s="67"/>
      <c r="FB212" s="67"/>
      <c r="FC212" s="67"/>
      <c r="FE212" s="75" t="s">
        <v>117</v>
      </c>
      <c r="FG212" s="67"/>
      <c r="FJ212" s="105"/>
      <c r="FK212" s="67"/>
    </row>
    <row r="213" spans="1:167" s="18" customFormat="1" ht="15" x14ac:dyDescent="0.25">
      <c r="A213" s="76"/>
      <c r="B213" s="69"/>
      <c r="C213" s="576" t="s">
        <v>133</v>
      </c>
      <c r="D213" s="576"/>
      <c r="E213" s="576"/>
      <c r="F213" s="70" t="s">
        <v>118</v>
      </c>
      <c r="G213" s="73">
        <v>1.71</v>
      </c>
      <c r="H213" s="71"/>
      <c r="I213" s="73">
        <v>1.71</v>
      </c>
      <c r="J213" s="79"/>
      <c r="K213" s="71"/>
      <c r="L213" s="79"/>
      <c r="M213" s="71"/>
      <c r="N213" s="80"/>
      <c r="EZ213" s="58"/>
      <c r="FA213" s="67"/>
      <c r="FB213" s="67"/>
      <c r="FC213" s="67"/>
      <c r="FE213" s="75" t="s">
        <v>133</v>
      </c>
      <c r="FG213" s="67"/>
      <c r="FJ213" s="105"/>
      <c r="FK213" s="67"/>
    </row>
    <row r="214" spans="1:167" s="18" customFormat="1" ht="15" x14ac:dyDescent="0.25">
      <c r="A214" s="81"/>
      <c r="B214" s="69"/>
      <c r="C214" s="577" t="s">
        <v>119</v>
      </c>
      <c r="D214" s="577"/>
      <c r="E214" s="577"/>
      <c r="F214" s="82"/>
      <c r="G214" s="83"/>
      <c r="H214" s="83"/>
      <c r="I214" s="83"/>
      <c r="J214" s="84">
        <v>426.66</v>
      </c>
      <c r="K214" s="83"/>
      <c r="L214" s="84">
        <v>426.66</v>
      </c>
      <c r="M214" s="83"/>
      <c r="N214" s="85">
        <v>17603.18</v>
      </c>
      <c r="EZ214" s="58"/>
      <c r="FA214" s="67"/>
      <c r="FB214" s="67"/>
      <c r="FC214" s="67"/>
      <c r="FF214" s="75" t="s">
        <v>119</v>
      </c>
      <c r="FG214" s="67"/>
      <c r="FJ214" s="105"/>
      <c r="FK214" s="67"/>
    </row>
    <row r="215" spans="1:167" s="18" customFormat="1" ht="15" x14ac:dyDescent="0.25">
      <c r="A215" s="76"/>
      <c r="B215" s="69"/>
      <c r="C215" s="576" t="s">
        <v>120</v>
      </c>
      <c r="D215" s="576"/>
      <c r="E215" s="576"/>
      <c r="F215" s="70"/>
      <c r="G215" s="71"/>
      <c r="H215" s="71"/>
      <c r="I215" s="71"/>
      <c r="J215" s="79"/>
      <c r="K215" s="71"/>
      <c r="L215" s="72">
        <v>318.48</v>
      </c>
      <c r="M215" s="71"/>
      <c r="N215" s="74">
        <v>16627.84</v>
      </c>
      <c r="EZ215" s="58"/>
      <c r="FA215" s="67"/>
      <c r="FB215" s="67"/>
      <c r="FC215" s="67"/>
      <c r="FE215" s="75" t="s">
        <v>120</v>
      </c>
      <c r="FG215" s="67"/>
      <c r="FJ215" s="105"/>
      <c r="FK215" s="67"/>
    </row>
    <row r="216" spans="1:167" s="18" customFormat="1" ht="22.5" x14ac:dyDescent="0.25">
      <c r="A216" s="76"/>
      <c r="B216" s="69" t="s">
        <v>134</v>
      </c>
      <c r="C216" s="576" t="s">
        <v>135</v>
      </c>
      <c r="D216" s="576"/>
      <c r="E216" s="576"/>
      <c r="F216" s="70" t="s">
        <v>123</v>
      </c>
      <c r="G216" s="77">
        <v>109</v>
      </c>
      <c r="H216" s="71"/>
      <c r="I216" s="77">
        <v>109</v>
      </c>
      <c r="J216" s="79"/>
      <c r="K216" s="71"/>
      <c r="L216" s="72">
        <v>347.14</v>
      </c>
      <c r="M216" s="71"/>
      <c r="N216" s="74">
        <v>18124.349999999999</v>
      </c>
      <c r="EZ216" s="58"/>
      <c r="FA216" s="67"/>
      <c r="FB216" s="67"/>
      <c r="FC216" s="67"/>
      <c r="FE216" s="75" t="s">
        <v>135</v>
      </c>
      <c r="FG216" s="67"/>
      <c r="FJ216" s="105"/>
      <c r="FK216" s="67"/>
    </row>
    <row r="217" spans="1:167" s="18" customFormat="1" ht="45" x14ac:dyDescent="0.25">
      <c r="A217" s="76"/>
      <c r="B217" s="69" t="s">
        <v>136</v>
      </c>
      <c r="C217" s="576" t="s">
        <v>137</v>
      </c>
      <c r="D217" s="576"/>
      <c r="E217" s="576"/>
      <c r="F217" s="70" t="s">
        <v>123</v>
      </c>
      <c r="G217" s="77">
        <v>65</v>
      </c>
      <c r="H217" s="73">
        <v>0.85</v>
      </c>
      <c r="I217" s="73">
        <v>55.25</v>
      </c>
      <c r="J217" s="79"/>
      <c r="K217" s="71"/>
      <c r="L217" s="72">
        <v>175.96</v>
      </c>
      <c r="M217" s="71"/>
      <c r="N217" s="74">
        <v>9186.8799999999992</v>
      </c>
      <c r="EZ217" s="58"/>
      <c r="FA217" s="67"/>
      <c r="FB217" s="67"/>
      <c r="FC217" s="67"/>
      <c r="FE217" s="75" t="s">
        <v>137</v>
      </c>
      <c r="FG217" s="67"/>
      <c r="FJ217" s="105"/>
      <c r="FK217" s="67"/>
    </row>
    <row r="218" spans="1:167" s="18" customFormat="1" ht="15" x14ac:dyDescent="0.25">
      <c r="A218" s="86"/>
      <c r="B218" s="87"/>
      <c r="C218" s="578" t="s">
        <v>126</v>
      </c>
      <c r="D218" s="578"/>
      <c r="E218" s="578"/>
      <c r="F218" s="61"/>
      <c r="G218" s="62"/>
      <c r="H218" s="62"/>
      <c r="I218" s="62"/>
      <c r="J218" s="65"/>
      <c r="K218" s="62"/>
      <c r="L218" s="88">
        <v>949.76</v>
      </c>
      <c r="M218" s="83"/>
      <c r="N218" s="89">
        <v>44914.41</v>
      </c>
      <c r="EZ218" s="58"/>
      <c r="FA218" s="67"/>
      <c r="FB218" s="67"/>
      <c r="FC218" s="67"/>
      <c r="FG218" s="67" t="s">
        <v>126</v>
      </c>
      <c r="FJ218" s="105"/>
      <c r="FK218" s="67"/>
    </row>
    <row r="219" spans="1:167" s="18" customFormat="1" ht="33.75" x14ac:dyDescent="0.25">
      <c r="A219" s="59" t="s">
        <v>231</v>
      </c>
      <c r="B219" s="60" t="s">
        <v>209</v>
      </c>
      <c r="C219" s="578" t="s">
        <v>224</v>
      </c>
      <c r="D219" s="578"/>
      <c r="E219" s="578"/>
      <c r="F219" s="61" t="s">
        <v>207</v>
      </c>
      <c r="G219" s="62">
        <v>8.6199999999999992</v>
      </c>
      <c r="H219" s="63">
        <v>1</v>
      </c>
      <c r="I219" s="102">
        <v>8.6199999999999992</v>
      </c>
      <c r="J219" s="88">
        <v>8.39</v>
      </c>
      <c r="K219" s="62"/>
      <c r="L219" s="88">
        <v>72.319999999999993</v>
      </c>
      <c r="M219" s="102">
        <v>15.71</v>
      </c>
      <c r="N219" s="89">
        <v>1136.1500000000001</v>
      </c>
      <c r="EZ219" s="58"/>
      <c r="FA219" s="67" t="s">
        <v>224</v>
      </c>
      <c r="FB219" s="67" t="s">
        <v>0</v>
      </c>
      <c r="FC219" s="67" t="s">
        <v>0</v>
      </c>
      <c r="FG219" s="67"/>
      <c r="FJ219" s="105"/>
      <c r="FK219" s="67"/>
    </row>
    <row r="220" spans="1:167" s="18" customFormat="1" ht="15" x14ac:dyDescent="0.25">
      <c r="A220" s="86"/>
      <c r="B220" s="87"/>
      <c r="C220" s="578" t="s">
        <v>126</v>
      </c>
      <c r="D220" s="578"/>
      <c r="E220" s="578"/>
      <c r="F220" s="61"/>
      <c r="G220" s="62"/>
      <c r="H220" s="62"/>
      <c r="I220" s="62"/>
      <c r="J220" s="65"/>
      <c r="K220" s="62"/>
      <c r="L220" s="88">
        <v>72.319999999999993</v>
      </c>
      <c r="M220" s="83"/>
      <c r="N220" s="89">
        <v>1136.1500000000001</v>
      </c>
      <c r="EZ220" s="58"/>
      <c r="FA220" s="67"/>
      <c r="FB220" s="67"/>
      <c r="FC220" s="67"/>
      <c r="FG220" s="67" t="s">
        <v>126</v>
      </c>
      <c r="FJ220" s="105"/>
      <c r="FK220" s="67"/>
    </row>
    <row r="221" spans="1:167" s="18" customFormat="1" ht="33.75" x14ac:dyDescent="0.25">
      <c r="A221" s="59" t="s">
        <v>232</v>
      </c>
      <c r="B221" s="60" t="s">
        <v>212</v>
      </c>
      <c r="C221" s="578" t="s">
        <v>226</v>
      </c>
      <c r="D221" s="578"/>
      <c r="E221" s="578"/>
      <c r="F221" s="61" t="s">
        <v>207</v>
      </c>
      <c r="G221" s="62">
        <v>5.04</v>
      </c>
      <c r="H221" s="63">
        <v>1</v>
      </c>
      <c r="I221" s="102">
        <v>5.04</v>
      </c>
      <c r="J221" s="88">
        <v>10.88</v>
      </c>
      <c r="K221" s="62"/>
      <c r="L221" s="88">
        <v>54.84</v>
      </c>
      <c r="M221" s="102">
        <v>15.71</v>
      </c>
      <c r="N221" s="114">
        <v>861.54</v>
      </c>
      <c r="EZ221" s="58"/>
      <c r="FA221" s="67" t="s">
        <v>226</v>
      </c>
      <c r="FB221" s="67" t="s">
        <v>0</v>
      </c>
      <c r="FC221" s="67" t="s">
        <v>0</v>
      </c>
      <c r="FG221" s="67"/>
      <c r="FJ221" s="105"/>
      <c r="FK221" s="67"/>
    </row>
    <row r="222" spans="1:167" s="18" customFormat="1" ht="15" x14ac:dyDescent="0.25">
      <c r="A222" s="86"/>
      <c r="B222" s="87"/>
      <c r="C222" s="578" t="s">
        <v>126</v>
      </c>
      <c r="D222" s="578"/>
      <c r="E222" s="578"/>
      <c r="F222" s="61"/>
      <c r="G222" s="62"/>
      <c r="H222" s="62"/>
      <c r="I222" s="62"/>
      <c r="J222" s="65"/>
      <c r="K222" s="62"/>
      <c r="L222" s="88">
        <v>54.84</v>
      </c>
      <c r="M222" s="83"/>
      <c r="N222" s="114">
        <v>861.54</v>
      </c>
      <c r="EZ222" s="58"/>
      <c r="FA222" s="67"/>
      <c r="FB222" s="67"/>
      <c r="FC222" s="67"/>
      <c r="FG222" s="67" t="s">
        <v>126</v>
      </c>
      <c r="FJ222" s="105"/>
      <c r="FK222" s="67"/>
    </row>
    <row r="223" spans="1:167" s="18" customFormat="1" ht="45" x14ac:dyDescent="0.25">
      <c r="A223" s="59" t="s">
        <v>233</v>
      </c>
      <c r="B223" s="60" t="s">
        <v>215</v>
      </c>
      <c r="C223" s="578" t="s">
        <v>216</v>
      </c>
      <c r="D223" s="578"/>
      <c r="E223" s="578"/>
      <c r="F223" s="61" t="s">
        <v>207</v>
      </c>
      <c r="G223" s="62">
        <v>13.66</v>
      </c>
      <c r="H223" s="63">
        <v>1</v>
      </c>
      <c r="I223" s="102">
        <v>13.66</v>
      </c>
      <c r="J223" s="88">
        <v>3.86</v>
      </c>
      <c r="K223" s="62"/>
      <c r="L223" s="88">
        <v>52.73</v>
      </c>
      <c r="M223" s="102">
        <v>16.22</v>
      </c>
      <c r="N223" s="114">
        <v>855.28</v>
      </c>
      <c r="EZ223" s="58"/>
      <c r="FA223" s="67" t="s">
        <v>216</v>
      </c>
      <c r="FB223" s="67" t="s">
        <v>0</v>
      </c>
      <c r="FC223" s="67" t="s">
        <v>0</v>
      </c>
      <c r="FG223" s="67"/>
      <c r="FJ223" s="105"/>
      <c r="FK223" s="67"/>
    </row>
    <row r="224" spans="1:167" s="18" customFormat="1" ht="15" x14ac:dyDescent="0.25">
      <c r="A224" s="86"/>
      <c r="B224" s="87"/>
      <c r="C224" s="578" t="s">
        <v>126</v>
      </c>
      <c r="D224" s="578"/>
      <c r="E224" s="578"/>
      <c r="F224" s="61"/>
      <c r="G224" s="62"/>
      <c r="H224" s="62"/>
      <c r="I224" s="62"/>
      <c r="J224" s="65"/>
      <c r="K224" s="62"/>
      <c r="L224" s="88">
        <v>52.73</v>
      </c>
      <c r="M224" s="83"/>
      <c r="N224" s="114">
        <v>855.28</v>
      </c>
      <c r="EZ224" s="58"/>
      <c r="FA224" s="67"/>
      <c r="FB224" s="67"/>
      <c r="FC224" s="67"/>
      <c r="FG224" s="67" t="s">
        <v>126</v>
      </c>
      <c r="FJ224" s="105"/>
      <c r="FK224" s="67"/>
    </row>
    <row r="225" spans="1:167" s="18" customFormat="1" ht="0" hidden="1" customHeight="1" x14ac:dyDescent="0.25">
      <c r="A225" s="106"/>
      <c r="B225" s="67"/>
      <c r="C225" s="67"/>
      <c r="D225" s="67"/>
      <c r="E225" s="67"/>
      <c r="F225" s="107"/>
      <c r="G225" s="107"/>
      <c r="H225" s="107"/>
      <c r="I225" s="107"/>
      <c r="J225" s="108"/>
      <c r="K225" s="107"/>
      <c r="L225" s="108"/>
      <c r="M225" s="71"/>
      <c r="N225" s="108"/>
      <c r="EZ225" s="58"/>
      <c r="FA225" s="67"/>
      <c r="FB225" s="67"/>
      <c r="FC225" s="67"/>
      <c r="FG225" s="67"/>
      <c r="FJ225" s="105"/>
      <c r="FK225" s="67"/>
    </row>
    <row r="226" spans="1:167" s="18" customFormat="1" ht="15" x14ac:dyDescent="0.25">
      <c r="A226" s="109"/>
      <c r="B226" s="110"/>
      <c r="C226" s="578" t="s">
        <v>234</v>
      </c>
      <c r="D226" s="578"/>
      <c r="E226" s="578"/>
      <c r="F226" s="578"/>
      <c r="G226" s="578"/>
      <c r="H226" s="578"/>
      <c r="I226" s="578"/>
      <c r="J226" s="578"/>
      <c r="K226" s="578"/>
      <c r="L226" s="111">
        <v>1129.6500000000001</v>
      </c>
      <c r="M226" s="112"/>
      <c r="N226" s="113">
        <v>47767.38</v>
      </c>
      <c r="EZ226" s="58"/>
      <c r="FA226" s="67"/>
      <c r="FB226" s="67"/>
      <c r="FC226" s="67"/>
      <c r="FG226" s="67"/>
      <c r="FJ226" s="105"/>
      <c r="FK226" s="67" t="s">
        <v>234</v>
      </c>
    </row>
    <row r="227" spans="1:167" s="18" customFormat="1" ht="15" x14ac:dyDescent="0.25">
      <c r="A227" s="580" t="s">
        <v>235</v>
      </c>
      <c r="B227" s="581"/>
      <c r="C227" s="581"/>
      <c r="D227" s="581"/>
      <c r="E227" s="581"/>
      <c r="F227" s="581"/>
      <c r="G227" s="581"/>
      <c r="H227" s="581"/>
      <c r="I227" s="581"/>
      <c r="J227" s="581"/>
      <c r="K227" s="581"/>
      <c r="L227" s="581"/>
      <c r="M227" s="581"/>
      <c r="N227" s="582"/>
      <c r="EZ227" s="58" t="s">
        <v>235</v>
      </c>
      <c r="FA227" s="67"/>
      <c r="FB227" s="67"/>
      <c r="FC227" s="67"/>
      <c r="FG227" s="67"/>
      <c r="FJ227" s="105"/>
      <c r="FK227" s="67"/>
    </row>
    <row r="228" spans="1:167" s="18" customFormat="1" ht="33.75" x14ac:dyDescent="0.25">
      <c r="A228" s="59" t="s">
        <v>236</v>
      </c>
      <c r="B228" s="60" t="s">
        <v>220</v>
      </c>
      <c r="C228" s="578" t="s">
        <v>221</v>
      </c>
      <c r="D228" s="578"/>
      <c r="E228" s="578"/>
      <c r="F228" s="61" t="s">
        <v>222</v>
      </c>
      <c r="G228" s="62">
        <v>1</v>
      </c>
      <c r="H228" s="63">
        <v>1</v>
      </c>
      <c r="I228" s="63">
        <v>1</v>
      </c>
      <c r="J228" s="65"/>
      <c r="K228" s="62"/>
      <c r="L228" s="65"/>
      <c r="M228" s="62"/>
      <c r="N228" s="66"/>
      <c r="EZ228" s="58"/>
      <c r="FA228" s="67" t="s">
        <v>221</v>
      </c>
      <c r="FB228" s="67" t="s">
        <v>0</v>
      </c>
      <c r="FC228" s="67" t="s">
        <v>0</v>
      </c>
      <c r="FG228" s="67"/>
      <c r="FJ228" s="105"/>
      <c r="FK228" s="67"/>
    </row>
    <row r="229" spans="1:167" s="18" customFormat="1" ht="15" x14ac:dyDescent="0.25">
      <c r="A229" s="68"/>
      <c r="B229" s="69" t="s">
        <v>26</v>
      </c>
      <c r="C229" s="576" t="s">
        <v>116</v>
      </c>
      <c r="D229" s="576"/>
      <c r="E229" s="576"/>
      <c r="F229" s="70"/>
      <c r="G229" s="71"/>
      <c r="H229" s="71"/>
      <c r="I229" s="71"/>
      <c r="J229" s="72">
        <v>298.64</v>
      </c>
      <c r="K229" s="71"/>
      <c r="L229" s="72">
        <v>298.64</v>
      </c>
      <c r="M229" s="73">
        <v>52.21</v>
      </c>
      <c r="N229" s="74">
        <v>15591.99</v>
      </c>
      <c r="EZ229" s="58"/>
      <c r="FA229" s="67"/>
      <c r="FB229" s="67"/>
      <c r="FC229" s="67"/>
      <c r="FD229" s="75" t="s">
        <v>116</v>
      </c>
      <c r="FG229" s="67"/>
      <c r="FJ229" s="105"/>
      <c r="FK229" s="67"/>
    </row>
    <row r="230" spans="1:167" s="18" customFormat="1" ht="15" x14ac:dyDescent="0.25">
      <c r="A230" s="68"/>
      <c r="B230" s="69" t="s">
        <v>127</v>
      </c>
      <c r="C230" s="576" t="s">
        <v>131</v>
      </c>
      <c r="D230" s="576"/>
      <c r="E230" s="576"/>
      <c r="F230" s="70"/>
      <c r="G230" s="71"/>
      <c r="H230" s="71"/>
      <c r="I230" s="71"/>
      <c r="J230" s="72">
        <v>128.02000000000001</v>
      </c>
      <c r="K230" s="71"/>
      <c r="L230" s="72">
        <v>128.02000000000001</v>
      </c>
      <c r="M230" s="73">
        <v>15.71</v>
      </c>
      <c r="N230" s="74">
        <v>2011.19</v>
      </c>
      <c r="EZ230" s="58"/>
      <c r="FA230" s="67"/>
      <c r="FB230" s="67"/>
      <c r="FC230" s="67"/>
      <c r="FD230" s="75" t="s">
        <v>131</v>
      </c>
      <c r="FG230" s="67"/>
      <c r="FJ230" s="105"/>
      <c r="FK230" s="67"/>
    </row>
    <row r="231" spans="1:167" s="18" customFormat="1" ht="15" x14ac:dyDescent="0.25">
      <c r="A231" s="68"/>
      <c r="B231" s="69" t="s">
        <v>21</v>
      </c>
      <c r="C231" s="576" t="s">
        <v>132</v>
      </c>
      <c r="D231" s="576"/>
      <c r="E231" s="576"/>
      <c r="F231" s="70"/>
      <c r="G231" s="71"/>
      <c r="H231" s="71"/>
      <c r="I231" s="71"/>
      <c r="J231" s="72">
        <v>19.84</v>
      </c>
      <c r="K231" s="71"/>
      <c r="L231" s="72">
        <v>19.84</v>
      </c>
      <c r="M231" s="73">
        <v>52.21</v>
      </c>
      <c r="N231" s="74">
        <v>1035.8499999999999</v>
      </c>
      <c r="EZ231" s="58"/>
      <c r="FA231" s="67"/>
      <c r="FB231" s="67"/>
      <c r="FC231" s="67"/>
      <c r="FD231" s="75" t="s">
        <v>132</v>
      </c>
      <c r="FG231" s="67"/>
      <c r="FJ231" s="105"/>
      <c r="FK231" s="67"/>
    </row>
    <row r="232" spans="1:167" s="18" customFormat="1" ht="15" x14ac:dyDescent="0.25">
      <c r="A232" s="76"/>
      <c r="B232" s="69"/>
      <c r="C232" s="576" t="s">
        <v>117</v>
      </c>
      <c r="D232" s="576"/>
      <c r="E232" s="576"/>
      <c r="F232" s="70" t="s">
        <v>118</v>
      </c>
      <c r="G232" s="73">
        <v>35.01</v>
      </c>
      <c r="H232" s="71"/>
      <c r="I232" s="73">
        <v>35.01</v>
      </c>
      <c r="J232" s="79"/>
      <c r="K232" s="71"/>
      <c r="L232" s="79"/>
      <c r="M232" s="71"/>
      <c r="N232" s="80"/>
      <c r="EZ232" s="58"/>
      <c r="FA232" s="67"/>
      <c r="FB232" s="67"/>
      <c r="FC232" s="67"/>
      <c r="FE232" s="75" t="s">
        <v>117</v>
      </c>
      <c r="FG232" s="67"/>
      <c r="FJ232" s="105"/>
      <c r="FK232" s="67"/>
    </row>
    <row r="233" spans="1:167" s="18" customFormat="1" ht="15" x14ac:dyDescent="0.25">
      <c r="A233" s="76"/>
      <c r="B233" s="69"/>
      <c r="C233" s="576" t="s">
        <v>133</v>
      </c>
      <c r="D233" s="576"/>
      <c r="E233" s="576"/>
      <c r="F233" s="70" t="s">
        <v>118</v>
      </c>
      <c r="G233" s="73">
        <v>1.71</v>
      </c>
      <c r="H233" s="71"/>
      <c r="I233" s="73">
        <v>1.71</v>
      </c>
      <c r="J233" s="79"/>
      <c r="K233" s="71"/>
      <c r="L233" s="79"/>
      <c r="M233" s="71"/>
      <c r="N233" s="80"/>
      <c r="EZ233" s="58"/>
      <c r="FA233" s="67"/>
      <c r="FB233" s="67"/>
      <c r="FC233" s="67"/>
      <c r="FE233" s="75" t="s">
        <v>133</v>
      </c>
      <c r="FG233" s="67"/>
      <c r="FJ233" s="105"/>
      <c r="FK233" s="67"/>
    </row>
    <row r="234" spans="1:167" s="18" customFormat="1" ht="15" x14ac:dyDescent="0.25">
      <c r="A234" s="81"/>
      <c r="B234" s="69"/>
      <c r="C234" s="577" t="s">
        <v>119</v>
      </c>
      <c r="D234" s="577"/>
      <c r="E234" s="577"/>
      <c r="F234" s="82"/>
      <c r="G234" s="83"/>
      <c r="H234" s="83"/>
      <c r="I234" s="83"/>
      <c r="J234" s="84">
        <v>426.66</v>
      </c>
      <c r="K234" s="83"/>
      <c r="L234" s="84">
        <v>426.66</v>
      </c>
      <c r="M234" s="83"/>
      <c r="N234" s="85">
        <v>17603.18</v>
      </c>
      <c r="EZ234" s="58"/>
      <c r="FA234" s="67"/>
      <c r="FB234" s="67"/>
      <c r="FC234" s="67"/>
      <c r="FF234" s="75" t="s">
        <v>119</v>
      </c>
      <c r="FG234" s="67"/>
      <c r="FJ234" s="105"/>
      <c r="FK234" s="67"/>
    </row>
    <row r="235" spans="1:167" s="18" customFormat="1" ht="15" x14ac:dyDescent="0.25">
      <c r="A235" s="76"/>
      <c r="B235" s="69"/>
      <c r="C235" s="576" t="s">
        <v>120</v>
      </c>
      <c r="D235" s="576"/>
      <c r="E235" s="576"/>
      <c r="F235" s="70"/>
      <c r="G235" s="71"/>
      <c r="H235" s="71"/>
      <c r="I235" s="71"/>
      <c r="J235" s="79"/>
      <c r="K235" s="71"/>
      <c r="L235" s="72">
        <v>318.48</v>
      </c>
      <c r="M235" s="71"/>
      <c r="N235" s="74">
        <v>16627.84</v>
      </c>
      <c r="EZ235" s="58"/>
      <c r="FA235" s="67"/>
      <c r="FB235" s="67"/>
      <c r="FC235" s="67"/>
      <c r="FE235" s="75" t="s">
        <v>120</v>
      </c>
      <c r="FG235" s="67"/>
      <c r="FJ235" s="105"/>
      <c r="FK235" s="67"/>
    </row>
    <row r="236" spans="1:167" s="18" customFormat="1" ht="22.5" x14ac:dyDescent="0.25">
      <c r="A236" s="76"/>
      <c r="B236" s="69" t="s">
        <v>134</v>
      </c>
      <c r="C236" s="576" t="s">
        <v>135</v>
      </c>
      <c r="D236" s="576"/>
      <c r="E236" s="576"/>
      <c r="F236" s="70" t="s">
        <v>123</v>
      </c>
      <c r="G236" s="77">
        <v>109</v>
      </c>
      <c r="H236" s="71"/>
      <c r="I236" s="77">
        <v>109</v>
      </c>
      <c r="J236" s="79"/>
      <c r="K236" s="71"/>
      <c r="L236" s="72">
        <v>347.14</v>
      </c>
      <c r="M236" s="71"/>
      <c r="N236" s="74">
        <v>18124.349999999999</v>
      </c>
      <c r="EZ236" s="58"/>
      <c r="FA236" s="67"/>
      <c r="FB236" s="67"/>
      <c r="FC236" s="67"/>
      <c r="FE236" s="75" t="s">
        <v>135</v>
      </c>
      <c r="FG236" s="67"/>
      <c r="FJ236" s="105"/>
      <c r="FK236" s="67"/>
    </row>
    <row r="237" spans="1:167" s="18" customFormat="1" ht="45" x14ac:dyDescent="0.25">
      <c r="A237" s="76"/>
      <c r="B237" s="69" t="s">
        <v>136</v>
      </c>
      <c r="C237" s="576" t="s">
        <v>137</v>
      </c>
      <c r="D237" s="576"/>
      <c r="E237" s="576"/>
      <c r="F237" s="70" t="s">
        <v>123</v>
      </c>
      <c r="G237" s="77">
        <v>65</v>
      </c>
      <c r="H237" s="73">
        <v>0.85</v>
      </c>
      <c r="I237" s="73">
        <v>55.25</v>
      </c>
      <c r="J237" s="79"/>
      <c r="K237" s="71"/>
      <c r="L237" s="72">
        <v>175.96</v>
      </c>
      <c r="M237" s="71"/>
      <c r="N237" s="74">
        <v>9186.8799999999992</v>
      </c>
      <c r="EZ237" s="58"/>
      <c r="FA237" s="67"/>
      <c r="FB237" s="67"/>
      <c r="FC237" s="67"/>
      <c r="FE237" s="75" t="s">
        <v>137</v>
      </c>
      <c r="FG237" s="67"/>
      <c r="FJ237" s="105"/>
      <c r="FK237" s="67"/>
    </row>
    <row r="238" spans="1:167" s="18" customFormat="1" ht="15" x14ac:dyDescent="0.25">
      <c r="A238" s="86"/>
      <c r="B238" s="87"/>
      <c r="C238" s="578" t="s">
        <v>126</v>
      </c>
      <c r="D238" s="578"/>
      <c r="E238" s="578"/>
      <c r="F238" s="61"/>
      <c r="G238" s="62"/>
      <c r="H238" s="62"/>
      <c r="I238" s="62"/>
      <c r="J238" s="65"/>
      <c r="K238" s="62"/>
      <c r="L238" s="88">
        <v>949.76</v>
      </c>
      <c r="M238" s="83"/>
      <c r="N238" s="89">
        <v>44914.41</v>
      </c>
      <c r="EZ238" s="58"/>
      <c r="FA238" s="67"/>
      <c r="FB238" s="67"/>
      <c r="FC238" s="67"/>
      <c r="FG238" s="67" t="s">
        <v>126</v>
      </c>
      <c r="FJ238" s="105"/>
      <c r="FK238" s="67"/>
    </row>
    <row r="239" spans="1:167" s="18" customFormat="1" ht="33.75" x14ac:dyDescent="0.25">
      <c r="A239" s="59" t="s">
        <v>237</v>
      </c>
      <c r="B239" s="60" t="s">
        <v>209</v>
      </c>
      <c r="C239" s="578" t="s">
        <v>224</v>
      </c>
      <c r="D239" s="578"/>
      <c r="E239" s="578"/>
      <c r="F239" s="61" t="s">
        <v>207</v>
      </c>
      <c r="G239" s="62">
        <v>11.71</v>
      </c>
      <c r="H239" s="63">
        <v>1</v>
      </c>
      <c r="I239" s="102">
        <v>11.71</v>
      </c>
      <c r="J239" s="88">
        <v>8.39</v>
      </c>
      <c r="K239" s="62"/>
      <c r="L239" s="88">
        <v>98.25</v>
      </c>
      <c r="M239" s="102">
        <v>15.71</v>
      </c>
      <c r="N239" s="89">
        <v>1543.51</v>
      </c>
      <c r="EZ239" s="58"/>
      <c r="FA239" s="67" t="s">
        <v>224</v>
      </c>
      <c r="FB239" s="67" t="s">
        <v>0</v>
      </c>
      <c r="FC239" s="67" t="s">
        <v>0</v>
      </c>
      <c r="FG239" s="67"/>
      <c r="FJ239" s="105"/>
      <c r="FK239" s="67"/>
    </row>
    <row r="240" spans="1:167" s="18" customFormat="1" ht="15" x14ac:dyDescent="0.25">
      <c r="A240" s="86"/>
      <c r="B240" s="87"/>
      <c r="C240" s="578" t="s">
        <v>126</v>
      </c>
      <c r="D240" s="578"/>
      <c r="E240" s="578"/>
      <c r="F240" s="61"/>
      <c r="G240" s="62"/>
      <c r="H240" s="62"/>
      <c r="I240" s="62"/>
      <c r="J240" s="65"/>
      <c r="K240" s="62"/>
      <c r="L240" s="88">
        <v>98.25</v>
      </c>
      <c r="M240" s="83"/>
      <c r="N240" s="89">
        <v>1543.51</v>
      </c>
      <c r="EZ240" s="58"/>
      <c r="FA240" s="67"/>
      <c r="FB240" s="67"/>
      <c r="FC240" s="67"/>
      <c r="FG240" s="67" t="s">
        <v>126</v>
      </c>
      <c r="FJ240" s="105"/>
      <c r="FK240" s="67"/>
    </row>
    <row r="241" spans="1:167" s="18" customFormat="1" ht="33.75" x14ac:dyDescent="0.25">
      <c r="A241" s="59" t="s">
        <v>238</v>
      </c>
      <c r="B241" s="60" t="s">
        <v>212</v>
      </c>
      <c r="C241" s="578" t="s">
        <v>226</v>
      </c>
      <c r="D241" s="578"/>
      <c r="E241" s="578"/>
      <c r="F241" s="61" t="s">
        <v>207</v>
      </c>
      <c r="G241" s="62">
        <v>5.04</v>
      </c>
      <c r="H241" s="63">
        <v>1</v>
      </c>
      <c r="I241" s="102">
        <v>5.04</v>
      </c>
      <c r="J241" s="88">
        <v>10.88</v>
      </c>
      <c r="K241" s="62"/>
      <c r="L241" s="88">
        <v>54.84</v>
      </c>
      <c r="M241" s="102">
        <v>15.71</v>
      </c>
      <c r="N241" s="114">
        <v>861.54</v>
      </c>
      <c r="EZ241" s="58"/>
      <c r="FA241" s="67" t="s">
        <v>226</v>
      </c>
      <c r="FB241" s="67" t="s">
        <v>0</v>
      </c>
      <c r="FC241" s="67" t="s">
        <v>0</v>
      </c>
      <c r="FG241" s="67"/>
      <c r="FJ241" s="105"/>
      <c r="FK241" s="67"/>
    </row>
    <row r="242" spans="1:167" s="18" customFormat="1" ht="15" x14ac:dyDescent="0.25">
      <c r="A242" s="86"/>
      <c r="B242" s="87"/>
      <c r="C242" s="578" t="s">
        <v>126</v>
      </c>
      <c r="D242" s="578"/>
      <c r="E242" s="578"/>
      <c r="F242" s="61"/>
      <c r="G242" s="62"/>
      <c r="H242" s="62"/>
      <c r="I242" s="62"/>
      <c r="J242" s="65"/>
      <c r="K242" s="62"/>
      <c r="L242" s="88">
        <v>54.84</v>
      </c>
      <c r="M242" s="83"/>
      <c r="N242" s="114">
        <v>861.54</v>
      </c>
      <c r="EZ242" s="58"/>
      <c r="FA242" s="67"/>
      <c r="FB242" s="67"/>
      <c r="FC242" s="67"/>
      <c r="FG242" s="67" t="s">
        <v>126</v>
      </c>
      <c r="FJ242" s="105"/>
      <c r="FK242" s="67"/>
    </row>
    <row r="243" spans="1:167" s="18" customFormat="1" ht="45" x14ac:dyDescent="0.25">
      <c r="A243" s="59" t="s">
        <v>239</v>
      </c>
      <c r="B243" s="60" t="s">
        <v>215</v>
      </c>
      <c r="C243" s="578" t="s">
        <v>216</v>
      </c>
      <c r="D243" s="578"/>
      <c r="E243" s="578"/>
      <c r="F243" s="61" t="s">
        <v>207</v>
      </c>
      <c r="G243" s="62">
        <v>16.75</v>
      </c>
      <c r="H243" s="63">
        <v>1</v>
      </c>
      <c r="I243" s="102">
        <v>16.75</v>
      </c>
      <c r="J243" s="88">
        <v>3.86</v>
      </c>
      <c r="K243" s="62"/>
      <c r="L243" s="88">
        <v>64.66</v>
      </c>
      <c r="M243" s="102">
        <v>16.22</v>
      </c>
      <c r="N243" s="89">
        <v>1048.79</v>
      </c>
      <c r="EZ243" s="58"/>
      <c r="FA243" s="67" t="s">
        <v>216</v>
      </c>
      <c r="FB243" s="67" t="s">
        <v>0</v>
      </c>
      <c r="FC243" s="67" t="s">
        <v>0</v>
      </c>
      <c r="FG243" s="67"/>
      <c r="FJ243" s="105"/>
      <c r="FK243" s="67"/>
    </row>
    <row r="244" spans="1:167" s="18" customFormat="1" ht="15" x14ac:dyDescent="0.25">
      <c r="A244" s="86"/>
      <c r="B244" s="87"/>
      <c r="C244" s="578" t="s">
        <v>126</v>
      </c>
      <c r="D244" s="578"/>
      <c r="E244" s="578"/>
      <c r="F244" s="61"/>
      <c r="G244" s="62"/>
      <c r="H244" s="62"/>
      <c r="I244" s="62"/>
      <c r="J244" s="65"/>
      <c r="K244" s="62"/>
      <c r="L244" s="88">
        <v>64.66</v>
      </c>
      <c r="M244" s="83"/>
      <c r="N244" s="89">
        <v>1048.79</v>
      </c>
      <c r="EZ244" s="58"/>
      <c r="FA244" s="67"/>
      <c r="FB244" s="67"/>
      <c r="FC244" s="67"/>
      <c r="FG244" s="67" t="s">
        <v>126</v>
      </c>
      <c r="FJ244" s="105"/>
      <c r="FK244" s="67"/>
    </row>
    <row r="245" spans="1:167" s="18" customFormat="1" ht="0" hidden="1" customHeight="1" x14ac:dyDescent="0.25">
      <c r="A245" s="106"/>
      <c r="B245" s="67"/>
      <c r="C245" s="67"/>
      <c r="D245" s="67"/>
      <c r="E245" s="67"/>
      <c r="F245" s="107"/>
      <c r="G245" s="107"/>
      <c r="H245" s="107"/>
      <c r="I245" s="107"/>
      <c r="J245" s="108"/>
      <c r="K245" s="107"/>
      <c r="L245" s="108"/>
      <c r="M245" s="71"/>
      <c r="N245" s="108"/>
      <c r="EZ245" s="58"/>
      <c r="FA245" s="67"/>
      <c r="FB245" s="67"/>
      <c r="FC245" s="67"/>
      <c r="FG245" s="67"/>
      <c r="FJ245" s="105"/>
      <c r="FK245" s="67"/>
    </row>
    <row r="246" spans="1:167" s="18" customFormat="1" ht="15" x14ac:dyDescent="0.25">
      <c r="A246" s="109"/>
      <c r="B246" s="110"/>
      <c r="C246" s="578" t="s">
        <v>240</v>
      </c>
      <c r="D246" s="578"/>
      <c r="E246" s="578"/>
      <c r="F246" s="578"/>
      <c r="G246" s="578"/>
      <c r="H246" s="578"/>
      <c r="I246" s="578"/>
      <c r="J246" s="578"/>
      <c r="K246" s="578"/>
      <c r="L246" s="111">
        <v>1167.51</v>
      </c>
      <c r="M246" s="112"/>
      <c r="N246" s="113">
        <v>48368.25</v>
      </c>
      <c r="EZ246" s="58"/>
      <c r="FA246" s="67"/>
      <c r="FB246" s="67"/>
      <c r="FC246" s="67"/>
      <c r="FG246" s="67"/>
      <c r="FJ246" s="105"/>
      <c r="FK246" s="67" t="s">
        <v>240</v>
      </c>
    </row>
    <row r="247" spans="1:167" s="18" customFormat="1" ht="15" x14ac:dyDescent="0.25">
      <c r="A247" s="580" t="s">
        <v>241</v>
      </c>
      <c r="B247" s="581"/>
      <c r="C247" s="581"/>
      <c r="D247" s="581"/>
      <c r="E247" s="581"/>
      <c r="F247" s="581"/>
      <c r="G247" s="581"/>
      <c r="H247" s="581"/>
      <c r="I247" s="581"/>
      <c r="J247" s="581"/>
      <c r="K247" s="581"/>
      <c r="L247" s="581"/>
      <c r="M247" s="581"/>
      <c r="N247" s="582"/>
      <c r="EZ247" s="58" t="s">
        <v>241</v>
      </c>
      <c r="FA247" s="67"/>
      <c r="FB247" s="67"/>
      <c r="FC247" s="67"/>
      <c r="FG247" s="67"/>
      <c r="FJ247" s="105"/>
      <c r="FK247" s="67"/>
    </row>
    <row r="248" spans="1:167" s="18" customFormat="1" ht="45" x14ac:dyDescent="0.25">
      <c r="A248" s="59" t="s">
        <v>242</v>
      </c>
      <c r="B248" s="60" t="s">
        <v>138</v>
      </c>
      <c r="C248" s="578" t="s">
        <v>139</v>
      </c>
      <c r="D248" s="578"/>
      <c r="E248" s="578"/>
      <c r="F248" s="61" t="s">
        <v>115</v>
      </c>
      <c r="G248" s="62">
        <v>0.13900000000000001</v>
      </c>
      <c r="H248" s="63">
        <v>1</v>
      </c>
      <c r="I248" s="97">
        <v>0.13900000000000001</v>
      </c>
      <c r="J248" s="65"/>
      <c r="K248" s="62"/>
      <c r="L248" s="65"/>
      <c r="M248" s="62"/>
      <c r="N248" s="66"/>
      <c r="EZ248" s="58"/>
      <c r="FA248" s="67" t="s">
        <v>139</v>
      </c>
      <c r="FB248" s="67" t="s">
        <v>0</v>
      </c>
      <c r="FC248" s="67" t="s">
        <v>0</v>
      </c>
      <c r="FG248" s="67"/>
      <c r="FJ248" s="105"/>
      <c r="FK248" s="67"/>
    </row>
    <row r="249" spans="1:167" s="18" customFormat="1" ht="15" x14ac:dyDescent="0.25">
      <c r="A249" s="68"/>
      <c r="B249" s="69" t="s">
        <v>26</v>
      </c>
      <c r="C249" s="576" t="s">
        <v>116</v>
      </c>
      <c r="D249" s="576"/>
      <c r="E249" s="576"/>
      <c r="F249" s="70"/>
      <c r="G249" s="71"/>
      <c r="H249" s="71"/>
      <c r="I249" s="71"/>
      <c r="J249" s="72">
        <v>92.08</v>
      </c>
      <c r="K249" s="71"/>
      <c r="L249" s="72">
        <v>12.8</v>
      </c>
      <c r="M249" s="73">
        <v>52.21</v>
      </c>
      <c r="N249" s="96">
        <v>668.29</v>
      </c>
      <c r="EZ249" s="58"/>
      <c r="FA249" s="67"/>
      <c r="FB249" s="67"/>
      <c r="FC249" s="67"/>
      <c r="FD249" s="75" t="s">
        <v>116</v>
      </c>
      <c r="FG249" s="67"/>
      <c r="FJ249" s="105"/>
      <c r="FK249" s="67"/>
    </row>
    <row r="250" spans="1:167" s="18" customFormat="1" ht="15" x14ac:dyDescent="0.25">
      <c r="A250" s="68"/>
      <c r="B250" s="69" t="s">
        <v>127</v>
      </c>
      <c r="C250" s="576" t="s">
        <v>131</v>
      </c>
      <c r="D250" s="576"/>
      <c r="E250" s="576"/>
      <c r="F250" s="70"/>
      <c r="G250" s="71"/>
      <c r="H250" s="71"/>
      <c r="I250" s="71"/>
      <c r="J250" s="72">
        <v>287.60000000000002</v>
      </c>
      <c r="K250" s="71"/>
      <c r="L250" s="72">
        <v>39.979999999999997</v>
      </c>
      <c r="M250" s="73">
        <v>15.71</v>
      </c>
      <c r="N250" s="96">
        <v>628.09</v>
      </c>
      <c r="EZ250" s="58"/>
      <c r="FA250" s="67"/>
      <c r="FB250" s="67"/>
      <c r="FC250" s="67"/>
      <c r="FD250" s="75" t="s">
        <v>131</v>
      </c>
      <c r="FG250" s="67"/>
      <c r="FJ250" s="105"/>
      <c r="FK250" s="67"/>
    </row>
    <row r="251" spans="1:167" s="18" customFormat="1" ht="15" x14ac:dyDescent="0.25">
      <c r="A251" s="68"/>
      <c r="B251" s="69" t="s">
        <v>21</v>
      </c>
      <c r="C251" s="576" t="s">
        <v>132</v>
      </c>
      <c r="D251" s="576"/>
      <c r="E251" s="576"/>
      <c r="F251" s="70"/>
      <c r="G251" s="71"/>
      <c r="H251" s="71"/>
      <c r="I251" s="71"/>
      <c r="J251" s="72">
        <v>37.57</v>
      </c>
      <c r="K251" s="71"/>
      <c r="L251" s="72">
        <v>5.22</v>
      </c>
      <c r="M251" s="73">
        <v>52.21</v>
      </c>
      <c r="N251" s="96">
        <v>272.54000000000002</v>
      </c>
      <c r="EZ251" s="58"/>
      <c r="FA251" s="67"/>
      <c r="FB251" s="67"/>
      <c r="FC251" s="67"/>
      <c r="FD251" s="75" t="s">
        <v>132</v>
      </c>
      <c r="FG251" s="67"/>
      <c r="FJ251" s="105"/>
      <c r="FK251" s="67"/>
    </row>
    <row r="252" spans="1:167" s="18" customFormat="1" ht="15" x14ac:dyDescent="0.25">
      <c r="A252" s="76"/>
      <c r="B252" s="69"/>
      <c r="C252" s="576" t="s">
        <v>117</v>
      </c>
      <c r="D252" s="576"/>
      <c r="E252" s="576"/>
      <c r="F252" s="70" t="s">
        <v>118</v>
      </c>
      <c r="G252" s="91">
        <v>11.7</v>
      </c>
      <c r="H252" s="71"/>
      <c r="I252" s="103">
        <v>1.6263000000000001</v>
      </c>
      <c r="J252" s="79"/>
      <c r="K252" s="71"/>
      <c r="L252" s="79"/>
      <c r="M252" s="71"/>
      <c r="N252" s="80"/>
      <c r="EZ252" s="58"/>
      <c r="FA252" s="67"/>
      <c r="FB252" s="67"/>
      <c r="FC252" s="67"/>
      <c r="FE252" s="75" t="s">
        <v>117</v>
      </c>
      <c r="FG252" s="67"/>
      <c r="FJ252" s="105"/>
      <c r="FK252" s="67"/>
    </row>
    <row r="253" spans="1:167" s="18" customFormat="1" ht="15" x14ac:dyDescent="0.25">
      <c r="A253" s="76"/>
      <c r="B253" s="69"/>
      <c r="C253" s="576" t="s">
        <v>133</v>
      </c>
      <c r="D253" s="576"/>
      <c r="E253" s="576"/>
      <c r="F253" s="70" t="s">
        <v>118</v>
      </c>
      <c r="G253" s="73">
        <v>2.96</v>
      </c>
      <c r="H253" s="71"/>
      <c r="I253" s="92">
        <v>0.41143999999999997</v>
      </c>
      <c r="J253" s="79"/>
      <c r="K253" s="71"/>
      <c r="L253" s="79"/>
      <c r="M253" s="71"/>
      <c r="N253" s="80"/>
      <c r="EZ253" s="58"/>
      <c r="FA253" s="67"/>
      <c r="FB253" s="67"/>
      <c r="FC253" s="67"/>
      <c r="FE253" s="75" t="s">
        <v>133</v>
      </c>
      <c r="FG253" s="67"/>
      <c r="FJ253" s="105"/>
      <c r="FK253" s="67"/>
    </row>
    <row r="254" spans="1:167" s="18" customFormat="1" ht="15" x14ac:dyDescent="0.25">
      <c r="A254" s="81"/>
      <c r="B254" s="69"/>
      <c r="C254" s="577" t="s">
        <v>119</v>
      </c>
      <c r="D254" s="577"/>
      <c r="E254" s="577"/>
      <c r="F254" s="82"/>
      <c r="G254" s="83"/>
      <c r="H254" s="83"/>
      <c r="I254" s="83"/>
      <c r="J254" s="84">
        <v>379.68</v>
      </c>
      <c r="K254" s="83"/>
      <c r="L254" s="84">
        <v>52.78</v>
      </c>
      <c r="M254" s="83"/>
      <c r="N254" s="85">
        <v>1296.3800000000001</v>
      </c>
      <c r="EZ254" s="58"/>
      <c r="FA254" s="67"/>
      <c r="FB254" s="67"/>
      <c r="FC254" s="67"/>
      <c r="FF254" s="75" t="s">
        <v>119</v>
      </c>
      <c r="FG254" s="67"/>
      <c r="FJ254" s="105"/>
      <c r="FK254" s="67"/>
    </row>
    <row r="255" spans="1:167" s="18" customFormat="1" ht="15" x14ac:dyDescent="0.25">
      <c r="A255" s="76"/>
      <c r="B255" s="69"/>
      <c r="C255" s="576" t="s">
        <v>120</v>
      </c>
      <c r="D255" s="576"/>
      <c r="E255" s="576"/>
      <c r="F255" s="70"/>
      <c r="G255" s="71"/>
      <c r="H255" s="71"/>
      <c r="I255" s="71"/>
      <c r="J255" s="79"/>
      <c r="K255" s="71"/>
      <c r="L255" s="72">
        <v>18.02</v>
      </c>
      <c r="M255" s="71"/>
      <c r="N255" s="96">
        <v>940.83</v>
      </c>
      <c r="EZ255" s="58"/>
      <c r="FA255" s="67"/>
      <c r="FB255" s="67"/>
      <c r="FC255" s="67"/>
      <c r="FE255" s="75" t="s">
        <v>120</v>
      </c>
      <c r="FG255" s="67"/>
      <c r="FJ255" s="105"/>
      <c r="FK255" s="67"/>
    </row>
    <row r="256" spans="1:167" s="18" customFormat="1" ht="22.5" x14ac:dyDescent="0.25">
      <c r="A256" s="76"/>
      <c r="B256" s="69" t="s">
        <v>140</v>
      </c>
      <c r="C256" s="576" t="s">
        <v>141</v>
      </c>
      <c r="D256" s="576"/>
      <c r="E256" s="576"/>
      <c r="F256" s="70" t="s">
        <v>123</v>
      </c>
      <c r="G256" s="77">
        <v>102</v>
      </c>
      <c r="H256" s="71"/>
      <c r="I256" s="77">
        <v>102</v>
      </c>
      <c r="J256" s="79"/>
      <c r="K256" s="71"/>
      <c r="L256" s="72">
        <v>18.38</v>
      </c>
      <c r="M256" s="71"/>
      <c r="N256" s="96">
        <v>959.65</v>
      </c>
      <c r="EZ256" s="58"/>
      <c r="FA256" s="67"/>
      <c r="FB256" s="67"/>
      <c r="FC256" s="67"/>
      <c r="FE256" s="75" t="s">
        <v>141</v>
      </c>
      <c r="FG256" s="67"/>
      <c r="FJ256" s="105"/>
      <c r="FK256" s="67"/>
    </row>
    <row r="257" spans="1:167" s="18" customFormat="1" ht="22.5" x14ac:dyDescent="0.25">
      <c r="A257" s="76"/>
      <c r="B257" s="69" t="s">
        <v>142</v>
      </c>
      <c r="C257" s="576" t="s">
        <v>143</v>
      </c>
      <c r="D257" s="576"/>
      <c r="E257" s="576"/>
      <c r="F257" s="70" t="s">
        <v>123</v>
      </c>
      <c r="G257" s="77">
        <v>54</v>
      </c>
      <c r="H257" s="71"/>
      <c r="I257" s="77">
        <v>54</v>
      </c>
      <c r="J257" s="79"/>
      <c r="K257" s="71"/>
      <c r="L257" s="72">
        <v>9.73</v>
      </c>
      <c r="M257" s="71"/>
      <c r="N257" s="96">
        <v>508.05</v>
      </c>
      <c r="EZ257" s="58"/>
      <c r="FA257" s="67"/>
      <c r="FB257" s="67"/>
      <c r="FC257" s="67"/>
      <c r="FE257" s="75" t="s">
        <v>143</v>
      </c>
      <c r="FG257" s="67"/>
      <c r="FJ257" s="105"/>
      <c r="FK257" s="67"/>
    </row>
    <row r="258" spans="1:167" s="18" customFormat="1" ht="15" x14ac:dyDescent="0.25">
      <c r="A258" s="86"/>
      <c r="B258" s="87"/>
      <c r="C258" s="578" t="s">
        <v>126</v>
      </c>
      <c r="D258" s="578"/>
      <c r="E258" s="578"/>
      <c r="F258" s="61"/>
      <c r="G258" s="62"/>
      <c r="H258" s="62"/>
      <c r="I258" s="62"/>
      <c r="J258" s="65"/>
      <c r="K258" s="62"/>
      <c r="L258" s="88">
        <v>80.89</v>
      </c>
      <c r="M258" s="83"/>
      <c r="N258" s="89">
        <v>2764.08</v>
      </c>
      <c r="EZ258" s="58"/>
      <c r="FA258" s="67"/>
      <c r="FB258" s="67"/>
      <c r="FC258" s="67"/>
      <c r="FG258" s="67" t="s">
        <v>126</v>
      </c>
      <c r="FJ258" s="105"/>
      <c r="FK258" s="67"/>
    </row>
    <row r="259" spans="1:167" s="18" customFormat="1" ht="22.5" x14ac:dyDescent="0.25">
      <c r="A259" s="59" t="s">
        <v>243</v>
      </c>
      <c r="B259" s="60" t="s">
        <v>144</v>
      </c>
      <c r="C259" s="578" t="s">
        <v>145</v>
      </c>
      <c r="D259" s="578"/>
      <c r="E259" s="578"/>
      <c r="F259" s="61" t="s">
        <v>115</v>
      </c>
      <c r="G259" s="62">
        <v>5.45E-2</v>
      </c>
      <c r="H259" s="63">
        <v>1</v>
      </c>
      <c r="I259" s="64">
        <v>5.45E-2</v>
      </c>
      <c r="J259" s="65"/>
      <c r="K259" s="62"/>
      <c r="L259" s="65"/>
      <c r="M259" s="62"/>
      <c r="N259" s="66"/>
      <c r="EZ259" s="58"/>
      <c r="FA259" s="67" t="s">
        <v>145</v>
      </c>
      <c r="FB259" s="67" t="s">
        <v>0</v>
      </c>
      <c r="FC259" s="67" t="s">
        <v>0</v>
      </c>
      <c r="FG259" s="67"/>
      <c r="FJ259" s="105"/>
      <c r="FK259" s="67"/>
    </row>
    <row r="260" spans="1:167" s="18" customFormat="1" ht="15" x14ac:dyDescent="0.25">
      <c r="A260" s="68"/>
      <c r="B260" s="69" t="s">
        <v>26</v>
      </c>
      <c r="C260" s="576" t="s">
        <v>116</v>
      </c>
      <c r="D260" s="576"/>
      <c r="E260" s="576"/>
      <c r="F260" s="70"/>
      <c r="G260" s="71"/>
      <c r="H260" s="71"/>
      <c r="I260" s="71"/>
      <c r="J260" s="72">
        <v>106.88</v>
      </c>
      <c r="K260" s="71"/>
      <c r="L260" s="72">
        <v>5.82</v>
      </c>
      <c r="M260" s="73">
        <v>52.21</v>
      </c>
      <c r="N260" s="96">
        <v>303.86</v>
      </c>
      <c r="EZ260" s="58"/>
      <c r="FA260" s="67"/>
      <c r="FB260" s="67"/>
      <c r="FC260" s="67"/>
      <c r="FD260" s="75" t="s">
        <v>116</v>
      </c>
      <c r="FG260" s="67"/>
      <c r="FJ260" s="105"/>
      <c r="FK260" s="67"/>
    </row>
    <row r="261" spans="1:167" s="18" customFormat="1" ht="15" x14ac:dyDescent="0.25">
      <c r="A261" s="68"/>
      <c r="B261" s="69" t="s">
        <v>127</v>
      </c>
      <c r="C261" s="576" t="s">
        <v>131</v>
      </c>
      <c r="D261" s="576"/>
      <c r="E261" s="576"/>
      <c r="F261" s="70"/>
      <c r="G261" s="71"/>
      <c r="H261" s="71"/>
      <c r="I261" s="71"/>
      <c r="J261" s="72">
        <v>241.58</v>
      </c>
      <c r="K261" s="71"/>
      <c r="L261" s="72">
        <v>13.17</v>
      </c>
      <c r="M261" s="73">
        <v>15.71</v>
      </c>
      <c r="N261" s="96">
        <v>206.9</v>
      </c>
      <c r="EZ261" s="58"/>
      <c r="FA261" s="67"/>
      <c r="FB261" s="67"/>
      <c r="FC261" s="67"/>
      <c r="FD261" s="75" t="s">
        <v>131</v>
      </c>
      <c r="FG261" s="67"/>
      <c r="FJ261" s="105"/>
      <c r="FK261" s="67"/>
    </row>
    <row r="262" spans="1:167" s="18" customFormat="1" ht="15" x14ac:dyDescent="0.25">
      <c r="A262" s="68"/>
      <c r="B262" s="69" t="s">
        <v>21</v>
      </c>
      <c r="C262" s="576" t="s">
        <v>132</v>
      </c>
      <c r="D262" s="576"/>
      <c r="E262" s="576"/>
      <c r="F262" s="70"/>
      <c r="G262" s="71"/>
      <c r="H262" s="71"/>
      <c r="I262" s="71"/>
      <c r="J262" s="72">
        <v>26.36</v>
      </c>
      <c r="K262" s="71"/>
      <c r="L262" s="72">
        <v>1.44</v>
      </c>
      <c r="M262" s="73">
        <v>52.21</v>
      </c>
      <c r="N262" s="96">
        <v>75.180000000000007</v>
      </c>
      <c r="EZ262" s="58"/>
      <c r="FA262" s="67"/>
      <c r="FB262" s="67"/>
      <c r="FC262" s="67"/>
      <c r="FD262" s="75" t="s">
        <v>132</v>
      </c>
      <c r="FG262" s="67"/>
      <c r="FJ262" s="105"/>
      <c r="FK262" s="67"/>
    </row>
    <row r="263" spans="1:167" s="18" customFormat="1" ht="15" x14ac:dyDescent="0.25">
      <c r="A263" s="76"/>
      <c r="B263" s="69"/>
      <c r="C263" s="576" t="s">
        <v>117</v>
      </c>
      <c r="D263" s="576"/>
      <c r="E263" s="576"/>
      <c r="F263" s="70" t="s">
        <v>118</v>
      </c>
      <c r="G263" s="73">
        <v>12.53</v>
      </c>
      <c r="H263" s="71"/>
      <c r="I263" s="93">
        <v>0.68288499999999996</v>
      </c>
      <c r="J263" s="79"/>
      <c r="K263" s="71"/>
      <c r="L263" s="79"/>
      <c r="M263" s="71"/>
      <c r="N263" s="80"/>
      <c r="EZ263" s="58"/>
      <c r="FA263" s="67"/>
      <c r="FB263" s="67"/>
      <c r="FC263" s="67"/>
      <c r="FE263" s="75" t="s">
        <v>117</v>
      </c>
      <c r="FG263" s="67"/>
      <c r="FJ263" s="105"/>
      <c r="FK263" s="67"/>
    </row>
    <row r="264" spans="1:167" s="18" customFormat="1" ht="15" x14ac:dyDescent="0.25">
      <c r="A264" s="76"/>
      <c r="B264" s="69"/>
      <c r="C264" s="576" t="s">
        <v>133</v>
      </c>
      <c r="D264" s="576"/>
      <c r="E264" s="576"/>
      <c r="F264" s="70" t="s">
        <v>118</v>
      </c>
      <c r="G264" s="73">
        <v>2.62</v>
      </c>
      <c r="H264" s="71"/>
      <c r="I264" s="92">
        <v>0.14279</v>
      </c>
      <c r="J264" s="79"/>
      <c r="K264" s="71"/>
      <c r="L264" s="79"/>
      <c r="M264" s="71"/>
      <c r="N264" s="80"/>
      <c r="EZ264" s="58"/>
      <c r="FA264" s="67"/>
      <c r="FB264" s="67"/>
      <c r="FC264" s="67"/>
      <c r="FE264" s="75" t="s">
        <v>133</v>
      </c>
      <c r="FG264" s="67"/>
      <c r="FJ264" s="105"/>
      <c r="FK264" s="67"/>
    </row>
    <row r="265" spans="1:167" s="18" customFormat="1" ht="15" x14ac:dyDescent="0.25">
      <c r="A265" s="81"/>
      <c r="B265" s="69"/>
      <c r="C265" s="577" t="s">
        <v>119</v>
      </c>
      <c r="D265" s="577"/>
      <c r="E265" s="577"/>
      <c r="F265" s="82"/>
      <c r="G265" s="83"/>
      <c r="H265" s="83"/>
      <c r="I265" s="83"/>
      <c r="J265" s="84">
        <v>348.46</v>
      </c>
      <c r="K265" s="83"/>
      <c r="L265" s="84">
        <v>18.989999999999998</v>
      </c>
      <c r="M265" s="83"/>
      <c r="N265" s="115">
        <v>510.76</v>
      </c>
      <c r="EZ265" s="58"/>
      <c r="FA265" s="67"/>
      <c r="FB265" s="67"/>
      <c r="FC265" s="67"/>
      <c r="FF265" s="75" t="s">
        <v>119</v>
      </c>
      <c r="FG265" s="67"/>
      <c r="FJ265" s="105"/>
      <c r="FK265" s="67"/>
    </row>
    <row r="266" spans="1:167" s="18" customFormat="1" ht="15" x14ac:dyDescent="0.25">
      <c r="A266" s="76"/>
      <c r="B266" s="69"/>
      <c r="C266" s="576" t="s">
        <v>120</v>
      </c>
      <c r="D266" s="576"/>
      <c r="E266" s="576"/>
      <c r="F266" s="70"/>
      <c r="G266" s="71"/>
      <c r="H266" s="71"/>
      <c r="I266" s="71"/>
      <c r="J266" s="79"/>
      <c r="K266" s="71"/>
      <c r="L266" s="72">
        <v>7.26</v>
      </c>
      <c r="M266" s="71"/>
      <c r="N266" s="96">
        <v>379.04</v>
      </c>
      <c r="EZ266" s="58"/>
      <c r="FA266" s="67"/>
      <c r="FB266" s="67"/>
      <c r="FC266" s="67"/>
      <c r="FE266" s="75" t="s">
        <v>120</v>
      </c>
      <c r="FG266" s="67"/>
      <c r="FJ266" s="105"/>
      <c r="FK266" s="67"/>
    </row>
    <row r="267" spans="1:167" s="18" customFormat="1" ht="22.5" x14ac:dyDescent="0.25">
      <c r="A267" s="76"/>
      <c r="B267" s="69" t="s">
        <v>146</v>
      </c>
      <c r="C267" s="576" t="s">
        <v>147</v>
      </c>
      <c r="D267" s="576"/>
      <c r="E267" s="576"/>
      <c r="F267" s="70" t="s">
        <v>123</v>
      </c>
      <c r="G267" s="77">
        <v>92</v>
      </c>
      <c r="H267" s="71"/>
      <c r="I267" s="77">
        <v>92</v>
      </c>
      <c r="J267" s="79"/>
      <c r="K267" s="71"/>
      <c r="L267" s="72">
        <v>6.68</v>
      </c>
      <c r="M267" s="71"/>
      <c r="N267" s="96">
        <v>348.72</v>
      </c>
      <c r="EZ267" s="58"/>
      <c r="FA267" s="67"/>
      <c r="FB267" s="67"/>
      <c r="FC267" s="67"/>
      <c r="FE267" s="75" t="s">
        <v>147</v>
      </c>
      <c r="FG267" s="67"/>
      <c r="FJ267" s="105"/>
      <c r="FK267" s="67"/>
    </row>
    <row r="268" spans="1:167" s="18" customFormat="1" ht="45" x14ac:dyDescent="0.25">
      <c r="A268" s="76"/>
      <c r="B268" s="69" t="s">
        <v>148</v>
      </c>
      <c r="C268" s="576" t="s">
        <v>149</v>
      </c>
      <c r="D268" s="576"/>
      <c r="E268" s="576"/>
      <c r="F268" s="70" t="s">
        <v>123</v>
      </c>
      <c r="G268" s="77">
        <v>46</v>
      </c>
      <c r="H268" s="73">
        <v>0.85</v>
      </c>
      <c r="I268" s="91">
        <v>39.1</v>
      </c>
      <c r="J268" s="79"/>
      <c r="K268" s="71"/>
      <c r="L268" s="72">
        <v>2.84</v>
      </c>
      <c r="M268" s="71"/>
      <c r="N268" s="96">
        <v>148.19999999999999</v>
      </c>
      <c r="EZ268" s="58"/>
      <c r="FA268" s="67"/>
      <c r="FB268" s="67"/>
      <c r="FC268" s="67"/>
      <c r="FE268" s="75" t="s">
        <v>149</v>
      </c>
      <c r="FG268" s="67"/>
      <c r="FJ268" s="105"/>
      <c r="FK268" s="67"/>
    </row>
    <row r="269" spans="1:167" s="18" customFormat="1" ht="15" x14ac:dyDescent="0.25">
      <c r="A269" s="86"/>
      <c r="B269" s="87"/>
      <c r="C269" s="578" t="s">
        <v>126</v>
      </c>
      <c r="D269" s="578"/>
      <c r="E269" s="578"/>
      <c r="F269" s="61"/>
      <c r="G269" s="62"/>
      <c r="H269" s="62"/>
      <c r="I269" s="62"/>
      <c r="J269" s="65"/>
      <c r="K269" s="62"/>
      <c r="L269" s="88">
        <v>28.51</v>
      </c>
      <c r="M269" s="83"/>
      <c r="N269" s="89">
        <v>1007.68</v>
      </c>
      <c r="EZ269" s="58"/>
      <c r="FA269" s="67"/>
      <c r="FB269" s="67"/>
      <c r="FC269" s="67"/>
      <c r="FG269" s="67" t="s">
        <v>126</v>
      </c>
      <c r="FJ269" s="105"/>
      <c r="FK269" s="67"/>
    </row>
    <row r="270" spans="1:167" s="18" customFormat="1" ht="33.75" x14ac:dyDescent="0.25">
      <c r="A270" s="59" t="s">
        <v>244</v>
      </c>
      <c r="B270" s="60" t="s">
        <v>150</v>
      </c>
      <c r="C270" s="578" t="s">
        <v>151</v>
      </c>
      <c r="D270" s="578"/>
      <c r="E270" s="578"/>
      <c r="F270" s="61" t="s">
        <v>115</v>
      </c>
      <c r="G270" s="62">
        <v>5.4100000000000002E-2</v>
      </c>
      <c r="H270" s="63">
        <v>1</v>
      </c>
      <c r="I270" s="64">
        <v>5.4100000000000002E-2</v>
      </c>
      <c r="J270" s="65"/>
      <c r="K270" s="62"/>
      <c r="L270" s="65"/>
      <c r="M270" s="62"/>
      <c r="N270" s="66"/>
      <c r="EZ270" s="58"/>
      <c r="FA270" s="67" t="s">
        <v>151</v>
      </c>
      <c r="FB270" s="67" t="s">
        <v>0</v>
      </c>
      <c r="FC270" s="67" t="s">
        <v>0</v>
      </c>
      <c r="FG270" s="67"/>
      <c r="FJ270" s="105"/>
      <c r="FK270" s="67"/>
    </row>
    <row r="271" spans="1:167" s="18" customFormat="1" ht="15" x14ac:dyDescent="0.25">
      <c r="A271" s="68"/>
      <c r="B271" s="69" t="s">
        <v>26</v>
      </c>
      <c r="C271" s="576" t="s">
        <v>116</v>
      </c>
      <c r="D271" s="576"/>
      <c r="E271" s="576"/>
      <c r="F271" s="70"/>
      <c r="G271" s="71"/>
      <c r="H271" s="71"/>
      <c r="I271" s="71"/>
      <c r="J271" s="72">
        <v>173.23</v>
      </c>
      <c r="K271" s="71"/>
      <c r="L271" s="72">
        <v>9.3699999999999992</v>
      </c>
      <c r="M271" s="73">
        <v>52.21</v>
      </c>
      <c r="N271" s="96">
        <v>489.21</v>
      </c>
      <c r="EZ271" s="58"/>
      <c r="FA271" s="67"/>
      <c r="FB271" s="67"/>
      <c r="FC271" s="67"/>
      <c r="FD271" s="75" t="s">
        <v>116</v>
      </c>
      <c r="FG271" s="67"/>
      <c r="FJ271" s="105"/>
      <c r="FK271" s="67"/>
    </row>
    <row r="272" spans="1:167" s="18" customFormat="1" ht="15" x14ac:dyDescent="0.25">
      <c r="A272" s="68"/>
      <c r="B272" s="69" t="s">
        <v>127</v>
      </c>
      <c r="C272" s="576" t="s">
        <v>131</v>
      </c>
      <c r="D272" s="576"/>
      <c r="E272" s="576"/>
      <c r="F272" s="70"/>
      <c r="G272" s="71"/>
      <c r="H272" s="71"/>
      <c r="I272" s="71"/>
      <c r="J272" s="90">
        <v>5268.76</v>
      </c>
      <c r="K272" s="71"/>
      <c r="L272" s="72">
        <v>285.04000000000002</v>
      </c>
      <c r="M272" s="73">
        <v>15.71</v>
      </c>
      <c r="N272" s="74">
        <v>4477.9799999999996</v>
      </c>
      <c r="EZ272" s="58"/>
      <c r="FA272" s="67"/>
      <c r="FB272" s="67"/>
      <c r="FC272" s="67"/>
      <c r="FD272" s="75" t="s">
        <v>131</v>
      </c>
      <c r="FG272" s="67"/>
      <c r="FJ272" s="105"/>
      <c r="FK272" s="67"/>
    </row>
    <row r="273" spans="1:167" s="18" customFormat="1" ht="15" x14ac:dyDescent="0.25">
      <c r="A273" s="68"/>
      <c r="B273" s="69" t="s">
        <v>21</v>
      </c>
      <c r="C273" s="576" t="s">
        <v>132</v>
      </c>
      <c r="D273" s="576"/>
      <c r="E273" s="576"/>
      <c r="F273" s="70"/>
      <c r="G273" s="71"/>
      <c r="H273" s="71"/>
      <c r="I273" s="71"/>
      <c r="J273" s="72">
        <v>267.67</v>
      </c>
      <c r="K273" s="71"/>
      <c r="L273" s="72">
        <v>14.48</v>
      </c>
      <c r="M273" s="73">
        <v>52.21</v>
      </c>
      <c r="N273" s="96">
        <v>756</v>
      </c>
      <c r="EZ273" s="58"/>
      <c r="FA273" s="67"/>
      <c r="FB273" s="67"/>
      <c r="FC273" s="67"/>
      <c r="FD273" s="75" t="s">
        <v>132</v>
      </c>
      <c r="FG273" s="67"/>
      <c r="FJ273" s="105"/>
      <c r="FK273" s="67"/>
    </row>
    <row r="274" spans="1:167" s="18" customFormat="1" ht="15" x14ac:dyDescent="0.25">
      <c r="A274" s="68"/>
      <c r="B274" s="69" t="s">
        <v>24</v>
      </c>
      <c r="C274" s="576" t="s">
        <v>152</v>
      </c>
      <c r="D274" s="576"/>
      <c r="E274" s="576"/>
      <c r="F274" s="70"/>
      <c r="G274" s="71"/>
      <c r="H274" s="71"/>
      <c r="I274" s="71"/>
      <c r="J274" s="72">
        <v>17.079999999999998</v>
      </c>
      <c r="K274" s="71"/>
      <c r="L274" s="72">
        <v>0.92</v>
      </c>
      <c r="M274" s="91">
        <v>9.5</v>
      </c>
      <c r="N274" s="96">
        <v>8.74</v>
      </c>
      <c r="EZ274" s="58"/>
      <c r="FA274" s="67"/>
      <c r="FB274" s="67"/>
      <c r="FC274" s="67"/>
      <c r="FD274" s="75" t="s">
        <v>152</v>
      </c>
      <c r="FG274" s="67"/>
      <c r="FJ274" s="105"/>
      <c r="FK274" s="67"/>
    </row>
    <row r="275" spans="1:167" s="18" customFormat="1" ht="15" x14ac:dyDescent="0.25">
      <c r="A275" s="76"/>
      <c r="B275" s="69"/>
      <c r="C275" s="576" t="s">
        <v>117</v>
      </c>
      <c r="D275" s="576"/>
      <c r="E275" s="576"/>
      <c r="F275" s="70" t="s">
        <v>118</v>
      </c>
      <c r="G275" s="91">
        <v>21.6</v>
      </c>
      <c r="H275" s="71"/>
      <c r="I275" s="92">
        <v>1.16856</v>
      </c>
      <c r="J275" s="79"/>
      <c r="K275" s="71"/>
      <c r="L275" s="79"/>
      <c r="M275" s="71"/>
      <c r="N275" s="80"/>
      <c r="EZ275" s="58"/>
      <c r="FA275" s="67"/>
      <c r="FB275" s="67"/>
      <c r="FC275" s="67"/>
      <c r="FE275" s="75" t="s">
        <v>117</v>
      </c>
      <c r="FG275" s="67"/>
      <c r="FJ275" s="105"/>
      <c r="FK275" s="67"/>
    </row>
    <row r="276" spans="1:167" s="18" customFormat="1" ht="15" x14ac:dyDescent="0.25">
      <c r="A276" s="76"/>
      <c r="B276" s="69"/>
      <c r="C276" s="576" t="s">
        <v>133</v>
      </c>
      <c r="D276" s="576"/>
      <c r="E276" s="576"/>
      <c r="F276" s="70" t="s">
        <v>118</v>
      </c>
      <c r="G276" s="91">
        <v>20.6</v>
      </c>
      <c r="H276" s="71"/>
      <c r="I276" s="92">
        <v>1.11446</v>
      </c>
      <c r="J276" s="79"/>
      <c r="K276" s="71"/>
      <c r="L276" s="79"/>
      <c r="M276" s="71"/>
      <c r="N276" s="80"/>
      <c r="EZ276" s="58"/>
      <c r="FA276" s="67"/>
      <c r="FB276" s="67"/>
      <c r="FC276" s="67"/>
      <c r="FE276" s="75" t="s">
        <v>133</v>
      </c>
      <c r="FG276" s="67"/>
      <c r="FJ276" s="105"/>
      <c r="FK276" s="67"/>
    </row>
    <row r="277" spans="1:167" s="18" customFormat="1" ht="15" x14ac:dyDescent="0.25">
      <c r="A277" s="81"/>
      <c r="B277" s="69"/>
      <c r="C277" s="577" t="s">
        <v>119</v>
      </c>
      <c r="D277" s="577"/>
      <c r="E277" s="577"/>
      <c r="F277" s="82"/>
      <c r="G277" s="83"/>
      <c r="H277" s="83"/>
      <c r="I277" s="83"/>
      <c r="J277" s="94">
        <v>5459.07</v>
      </c>
      <c r="K277" s="83"/>
      <c r="L277" s="84">
        <v>295.33</v>
      </c>
      <c r="M277" s="83"/>
      <c r="N277" s="85">
        <v>4975.93</v>
      </c>
      <c r="EZ277" s="58"/>
      <c r="FA277" s="67"/>
      <c r="FB277" s="67"/>
      <c r="FC277" s="67"/>
      <c r="FF277" s="75" t="s">
        <v>119</v>
      </c>
      <c r="FG277" s="67"/>
      <c r="FJ277" s="105"/>
      <c r="FK277" s="67"/>
    </row>
    <row r="278" spans="1:167" s="18" customFormat="1" ht="15" x14ac:dyDescent="0.25">
      <c r="A278" s="76"/>
      <c r="B278" s="69"/>
      <c r="C278" s="576" t="s">
        <v>120</v>
      </c>
      <c r="D278" s="576"/>
      <c r="E278" s="576"/>
      <c r="F278" s="70"/>
      <c r="G278" s="71"/>
      <c r="H278" s="71"/>
      <c r="I278" s="71"/>
      <c r="J278" s="79"/>
      <c r="K278" s="71"/>
      <c r="L278" s="72">
        <v>23.85</v>
      </c>
      <c r="M278" s="71"/>
      <c r="N278" s="74">
        <v>1245.21</v>
      </c>
      <c r="EZ278" s="58"/>
      <c r="FA278" s="67"/>
      <c r="FB278" s="67"/>
      <c r="FC278" s="67"/>
      <c r="FE278" s="75" t="s">
        <v>120</v>
      </c>
      <c r="FG278" s="67"/>
      <c r="FJ278" s="105"/>
      <c r="FK278" s="67"/>
    </row>
    <row r="279" spans="1:167" s="18" customFormat="1" ht="45" x14ac:dyDescent="0.25">
      <c r="A279" s="76"/>
      <c r="B279" s="69" t="s">
        <v>153</v>
      </c>
      <c r="C279" s="576" t="s">
        <v>154</v>
      </c>
      <c r="D279" s="576"/>
      <c r="E279" s="576"/>
      <c r="F279" s="70" t="s">
        <v>123</v>
      </c>
      <c r="G279" s="77">
        <v>147</v>
      </c>
      <c r="H279" s="71"/>
      <c r="I279" s="77">
        <v>147</v>
      </c>
      <c r="J279" s="79"/>
      <c r="K279" s="71"/>
      <c r="L279" s="72">
        <v>35.06</v>
      </c>
      <c r="M279" s="71"/>
      <c r="N279" s="74">
        <v>1830.46</v>
      </c>
      <c r="EZ279" s="58"/>
      <c r="FA279" s="67"/>
      <c r="FB279" s="67"/>
      <c r="FC279" s="67"/>
      <c r="FE279" s="75" t="s">
        <v>154</v>
      </c>
      <c r="FG279" s="67"/>
      <c r="FJ279" s="105"/>
      <c r="FK279" s="67"/>
    </row>
    <row r="280" spans="1:167" s="18" customFormat="1" ht="56.25" x14ac:dyDescent="0.25">
      <c r="A280" s="76"/>
      <c r="B280" s="69" t="s">
        <v>155</v>
      </c>
      <c r="C280" s="576" t="s">
        <v>156</v>
      </c>
      <c r="D280" s="576"/>
      <c r="E280" s="576"/>
      <c r="F280" s="70" t="s">
        <v>123</v>
      </c>
      <c r="G280" s="77">
        <v>134</v>
      </c>
      <c r="H280" s="73">
        <v>0.85</v>
      </c>
      <c r="I280" s="91">
        <v>113.9</v>
      </c>
      <c r="J280" s="79"/>
      <c r="K280" s="71"/>
      <c r="L280" s="72">
        <v>27.17</v>
      </c>
      <c r="M280" s="71"/>
      <c r="N280" s="74">
        <v>1418.29</v>
      </c>
      <c r="EZ280" s="58"/>
      <c r="FA280" s="67"/>
      <c r="FB280" s="67"/>
      <c r="FC280" s="67"/>
      <c r="FE280" s="75" t="s">
        <v>156</v>
      </c>
      <c r="FG280" s="67"/>
      <c r="FJ280" s="105"/>
      <c r="FK280" s="67"/>
    </row>
    <row r="281" spans="1:167" s="18" customFormat="1" ht="15" x14ac:dyDescent="0.25">
      <c r="A281" s="86"/>
      <c r="B281" s="87"/>
      <c r="C281" s="578" t="s">
        <v>126</v>
      </c>
      <c r="D281" s="578"/>
      <c r="E281" s="578"/>
      <c r="F281" s="61"/>
      <c r="G281" s="62"/>
      <c r="H281" s="62"/>
      <c r="I281" s="62"/>
      <c r="J281" s="65"/>
      <c r="K281" s="62"/>
      <c r="L281" s="88">
        <v>357.56</v>
      </c>
      <c r="M281" s="83"/>
      <c r="N281" s="89">
        <v>8224.68</v>
      </c>
      <c r="EZ281" s="58"/>
      <c r="FA281" s="67"/>
      <c r="FB281" s="67"/>
      <c r="FC281" s="67"/>
      <c r="FG281" s="67" t="s">
        <v>126</v>
      </c>
      <c r="FJ281" s="105"/>
      <c r="FK281" s="67"/>
    </row>
    <row r="282" spans="1:167" s="18" customFormat="1" ht="22.5" x14ac:dyDescent="0.25">
      <c r="A282" s="59" t="s">
        <v>245</v>
      </c>
      <c r="B282" s="60" t="s">
        <v>157</v>
      </c>
      <c r="C282" s="578" t="s">
        <v>158</v>
      </c>
      <c r="D282" s="578"/>
      <c r="E282" s="578"/>
      <c r="F282" s="61" t="s">
        <v>159</v>
      </c>
      <c r="G282" s="62">
        <v>6.8170000000000002</v>
      </c>
      <c r="H282" s="63">
        <v>1</v>
      </c>
      <c r="I282" s="97">
        <v>6.8170000000000002</v>
      </c>
      <c r="J282" s="88">
        <v>646.32000000000005</v>
      </c>
      <c r="K282" s="97">
        <v>1.012</v>
      </c>
      <c r="L282" s="95">
        <v>4458.84</v>
      </c>
      <c r="M282" s="98">
        <v>9.5</v>
      </c>
      <c r="N282" s="89">
        <v>42358.98</v>
      </c>
      <c r="EZ282" s="58"/>
      <c r="FA282" s="67" t="s">
        <v>158</v>
      </c>
      <c r="FB282" s="67" t="s">
        <v>0</v>
      </c>
      <c r="FC282" s="67" t="s">
        <v>0</v>
      </c>
      <c r="FG282" s="67"/>
      <c r="FJ282" s="105"/>
      <c r="FK282" s="67"/>
    </row>
    <row r="283" spans="1:167" s="18" customFormat="1" ht="15" x14ac:dyDescent="0.25">
      <c r="A283" s="81"/>
      <c r="B283" s="99"/>
      <c r="C283" s="576" t="s">
        <v>160</v>
      </c>
      <c r="D283" s="576"/>
      <c r="E283" s="576"/>
      <c r="F283" s="576"/>
      <c r="G283" s="576"/>
      <c r="H283" s="576"/>
      <c r="I283" s="576"/>
      <c r="J283" s="576"/>
      <c r="K283" s="576"/>
      <c r="L283" s="576"/>
      <c r="M283" s="576"/>
      <c r="N283" s="583"/>
      <c r="EZ283" s="58"/>
      <c r="FA283" s="67"/>
      <c r="FB283" s="67"/>
      <c r="FC283" s="67"/>
      <c r="FG283" s="67"/>
      <c r="FH283" s="75" t="s">
        <v>160</v>
      </c>
      <c r="FJ283" s="105"/>
      <c r="FK283" s="67"/>
    </row>
    <row r="284" spans="1:167" s="18" customFormat="1" ht="15" x14ac:dyDescent="0.25">
      <c r="A284" s="100"/>
      <c r="B284" s="69"/>
      <c r="C284" s="584" t="s">
        <v>161</v>
      </c>
      <c r="D284" s="584"/>
      <c r="E284" s="584"/>
      <c r="F284" s="584"/>
      <c r="G284" s="584"/>
      <c r="H284" s="584"/>
      <c r="I284" s="584"/>
      <c r="J284" s="584"/>
      <c r="K284" s="584"/>
      <c r="L284" s="584"/>
      <c r="M284" s="584"/>
      <c r="N284" s="585"/>
      <c r="EZ284" s="58"/>
      <c r="FA284" s="67"/>
      <c r="FB284" s="67"/>
      <c r="FC284" s="67"/>
      <c r="FG284" s="67"/>
      <c r="FI284" s="75" t="s">
        <v>161</v>
      </c>
      <c r="FJ284" s="105"/>
      <c r="FK284" s="67"/>
    </row>
    <row r="285" spans="1:167" s="18" customFormat="1" ht="15" x14ac:dyDescent="0.25">
      <c r="A285" s="86"/>
      <c r="B285" s="87"/>
      <c r="C285" s="578" t="s">
        <v>126</v>
      </c>
      <c r="D285" s="578"/>
      <c r="E285" s="578"/>
      <c r="F285" s="61"/>
      <c r="G285" s="62"/>
      <c r="H285" s="62"/>
      <c r="I285" s="62"/>
      <c r="J285" s="65"/>
      <c r="K285" s="62"/>
      <c r="L285" s="95">
        <v>4458.84</v>
      </c>
      <c r="M285" s="83"/>
      <c r="N285" s="89">
        <v>42358.98</v>
      </c>
      <c r="EZ285" s="58"/>
      <c r="FA285" s="67"/>
      <c r="FB285" s="67"/>
      <c r="FC285" s="67"/>
      <c r="FG285" s="67" t="s">
        <v>126</v>
      </c>
      <c r="FJ285" s="105"/>
      <c r="FK285" s="67"/>
    </row>
    <row r="286" spans="1:167" s="18" customFormat="1" ht="33.75" x14ac:dyDescent="0.25">
      <c r="A286" s="59" t="s">
        <v>246</v>
      </c>
      <c r="B286" s="60" t="s">
        <v>247</v>
      </c>
      <c r="C286" s="578" t="s">
        <v>248</v>
      </c>
      <c r="D286" s="578"/>
      <c r="E286" s="578"/>
      <c r="F286" s="61" t="s">
        <v>249</v>
      </c>
      <c r="G286" s="62">
        <v>0.06</v>
      </c>
      <c r="H286" s="63">
        <v>1</v>
      </c>
      <c r="I286" s="102">
        <v>0.06</v>
      </c>
      <c r="J286" s="65"/>
      <c r="K286" s="62"/>
      <c r="L286" s="65"/>
      <c r="M286" s="62"/>
      <c r="N286" s="66"/>
      <c r="EZ286" s="58"/>
      <c r="FA286" s="67" t="s">
        <v>248</v>
      </c>
      <c r="FB286" s="67" t="s">
        <v>0</v>
      </c>
      <c r="FC286" s="67" t="s">
        <v>0</v>
      </c>
      <c r="FG286" s="67"/>
      <c r="FJ286" s="105"/>
      <c r="FK286" s="67"/>
    </row>
    <row r="287" spans="1:167" s="18" customFormat="1" ht="15" x14ac:dyDescent="0.25">
      <c r="A287" s="68"/>
      <c r="B287" s="69" t="s">
        <v>26</v>
      </c>
      <c r="C287" s="576" t="s">
        <v>116</v>
      </c>
      <c r="D287" s="576"/>
      <c r="E287" s="576"/>
      <c r="F287" s="70"/>
      <c r="G287" s="71"/>
      <c r="H287" s="71"/>
      <c r="I287" s="71"/>
      <c r="J287" s="90">
        <v>1183.68</v>
      </c>
      <c r="K287" s="71"/>
      <c r="L287" s="72">
        <v>71.02</v>
      </c>
      <c r="M287" s="73">
        <v>52.21</v>
      </c>
      <c r="N287" s="74">
        <v>3707.95</v>
      </c>
      <c r="EZ287" s="58"/>
      <c r="FA287" s="67"/>
      <c r="FB287" s="67"/>
      <c r="FC287" s="67"/>
      <c r="FD287" s="75" t="s">
        <v>116</v>
      </c>
      <c r="FG287" s="67"/>
      <c r="FJ287" s="105"/>
      <c r="FK287" s="67"/>
    </row>
    <row r="288" spans="1:167" s="18" customFormat="1" ht="15" x14ac:dyDescent="0.25">
      <c r="A288" s="68"/>
      <c r="B288" s="69" t="s">
        <v>127</v>
      </c>
      <c r="C288" s="576" t="s">
        <v>131</v>
      </c>
      <c r="D288" s="576"/>
      <c r="E288" s="576"/>
      <c r="F288" s="70"/>
      <c r="G288" s="71"/>
      <c r="H288" s="71"/>
      <c r="I288" s="71"/>
      <c r="J288" s="72">
        <v>946.33</v>
      </c>
      <c r="K288" s="71"/>
      <c r="L288" s="72">
        <v>56.78</v>
      </c>
      <c r="M288" s="73">
        <v>15.71</v>
      </c>
      <c r="N288" s="96">
        <v>892.01</v>
      </c>
      <c r="EZ288" s="58"/>
      <c r="FA288" s="67"/>
      <c r="FB288" s="67"/>
      <c r="FC288" s="67"/>
      <c r="FD288" s="75" t="s">
        <v>131</v>
      </c>
      <c r="FG288" s="67"/>
      <c r="FJ288" s="105"/>
      <c r="FK288" s="67"/>
    </row>
    <row r="289" spans="1:167" s="18" customFormat="1" ht="15" x14ac:dyDescent="0.25">
      <c r="A289" s="68"/>
      <c r="B289" s="69" t="s">
        <v>21</v>
      </c>
      <c r="C289" s="576" t="s">
        <v>132</v>
      </c>
      <c r="D289" s="576"/>
      <c r="E289" s="576"/>
      <c r="F289" s="70"/>
      <c r="G289" s="71"/>
      <c r="H289" s="71"/>
      <c r="I289" s="71"/>
      <c r="J289" s="72">
        <v>90.65</v>
      </c>
      <c r="K289" s="71"/>
      <c r="L289" s="72">
        <v>5.44</v>
      </c>
      <c r="M289" s="73">
        <v>52.21</v>
      </c>
      <c r="N289" s="96">
        <v>284.02</v>
      </c>
      <c r="EZ289" s="58"/>
      <c r="FA289" s="67"/>
      <c r="FB289" s="67"/>
      <c r="FC289" s="67"/>
      <c r="FD289" s="75" t="s">
        <v>132</v>
      </c>
      <c r="FG289" s="67"/>
      <c r="FJ289" s="105"/>
      <c r="FK289" s="67"/>
    </row>
    <row r="290" spans="1:167" s="18" customFormat="1" ht="15" x14ac:dyDescent="0.25">
      <c r="A290" s="68"/>
      <c r="B290" s="69" t="s">
        <v>24</v>
      </c>
      <c r="C290" s="576" t="s">
        <v>152</v>
      </c>
      <c r="D290" s="576"/>
      <c r="E290" s="576"/>
      <c r="F290" s="70"/>
      <c r="G290" s="71"/>
      <c r="H290" s="71"/>
      <c r="I290" s="71"/>
      <c r="J290" s="90">
        <v>8643.11</v>
      </c>
      <c r="K290" s="71"/>
      <c r="L290" s="72">
        <v>518.59</v>
      </c>
      <c r="M290" s="91">
        <v>9.5</v>
      </c>
      <c r="N290" s="74">
        <v>4926.6099999999997</v>
      </c>
      <c r="EZ290" s="58"/>
      <c r="FA290" s="67"/>
      <c r="FB290" s="67"/>
      <c r="FC290" s="67"/>
      <c r="FD290" s="75" t="s">
        <v>152</v>
      </c>
      <c r="FG290" s="67"/>
      <c r="FJ290" s="105"/>
      <c r="FK290" s="67"/>
    </row>
    <row r="291" spans="1:167" s="18" customFormat="1" ht="15" x14ac:dyDescent="0.25">
      <c r="A291" s="76"/>
      <c r="B291" s="69"/>
      <c r="C291" s="576" t="s">
        <v>117</v>
      </c>
      <c r="D291" s="576"/>
      <c r="E291" s="576"/>
      <c r="F291" s="70" t="s">
        <v>118</v>
      </c>
      <c r="G291" s="77">
        <v>137</v>
      </c>
      <c r="H291" s="71"/>
      <c r="I291" s="73">
        <v>8.2200000000000006</v>
      </c>
      <c r="J291" s="79"/>
      <c r="K291" s="71"/>
      <c r="L291" s="79"/>
      <c r="M291" s="71"/>
      <c r="N291" s="80"/>
      <c r="EZ291" s="58"/>
      <c r="FA291" s="67"/>
      <c r="FB291" s="67"/>
      <c r="FC291" s="67"/>
      <c r="FE291" s="75" t="s">
        <v>117</v>
      </c>
      <c r="FG291" s="67"/>
      <c r="FJ291" s="105"/>
      <c r="FK291" s="67"/>
    </row>
    <row r="292" spans="1:167" s="18" customFormat="1" ht="15" x14ac:dyDescent="0.25">
      <c r="A292" s="76"/>
      <c r="B292" s="69"/>
      <c r="C292" s="576" t="s">
        <v>133</v>
      </c>
      <c r="D292" s="576"/>
      <c r="E292" s="576"/>
      <c r="F292" s="70" t="s">
        <v>118</v>
      </c>
      <c r="G292" s="73">
        <v>8.01</v>
      </c>
      <c r="H292" s="71"/>
      <c r="I292" s="103">
        <v>0.48060000000000003</v>
      </c>
      <c r="J292" s="79"/>
      <c r="K292" s="71"/>
      <c r="L292" s="79"/>
      <c r="M292" s="71"/>
      <c r="N292" s="80"/>
      <c r="EZ292" s="58"/>
      <c r="FA292" s="67"/>
      <c r="FB292" s="67"/>
      <c r="FC292" s="67"/>
      <c r="FE292" s="75" t="s">
        <v>133</v>
      </c>
      <c r="FG292" s="67"/>
      <c r="FJ292" s="105"/>
      <c r="FK292" s="67"/>
    </row>
    <row r="293" spans="1:167" s="18" customFormat="1" ht="15" x14ac:dyDescent="0.25">
      <c r="A293" s="81"/>
      <c r="B293" s="69"/>
      <c r="C293" s="577" t="s">
        <v>119</v>
      </c>
      <c r="D293" s="577"/>
      <c r="E293" s="577"/>
      <c r="F293" s="82"/>
      <c r="G293" s="83"/>
      <c r="H293" s="83"/>
      <c r="I293" s="83"/>
      <c r="J293" s="94">
        <v>10773.12</v>
      </c>
      <c r="K293" s="83"/>
      <c r="L293" s="84">
        <v>646.39</v>
      </c>
      <c r="M293" s="83"/>
      <c r="N293" s="85">
        <v>9526.57</v>
      </c>
      <c r="EZ293" s="58"/>
      <c r="FA293" s="67"/>
      <c r="FB293" s="67"/>
      <c r="FC293" s="67"/>
      <c r="FF293" s="75" t="s">
        <v>119</v>
      </c>
      <c r="FG293" s="67"/>
      <c r="FJ293" s="105"/>
      <c r="FK293" s="67"/>
    </row>
    <row r="294" spans="1:167" s="18" customFormat="1" ht="15" x14ac:dyDescent="0.25">
      <c r="A294" s="76"/>
      <c r="B294" s="69"/>
      <c r="C294" s="576" t="s">
        <v>120</v>
      </c>
      <c r="D294" s="576"/>
      <c r="E294" s="576"/>
      <c r="F294" s="70"/>
      <c r="G294" s="71"/>
      <c r="H294" s="71"/>
      <c r="I294" s="71"/>
      <c r="J294" s="79"/>
      <c r="K294" s="71"/>
      <c r="L294" s="72">
        <v>76.459999999999994</v>
      </c>
      <c r="M294" s="71"/>
      <c r="N294" s="74">
        <v>3991.97</v>
      </c>
      <c r="EZ294" s="58"/>
      <c r="FA294" s="67"/>
      <c r="FB294" s="67"/>
      <c r="FC294" s="67"/>
      <c r="FE294" s="75" t="s">
        <v>120</v>
      </c>
      <c r="FG294" s="67"/>
      <c r="FJ294" s="105"/>
      <c r="FK294" s="67"/>
    </row>
    <row r="295" spans="1:167" s="18" customFormat="1" ht="15" x14ac:dyDescent="0.25">
      <c r="A295" s="76"/>
      <c r="B295" s="69" t="s">
        <v>250</v>
      </c>
      <c r="C295" s="576" t="s">
        <v>251</v>
      </c>
      <c r="D295" s="576"/>
      <c r="E295" s="576"/>
      <c r="F295" s="70" t="s">
        <v>123</v>
      </c>
      <c r="G295" s="77">
        <v>106</v>
      </c>
      <c r="H295" s="71"/>
      <c r="I295" s="77">
        <v>106</v>
      </c>
      <c r="J295" s="79"/>
      <c r="K295" s="71"/>
      <c r="L295" s="72">
        <v>81.05</v>
      </c>
      <c r="M295" s="71"/>
      <c r="N295" s="74">
        <v>4231.49</v>
      </c>
      <c r="EZ295" s="58"/>
      <c r="FA295" s="67"/>
      <c r="FB295" s="67"/>
      <c r="FC295" s="67"/>
      <c r="FE295" s="75" t="s">
        <v>251</v>
      </c>
      <c r="FG295" s="67"/>
      <c r="FJ295" s="105"/>
      <c r="FK295" s="67"/>
    </row>
    <row r="296" spans="1:167" s="18" customFormat="1" ht="22.5" x14ac:dyDescent="0.25">
      <c r="A296" s="76"/>
      <c r="B296" s="69" t="s">
        <v>252</v>
      </c>
      <c r="C296" s="576" t="s">
        <v>253</v>
      </c>
      <c r="D296" s="576"/>
      <c r="E296" s="576"/>
      <c r="F296" s="70" t="s">
        <v>123</v>
      </c>
      <c r="G296" s="77">
        <v>56</v>
      </c>
      <c r="H296" s="73">
        <v>0.85</v>
      </c>
      <c r="I296" s="91">
        <v>47.6</v>
      </c>
      <c r="J296" s="79"/>
      <c r="K296" s="71"/>
      <c r="L296" s="72">
        <v>36.39</v>
      </c>
      <c r="M296" s="71"/>
      <c r="N296" s="74">
        <v>1900.18</v>
      </c>
      <c r="EZ296" s="58"/>
      <c r="FA296" s="67"/>
      <c r="FB296" s="67"/>
      <c r="FC296" s="67"/>
      <c r="FE296" s="75" t="s">
        <v>253</v>
      </c>
      <c r="FG296" s="67"/>
      <c r="FJ296" s="105"/>
      <c r="FK296" s="67"/>
    </row>
    <row r="297" spans="1:167" s="18" customFormat="1" ht="15" x14ac:dyDescent="0.25">
      <c r="A297" s="86"/>
      <c r="B297" s="87"/>
      <c r="C297" s="578" t="s">
        <v>126</v>
      </c>
      <c r="D297" s="578"/>
      <c r="E297" s="578"/>
      <c r="F297" s="61"/>
      <c r="G297" s="62"/>
      <c r="H297" s="62"/>
      <c r="I297" s="62"/>
      <c r="J297" s="65"/>
      <c r="K297" s="62"/>
      <c r="L297" s="88">
        <v>763.83</v>
      </c>
      <c r="M297" s="83"/>
      <c r="N297" s="89">
        <v>15658.24</v>
      </c>
      <c r="EZ297" s="58"/>
      <c r="FA297" s="67"/>
      <c r="FB297" s="67"/>
      <c r="FC297" s="67"/>
      <c r="FG297" s="67" t="s">
        <v>126</v>
      </c>
      <c r="FJ297" s="105"/>
      <c r="FK297" s="67"/>
    </row>
    <row r="298" spans="1:167" s="18" customFormat="1" ht="22.5" x14ac:dyDescent="0.25">
      <c r="A298" s="59" t="s">
        <v>254</v>
      </c>
      <c r="B298" s="60" t="s">
        <v>255</v>
      </c>
      <c r="C298" s="578" t="s">
        <v>256</v>
      </c>
      <c r="D298" s="578"/>
      <c r="E298" s="578"/>
      <c r="F298" s="61" t="s">
        <v>174</v>
      </c>
      <c r="G298" s="62">
        <v>-2.9000000000000001E-2</v>
      </c>
      <c r="H298" s="63">
        <v>1</v>
      </c>
      <c r="I298" s="97">
        <v>-2.9000000000000001E-2</v>
      </c>
      <c r="J298" s="95">
        <v>9727.3700000000008</v>
      </c>
      <c r="K298" s="62"/>
      <c r="L298" s="88">
        <v>-282.08999999999997</v>
      </c>
      <c r="M298" s="98">
        <v>9.5</v>
      </c>
      <c r="N298" s="89">
        <v>-2679.86</v>
      </c>
      <c r="EZ298" s="58"/>
      <c r="FA298" s="67" t="s">
        <v>256</v>
      </c>
      <c r="FB298" s="67" t="s">
        <v>0</v>
      </c>
      <c r="FC298" s="67" t="s">
        <v>0</v>
      </c>
      <c r="FG298" s="67"/>
      <c r="FJ298" s="105"/>
      <c r="FK298" s="67"/>
    </row>
    <row r="299" spans="1:167" s="18" customFormat="1" ht="15" x14ac:dyDescent="0.25">
      <c r="A299" s="86"/>
      <c r="B299" s="87"/>
      <c r="C299" s="578" t="s">
        <v>126</v>
      </c>
      <c r="D299" s="578"/>
      <c r="E299" s="578"/>
      <c r="F299" s="61"/>
      <c r="G299" s="62"/>
      <c r="H299" s="62"/>
      <c r="I299" s="62"/>
      <c r="J299" s="65"/>
      <c r="K299" s="62"/>
      <c r="L299" s="88">
        <v>-282.08999999999997</v>
      </c>
      <c r="M299" s="83"/>
      <c r="N299" s="89">
        <v>-2679.86</v>
      </c>
      <c r="EZ299" s="58"/>
      <c r="FA299" s="67"/>
      <c r="FB299" s="67"/>
      <c r="FC299" s="67"/>
      <c r="FG299" s="67" t="s">
        <v>126</v>
      </c>
      <c r="FJ299" s="105"/>
      <c r="FK299" s="67"/>
    </row>
    <row r="300" spans="1:167" s="18" customFormat="1" ht="22.5" x14ac:dyDescent="0.25">
      <c r="A300" s="59" t="s">
        <v>257</v>
      </c>
      <c r="B300" s="60" t="s">
        <v>14</v>
      </c>
      <c r="C300" s="578" t="s">
        <v>258</v>
      </c>
      <c r="D300" s="578"/>
      <c r="E300" s="578"/>
      <c r="F300" s="61" t="s">
        <v>15</v>
      </c>
      <c r="G300" s="62">
        <v>0.36</v>
      </c>
      <c r="H300" s="63">
        <v>1</v>
      </c>
      <c r="I300" s="102">
        <v>0.36</v>
      </c>
      <c r="J300" s="95">
        <v>37646.32</v>
      </c>
      <c r="K300" s="101">
        <v>1.04236</v>
      </c>
      <c r="L300" s="95">
        <v>14126.77</v>
      </c>
      <c r="M300" s="98">
        <v>9.5</v>
      </c>
      <c r="N300" s="89">
        <v>134204.32</v>
      </c>
      <c r="EZ300" s="58"/>
      <c r="FA300" s="67" t="s">
        <v>258</v>
      </c>
      <c r="FB300" s="67" t="s">
        <v>0</v>
      </c>
      <c r="FC300" s="67" t="s">
        <v>0</v>
      </c>
      <c r="FG300" s="67"/>
      <c r="FJ300" s="105"/>
      <c r="FK300" s="67"/>
    </row>
    <row r="301" spans="1:167" s="18" customFormat="1" ht="15" x14ac:dyDescent="0.25">
      <c r="A301" s="81"/>
      <c r="B301" s="99"/>
      <c r="C301" s="576" t="s">
        <v>182</v>
      </c>
      <c r="D301" s="576"/>
      <c r="E301" s="576"/>
      <c r="F301" s="576"/>
      <c r="G301" s="576"/>
      <c r="H301" s="576"/>
      <c r="I301" s="576"/>
      <c r="J301" s="576"/>
      <c r="K301" s="576"/>
      <c r="L301" s="576"/>
      <c r="M301" s="576"/>
      <c r="N301" s="583"/>
      <c r="EZ301" s="58"/>
      <c r="FA301" s="67"/>
      <c r="FB301" s="67"/>
      <c r="FC301" s="67"/>
      <c r="FG301" s="67"/>
      <c r="FH301" s="75" t="s">
        <v>182</v>
      </c>
      <c r="FJ301" s="105"/>
      <c r="FK301" s="67"/>
    </row>
    <row r="302" spans="1:167" s="18" customFormat="1" ht="15" x14ac:dyDescent="0.25">
      <c r="A302" s="100"/>
      <c r="B302" s="69"/>
      <c r="C302" s="584" t="s">
        <v>171</v>
      </c>
      <c r="D302" s="584"/>
      <c r="E302" s="584"/>
      <c r="F302" s="584"/>
      <c r="G302" s="584"/>
      <c r="H302" s="584"/>
      <c r="I302" s="584"/>
      <c r="J302" s="584"/>
      <c r="K302" s="584"/>
      <c r="L302" s="584"/>
      <c r="M302" s="584"/>
      <c r="N302" s="585"/>
      <c r="EZ302" s="58"/>
      <c r="FA302" s="67"/>
      <c r="FB302" s="67"/>
      <c r="FC302" s="67"/>
      <c r="FG302" s="67"/>
      <c r="FI302" s="75" t="s">
        <v>171</v>
      </c>
      <c r="FJ302" s="105"/>
      <c r="FK302" s="67"/>
    </row>
    <row r="303" spans="1:167" s="18" customFormat="1" ht="15" x14ac:dyDescent="0.25">
      <c r="A303" s="100"/>
      <c r="B303" s="69"/>
      <c r="C303" s="584" t="s">
        <v>161</v>
      </c>
      <c r="D303" s="584"/>
      <c r="E303" s="584"/>
      <c r="F303" s="584"/>
      <c r="G303" s="584"/>
      <c r="H303" s="584"/>
      <c r="I303" s="584"/>
      <c r="J303" s="584"/>
      <c r="K303" s="584"/>
      <c r="L303" s="584"/>
      <c r="M303" s="584"/>
      <c r="N303" s="585"/>
      <c r="EZ303" s="58"/>
      <c r="FA303" s="67"/>
      <c r="FB303" s="67"/>
      <c r="FC303" s="67"/>
      <c r="FG303" s="67"/>
      <c r="FI303" s="75" t="s">
        <v>161</v>
      </c>
      <c r="FJ303" s="105"/>
      <c r="FK303" s="67"/>
    </row>
    <row r="304" spans="1:167" s="18" customFormat="1" ht="15" x14ac:dyDescent="0.25">
      <c r="A304" s="86"/>
      <c r="B304" s="87"/>
      <c r="C304" s="578" t="s">
        <v>126</v>
      </c>
      <c r="D304" s="578"/>
      <c r="E304" s="578"/>
      <c r="F304" s="61"/>
      <c r="G304" s="62"/>
      <c r="H304" s="62"/>
      <c r="I304" s="62"/>
      <c r="J304" s="65"/>
      <c r="K304" s="62"/>
      <c r="L304" s="95">
        <v>14126.77</v>
      </c>
      <c r="M304" s="83"/>
      <c r="N304" s="89">
        <v>134204.32</v>
      </c>
      <c r="EZ304" s="58"/>
      <c r="FA304" s="67"/>
      <c r="FB304" s="67"/>
      <c r="FC304" s="67"/>
      <c r="FG304" s="67" t="s">
        <v>126</v>
      </c>
      <c r="FJ304" s="105"/>
      <c r="FK304" s="67"/>
    </row>
    <row r="305" spans="1:167" s="18" customFormat="1" ht="22.5" x14ac:dyDescent="0.25">
      <c r="A305" s="59" t="s">
        <v>259</v>
      </c>
      <c r="B305" s="60" t="s">
        <v>14</v>
      </c>
      <c r="C305" s="578" t="s">
        <v>176</v>
      </c>
      <c r="D305" s="578"/>
      <c r="E305" s="578"/>
      <c r="F305" s="61" t="s">
        <v>15</v>
      </c>
      <c r="G305" s="62">
        <v>2.9000000000000001E-2</v>
      </c>
      <c r="H305" s="63">
        <v>1</v>
      </c>
      <c r="I305" s="97">
        <v>2.9000000000000001E-2</v>
      </c>
      <c r="J305" s="95">
        <v>27894.74</v>
      </c>
      <c r="K305" s="101">
        <v>1.04236</v>
      </c>
      <c r="L305" s="88">
        <v>843.21</v>
      </c>
      <c r="M305" s="98">
        <v>9.5</v>
      </c>
      <c r="N305" s="89">
        <v>8010.5</v>
      </c>
      <c r="EZ305" s="58"/>
      <c r="FA305" s="67" t="s">
        <v>176</v>
      </c>
      <c r="FB305" s="67" t="s">
        <v>0</v>
      </c>
      <c r="FC305" s="67" t="s">
        <v>0</v>
      </c>
      <c r="FG305" s="67"/>
      <c r="FJ305" s="105"/>
      <c r="FK305" s="67"/>
    </row>
    <row r="306" spans="1:167" s="18" customFormat="1" ht="15" x14ac:dyDescent="0.25">
      <c r="A306" s="81"/>
      <c r="B306" s="99"/>
      <c r="C306" s="576" t="s">
        <v>177</v>
      </c>
      <c r="D306" s="576"/>
      <c r="E306" s="576"/>
      <c r="F306" s="576"/>
      <c r="G306" s="576"/>
      <c r="H306" s="576"/>
      <c r="I306" s="576"/>
      <c r="J306" s="576"/>
      <c r="K306" s="576"/>
      <c r="L306" s="576"/>
      <c r="M306" s="576"/>
      <c r="N306" s="583"/>
      <c r="EZ306" s="58"/>
      <c r="FA306" s="67"/>
      <c r="FB306" s="67"/>
      <c r="FC306" s="67"/>
      <c r="FG306" s="67"/>
      <c r="FH306" s="75" t="s">
        <v>177</v>
      </c>
      <c r="FJ306" s="105"/>
      <c r="FK306" s="67"/>
    </row>
    <row r="307" spans="1:167" s="18" customFormat="1" ht="15" x14ac:dyDescent="0.25">
      <c r="A307" s="100"/>
      <c r="B307" s="69"/>
      <c r="C307" s="584" t="s">
        <v>171</v>
      </c>
      <c r="D307" s="584"/>
      <c r="E307" s="584"/>
      <c r="F307" s="584"/>
      <c r="G307" s="584"/>
      <c r="H307" s="584"/>
      <c r="I307" s="584"/>
      <c r="J307" s="584"/>
      <c r="K307" s="584"/>
      <c r="L307" s="584"/>
      <c r="M307" s="584"/>
      <c r="N307" s="585"/>
      <c r="EZ307" s="58"/>
      <c r="FA307" s="67"/>
      <c r="FB307" s="67"/>
      <c r="FC307" s="67"/>
      <c r="FG307" s="67"/>
      <c r="FI307" s="75" t="s">
        <v>171</v>
      </c>
      <c r="FJ307" s="105"/>
      <c r="FK307" s="67"/>
    </row>
    <row r="308" spans="1:167" s="18" customFormat="1" ht="15" x14ac:dyDescent="0.25">
      <c r="A308" s="100"/>
      <c r="B308" s="69"/>
      <c r="C308" s="584" t="s">
        <v>161</v>
      </c>
      <c r="D308" s="584"/>
      <c r="E308" s="584"/>
      <c r="F308" s="584"/>
      <c r="G308" s="584"/>
      <c r="H308" s="584"/>
      <c r="I308" s="584"/>
      <c r="J308" s="584"/>
      <c r="K308" s="584"/>
      <c r="L308" s="584"/>
      <c r="M308" s="584"/>
      <c r="N308" s="585"/>
      <c r="EZ308" s="58"/>
      <c r="FA308" s="67"/>
      <c r="FB308" s="67"/>
      <c r="FC308" s="67"/>
      <c r="FG308" s="67"/>
      <c r="FI308" s="75" t="s">
        <v>161</v>
      </c>
      <c r="FJ308" s="105"/>
      <c r="FK308" s="67"/>
    </row>
    <row r="309" spans="1:167" s="18" customFormat="1" ht="15" x14ac:dyDescent="0.25">
      <c r="A309" s="86"/>
      <c r="B309" s="87"/>
      <c r="C309" s="578" t="s">
        <v>126</v>
      </c>
      <c r="D309" s="578"/>
      <c r="E309" s="578"/>
      <c r="F309" s="61"/>
      <c r="G309" s="62"/>
      <c r="H309" s="62"/>
      <c r="I309" s="62"/>
      <c r="J309" s="65"/>
      <c r="K309" s="62"/>
      <c r="L309" s="88">
        <v>843.21</v>
      </c>
      <c r="M309" s="83"/>
      <c r="N309" s="89">
        <v>8010.5</v>
      </c>
      <c r="EZ309" s="58"/>
      <c r="FA309" s="67"/>
      <c r="FB309" s="67"/>
      <c r="FC309" s="67"/>
      <c r="FG309" s="67" t="s">
        <v>126</v>
      </c>
      <c r="FJ309" s="105"/>
      <c r="FK309" s="67"/>
    </row>
    <row r="310" spans="1:167" s="18" customFormat="1" ht="15" x14ac:dyDescent="0.25">
      <c r="A310" s="586" t="s">
        <v>203</v>
      </c>
      <c r="B310" s="587"/>
      <c r="C310" s="587"/>
      <c r="D310" s="587"/>
      <c r="E310" s="587"/>
      <c r="F310" s="587"/>
      <c r="G310" s="587"/>
      <c r="H310" s="587"/>
      <c r="I310" s="587"/>
      <c r="J310" s="587"/>
      <c r="K310" s="587"/>
      <c r="L310" s="587"/>
      <c r="M310" s="587"/>
      <c r="N310" s="588"/>
      <c r="EZ310" s="58"/>
      <c r="FA310" s="67"/>
      <c r="FB310" s="67"/>
      <c r="FC310" s="67"/>
      <c r="FG310" s="67"/>
      <c r="FJ310" s="105" t="s">
        <v>203</v>
      </c>
      <c r="FK310" s="67"/>
    </row>
    <row r="311" spans="1:167" s="18" customFormat="1" ht="56.25" x14ac:dyDescent="0.25">
      <c r="A311" s="59" t="s">
        <v>260</v>
      </c>
      <c r="B311" s="60" t="s">
        <v>205</v>
      </c>
      <c r="C311" s="578" t="s">
        <v>206</v>
      </c>
      <c r="D311" s="578"/>
      <c r="E311" s="578"/>
      <c r="F311" s="61" t="s">
        <v>207</v>
      </c>
      <c r="G311" s="62">
        <v>24.37</v>
      </c>
      <c r="H311" s="63">
        <v>1</v>
      </c>
      <c r="I311" s="102">
        <v>24.37</v>
      </c>
      <c r="J311" s="88">
        <v>3.28</v>
      </c>
      <c r="K311" s="62"/>
      <c r="L311" s="88">
        <v>79.930000000000007</v>
      </c>
      <c r="M311" s="102">
        <v>15.71</v>
      </c>
      <c r="N311" s="89">
        <v>1255.7</v>
      </c>
      <c r="EZ311" s="58"/>
      <c r="FA311" s="67" t="s">
        <v>206</v>
      </c>
      <c r="FB311" s="67" t="s">
        <v>0</v>
      </c>
      <c r="FC311" s="67" t="s">
        <v>0</v>
      </c>
      <c r="FG311" s="67"/>
      <c r="FJ311" s="105"/>
      <c r="FK311" s="67"/>
    </row>
    <row r="312" spans="1:167" s="18" customFormat="1" ht="15" x14ac:dyDescent="0.25">
      <c r="A312" s="86"/>
      <c r="B312" s="87"/>
      <c r="C312" s="578" t="s">
        <v>126</v>
      </c>
      <c r="D312" s="578"/>
      <c r="E312" s="578"/>
      <c r="F312" s="61"/>
      <c r="G312" s="62"/>
      <c r="H312" s="62"/>
      <c r="I312" s="62"/>
      <c r="J312" s="65"/>
      <c r="K312" s="62"/>
      <c r="L312" s="88">
        <v>79.930000000000007</v>
      </c>
      <c r="M312" s="83"/>
      <c r="N312" s="89">
        <v>1255.7</v>
      </c>
      <c r="EZ312" s="58"/>
      <c r="FA312" s="67"/>
      <c r="FB312" s="67"/>
      <c r="FC312" s="67"/>
      <c r="FG312" s="67" t="s">
        <v>126</v>
      </c>
      <c r="FJ312" s="105"/>
      <c r="FK312" s="67"/>
    </row>
    <row r="313" spans="1:167" s="18" customFormat="1" ht="67.5" x14ac:dyDescent="0.25">
      <c r="A313" s="59" t="s">
        <v>261</v>
      </c>
      <c r="B313" s="60" t="s">
        <v>209</v>
      </c>
      <c r="C313" s="578" t="s">
        <v>262</v>
      </c>
      <c r="D313" s="578"/>
      <c r="E313" s="578"/>
      <c r="F313" s="61" t="s">
        <v>207</v>
      </c>
      <c r="G313" s="62">
        <v>1.05</v>
      </c>
      <c r="H313" s="63">
        <v>1</v>
      </c>
      <c r="I313" s="102">
        <v>1.05</v>
      </c>
      <c r="J313" s="88">
        <v>8.39</v>
      </c>
      <c r="K313" s="62"/>
      <c r="L313" s="88">
        <v>8.81</v>
      </c>
      <c r="M313" s="102">
        <v>15.71</v>
      </c>
      <c r="N313" s="114">
        <v>138.41</v>
      </c>
      <c r="EZ313" s="58"/>
      <c r="FA313" s="67" t="s">
        <v>262</v>
      </c>
      <c r="FB313" s="67" t="s">
        <v>0</v>
      </c>
      <c r="FC313" s="67" t="s">
        <v>0</v>
      </c>
      <c r="FG313" s="67"/>
      <c r="FJ313" s="105"/>
      <c r="FK313" s="67"/>
    </row>
    <row r="314" spans="1:167" s="18" customFormat="1" ht="15" x14ac:dyDescent="0.25">
      <c r="A314" s="86"/>
      <c r="B314" s="87"/>
      <c r="C314" s="578" t="s">
        <v>126</v>
      </c>
      <c r="D314" s="578"/>
      <c r="E314" s="578"/>
      <c r="F314" s="61"/>
      <c r="G314" s="62"/>
      <c r="H314" s="62"/>
      <c r="I314" s="62"/>
      <c r="J314" s="65"/>
      <c r="K314" s="62"/>
      <c r="L314" s="88">
        <v>8.81</v>
      </c>
      <c r="M314" s="83"/>
      <c r="N314" s="114">
        <v>138.41</v>
      </c>
      <c r="EZ314" s="58"/>
      <c r="FA314" s="67"/>
      <c r="FB314" s="67"/>
      <c r="FC314" s="67"/>
      <c r="FG314" s="67" t="s">
        <v>126</v>
      </c>
      <c r="FJ314" s="105"/>
      <c r="FK314" s="67"/>
    </row>
    <row r="315" spans="1:167" s="18" customFormat="1" ht="45" x14ac:dyDescent="0.25">
      <c r="A315" s="59" t="s">
        <v>263</v>
      </c>
      <c r="B315" s="60" t="s">
        <v>215</v>
      </c>
      <c r="C315" s="578" t="s">
        <v>216</v>
      </c>
      <c r="D315" s="578"/>
      <c r="E315" s="578"/>
      <c r="F315" s="61" t="s">
        <v>207</v>
      </c>
      <c r="G315" s="62">
        <v>25.42</v>
      </c>
      <c r="H315" s="63">
        <v>1</v>
      </c>
      <c r="I315" s="102">
        <v>25.42</v>
      </c>
      <c r="J315" s="88">
        <v>3.86</v>
      </c>
      <c r="K315" s="62"/>
      <c r="L315" s="88">
        <v>98.12</v>
      </c>
      <c r="M315" s="102">
        <v>16.22</v>
      </c>
      <c r="N315" s="89">
        <v>1591.51</v>
      </c>
      <c r="EZ315" s="58"/>
      <c r="FA315" s="67" t="s">
        <v>216</v>
      </c>
      <c r="FB315" s="67" t="s">
        <v>0</v>
      </c>
      <c r="FC315" s="67" t="s">
        <v>0</v>
      </c>
      <c r="FG315" s="67"/>
      <c r="FJ315" s="105"/>
      <c r="FK315" s="67"/>
    </row>
    <row r="316" spans="1:167" s="18" customFormat="1" ht="15" x14ac:dyDescent="0.25">
      <c r="A316" s="86"/>
      <c r="B316" s="87"/>
      <c r="C316" s="578" t="s">
        <v>126</v>
      </c>
      <c r="D316" s="578"/>
      <c r="E316" s="578"/>
      <c r="F316" s="61"/>
      <c r="G316" s="62"/>
      <c r="H316" s="62"/>
      <c r="I316" s="62"/>
      <c r="J316" s="65"/>
      <c r="K316" s="62"/>
      <c r="L316" s="88">
        <v>98.12</v>
      </c>
      <c r="M316" s="83"/>
      <c r="N316" s="89">
        <v>1591.51</v>
      </c>
      <c r="EZ316" s="58"/>
      <c r="FA316" s="67"/>
      <c r="FB316" s="67"/>
      <c r="FC316" s="67"/>
      <c r="FG316" s="67" t="s">
        <v>126</v>
      </c>
      <c r="FJ316" s="105"/>
      <c r="FK316" s="67"/>
    </row>
    <row r="317" spans="1:167" s="18" customFormat="1" ht="0" hidden="1" customHeight="1" x14ac:dyDescent="0.25">
      <c r="A317" s="106"/>
      <c r="B317" s="67"/>
      <c r="C317" s="67"/>
      <c r="D317" s="67"/>
      <c r="E317" s="67"/>
      <c r="F317" s="107"/>
      <c r="G317" s="107"/>
      <c r="H317" s="107"/>
      <c r="I317" s="107"/>
      <c r="J317" s="108"/>
      <c r="K317" s="107"/>
      <c r="L317" s="108"/>
      <c r="M317" s="71"/>
      <c r="N317" s="108"/>
      <c r="EZ317" s="58"/>
      <c r="FA317" s="67"/>
      <c r="FB317" s="67"/>
      <c r="FC317" s="67"/>
      <c r="FG317" s="67"/>
      <c r="FJ317" s="105"/>
      <c r="FK317" s="67"/>
    </row>
    <row r="318" spans="1:167" s="18" customFormat="1" ht="15" x14ac:dyDescent="0.25">
      <c r="A318" s="109"/>
      <c r="B318" s="110"/>
      <c r="C318" s="578" t="s">
        <v>264</v>
      </c>
      <c r="D318" s="578"/>
      <c r="E318" s="578"/>
      <c r="F318" s="578"/>
      <c r="G318" s="578"/>
      <c r="H318" s="578"/>
      <c r="I318" s="578"/>
      <c r="J318" s="578"/>
      <c r="K318" s="578"/>
      <c r="L318" s="111">
        <v>20564.38</v>
      </c>
      <c r="M318" s="112"/>
      <c r="N318" s="113">
        <v>212534.24</v>
      </c>
      <c r="EZ318" s="58"/>
      <c r="FA318" s="67"/>
      <c r="FB318" s="67"/>
      <c r="FC318" s="67"/>
      <c r="FG318" s="67"/>
      <c r="FJ318" s="105"/>
      <c r="FK318" s="67" t="s">
        <v>264</v>
      </c>
    </row>
    <row r="319" spans="1:167" s="18" customFormat="1" ht="15" x14ac:dyDescent="0.25">
      <c r="A319" s="580" t="s">
        <v>265</v>
      </c>
      <c r="B319" s="581"/>
      <c r="C319" s="581"/>
      <c r="D319" s="581"/>
      <c r="E319" s="581"/>
      <c r="F319" s="581"/>
      <c r="G319" s="581"/>
      <c r="H319" s="581"/>
      <c r="I319" s="581"/>
      <c r="J319" s="581"/>
      <c r="K319" s="581"/>
      <c r="L319" s="581"/>
      <c r="M319" s="581"/>
      <c r="N319" s="582"/>
      <c r="EZ319" s="58" t="s">
        <v>265</v>
      </c>
      <c r="FA319" s="67"/>
      <c r="FB319" s="67"/>
      <c r="FC319" s="67"/>
      <c r="FG319" s="67"/>
      <c r="FJ319" s="105"/>
      <c r="FK319" s="67"/>
    </row>
    <row r="320" spans="1:167" s="18" customFormat="1" ht="45" x14ac:dyDescent="0.25">
      <c r="A320" s="59" t="s">
        <v>266</v>
      </c>
      <c r="B320" s="60" t="s">
        <v>138</v>
      </c>
      <c r="C320" s="578" t="s">
        <v>139</v>
      </c>
      <c r="D320" s="578"/>
      <c r="E320" s="578"/>
      <c r="F320" s="61" t="s">
        <v>115</v>
      </c>
      <c r="G320" s="62">
        <v>7.2900000000000006E-2</v>
      </c>
      <c r="H320" s="63">
        <v>1</v>
      </c>
      <c r="I320" s="64">
        <v>7.2900000000000006E-2</v>
      </c>
      <c r="J320" s="65"/>
      <c r="K320" s="62"/>
      <c r="L320" s="65"/>
      <c r="M320" s="62"/>
      <c r="N320" s="66"/>
      <c r="EZ320" s="58"/>
      <c r="FA320" s="67" t="s">
        <v>139</v>
      </c>
      <c r="FB320" s="67" t="s">
        <v>0</v>
      </c>
      <c r="FC320" s="67" t="s">
        <v>0</v>
      </c>
      <c r="FG320" s="67"/>
      <c r="FJ320" s="105"/>
      <c r="FK320" s="67"/>
    </row>
    <row r="321" spans="1:167" s="18" customFormat="1" ht="15" x14ac:dyDescent="0.25">
      <c r="A321" s="68"/>
      <c r="B321" s="69" t="s">
        <v>26</v>
      </c>
      <c r="C321" s="576" t="s">
        <v>116</v>
      </c>
      <c r="D321" s="576"/>
      <c r="E321" s="576"/>
      <c r="F321" s="70"/>
      <c r="G321" s="71"/>
      <c r="H321" s="71"/>
      <c r="I321" s="71"/>
      <c r="J321" s="72">
        <v>92.08</v>
      </c>
      <c r="K321" s="71"/>
      <c r="L321" s="72">
        <v>6.71</v>
      </c>
      <c r="M321" s="73">
        <v>52.21</v>
      </c>
      <c r="N321" s="96">
        <v>350.33</v>
      </c>
      <c r="EZ321" s="58"/>
      <c r="FA321" s="67"/>
      <c r="FB321" s="67"/>
      <c r="FC321" s="67"/>
      <c r="FD321" s="75" t="s">
        <v>116</v>
      </c>
      <c r="FG321" s="67"/>
      <c r="FJ321" s="105"/>
      <c r="FK321" s="67"/>
    </row>
    <row r="322" spans="1:167" s="18" customFormat="1" ht="15" x14ac:dyDescent="0.25">
      <c r="A322" s="68"/>
      <c r="B322" s="69" t="s">
        <v>127</v>
      </c>
      <c r="C322" s="576" t="s">
        <v>131</v>
      </c>
      <c r="D322" s="576"/>
      <c r="E322" s="576"/>
      <c r="F322" s="70"/>
      <c r="G322" s="71"/>
      <c r="H322" s="71"/>
      <c r="I322" s="71"/>
      <c r="J322" s="72">
        <v>287.60000000000002</v>
      </c>
      <c r="K322" s="71"/>
      <c r="L322" s="72">
        <v>20.97</v>
      </c>
      <c r="M322" s="73">
        <v>15.71</v>
      </c>
      <c r="N322" s="96">
        <v>329.44</v>
      </c>
      <c r="EZ322" s="58"/>
      <c r="FA322" s="67"/>
      <c r="FB322" s="67"/>
      <c r="FC322" s="67"/>
      <c r="FD322" s="75" t="s">
        <v>131</v>
      </c>
      <c r="FG322" s="67"/>
      <c r="FJ322" s="105"/>
      <c r="FK322" s="67"/>
    </row>
    <row r="323" spans="1:167" s="18" customFormat="1" ht="15" x14ac:dyDescent="0.25">
      <c r="A323" s="68"/>
      <c r="B323" s="69" t="s">
        <v>21</v>
      </c>
      <c r="C323" s="576" t="s">
        <v>132</v>
      </c>
      <c r="D323" s="576"/>
      <c r="E323" s="576"/>
      <c r="F323" s="70"/>
      <c r="G323" s="71"/>
      <c r="H323" s="71"/>
      <c r="I323" s="71"/>
      <c r="J323" s="72">
        <v>37.57</v>
      </c>
      <c r="K323" s="71"/>
      <c r="L323" s="72">
        <v>2.74</v>
      </c>
      <c r="M323" s="73">
        <v>52.21</v>
      </c>
      <c r="N323" s="96">
        <v>143.06</v>
      </c>
      <c r="EZ323" s="58"/>
      <c r="FA323" s="67"/>
      <c r="FB323" s="67"/>
      <c r="FC323" s="67"/>
      <c r="FD323" s="75" t="s">
        <v>132</v>
      </c>
      <c r="FG323" s="67"/>
      <c r="FJ323" s="105"/>
      <c r="FK323" s="67"/>
    </row>
    <row r="324" spans="1:167" s="18" customFormat="1" ht="15" x14ac:dyDescent="0.25">
      <c r="A324" s="76"/>
      <c r="B324" s="69"/>
      <c r="C324" s="576" t="s">
        <v>117</v>
      </c>
      <c r="D324" s="576"/>
      <c r="E324" s="576"/>
      <c r="F324" s="70" t="s">
        <v>118</v>
      </c>
      <c r="G324" s="91">
        <v>11.7</v>
      </c>
      <c r="H324" s="71"/>
      <c r="I324" s="92">
        <v>0.85292999999999997</v>
      </c>
      <c r="J324" s="79"/>
      <c r="K324" s="71"/>
      <c r="L324" s="79"/>
      <c r="M324" s="71"/>
      <c r="N324" s="80"/>
      <c r="EZ324" s="58"/>
      <c r="FA324" s="67"/>
      <c r="FB324" s="67"/>
      <c r="FC324" s="67"/>
      <c r="FE324" s="75" t="s">
        <v>117</v>
      </c>
      <c r="FG324" s="67"/>
      <c r="FJ324" s="105"/>
      <c r="FK324" s="67"/>
    </row>
    <row r="325" spans="1:167" s="18" customFormat="1" ht="15" x14ac:dyDescent="0.25">
      <c r="A325" s="76"/>
      <c r="B325" s="69"/>
      <c r="C325" s="576" t="s">
        <v>133</v>
      </c>
      <c r="D325" s="576"/>
      <c r="E325" s="576"/>
      <c r="F325" s="70" t="s">
        <v>118</v>
      </c>
      <c r="G325" s="73">
        <v>2.96</v>
      </c>
      <c r="H325" s="71"/>
      <c r="I325" s="93">
        <v>0.215784</v>
      </c>
      <c r="J325" s="79"/>
      <c r="K325" s="71"/>
      <c r="L325" s="79"/>
      <c r="M325" s="71"/>
      <c r="N325" s="80"/>
      <c r="EZ325" s="58"/>
      <c r="FA325" s="67"/>
      <c r="FB325" s="67"/>
      <c r="FC325" s="67"/>
      <c r="FE325" s="75" t="s">
        <v>133</v>
      </c>
      <c r="FG325" s="67"/>
      <c r="FJ325" s="105"/>
      <c r="FK325" s="67"/>
    </row>
    <row r="326" spans="1:167" s="18" customFormat="1" ht="15" x14ac:dyDescent="0.25">
      <c r="A326" s="81"/>
      <c r="B326" s="69"/>
      <c r="C326" s="577" t="s">
        <v>119</v>
      </c>
      <c r="D326" s="577"/>
      <c r="E326" s="577"/>
      <c r="F326" s="82"/>
      <c r="G326" s="83"/>
      <c r="H326" s="83"/>
      <c r="I326" s="83"/>
      <c r="J326" s="84">
        <v>379.68</v>
      </c>
      <c r="K326" s="83"/>
      <c r="L326" s="84">
        <v>27.68</v>
      </c>
      <c r="M326" s="83"/>
      <c r="N326" s="115">
        <v>679.77</v>
      </c>
      <c r="EZ326" s="58"/>
      <c r="FA326" s="67"/>
      <c r="FB326" s="67"/>
      <c r="FC326" s="67"/>
      <c r="FF326" s="75" t="s">
        <v>119</v>
      </c>
      <c r="FG326" s="67"/>
      <c r="FJ326" s="105"/>
      <c r="FK326" s="67"/>
    </row>
    <row r="327" spans="1:167" s="18" customFormat="1" ht="15" x14ac:dyDescent="0.25">
      <c r="A327" s="76"/>
      <c r="B327" s="69"/>
      <c r="C327" s="576" t="s">
        <v>120</v>
      </c>
      <c r="D327" s="576"/>
      <c r="E327" s="576"/>
      <c r="F327" s="70"/>
      <c r="G327" s="71"/>
      <c r="H327" s="71"/>
      <c r="I327" s="71"/>
      <c r="J327" s="79"/>
      <c r="K327" s="71"/>
      <c r="L327" s="72">
        <v>9.4499999999999993</v>
      </c>
      <c r="M327" s="71"/>
      <c r="N327" s="96">
        <v>493.39</v>
      </c>
      <c r="EZ327" s="58"/>
      <c r="FA327" s="67"/>
      <c r="FB327" s="67"/>
      <c r="FC327" s="67"/>
      <c r="FE327" s="75" t="s">
        <v>120</v>
      </c>
      <c r="FG327" s="67"/>
      <c r="FJ327" s="105"/>
      <c r="FK327" s="67"/>
    </row>
    <row r="328" spans="1:167" s="18" customFormat="1" ht="22.5" x14ac:dyDescent="0.25">
      <c r="A328" s="76"/>
      <c r="B328" s="69" t="s">
        <v>140</v>
      </c>
      <c r="C328" s="576" t="s">
        <v>141</v>
      </c>
      <c r="D328" s="576"/>
      <c r="E328" s="576"/>
      <c r="F328" s="70" t="s">
        <v>123</v>
      </c>
      <c r="G328" s="77">
        <v>102</v>
      </c>
      <c r="H328" s="71"/>
      <c r="I328" s="77">
        <v>102</v>
      </c>
      <c r="J328" s="79"/>
      <c r="K328" s="71"/>
      <c r="L328" s="72">
        <v>9.64</v>
      </c>
      <c r="M328" s="71"/>
      <c r="N328" s="96">
        <v>503.26</v>
      </c>
      <c r="EZ328" s="58"/>
      <c r="FA328" s="67"/>
      <c r="FB328" s="67"/>
      <c r="FC328" s="67"/>
      <c r="FE328" s="75" t="s">
        <v>141</v>
      </c>
      <c r="FG328" s="67"/>
      <c r="FJ328" s="105"/>
      <c r="FK328" s="67"/>
    </row>
    <row r="329" spans="1:167" s="18" customFormat="1" ht="22.5" x14ac:dyDescent="0.25">
      <c r="A329" s="76"/>
      <c r="B329" s="69" t="s">
        <v>142</v>
      </c>
      <c r="C329" s="576" t="s">
        <v>143</v>
      </c>
      <c r="D329" s="576"/>
      <c r="E329" s="576"/>
      <c r="F329" s="70" t="s">
        <v>123</v>
      </c>
      <c r="G329" s="77">
        <v>54</v>
      </c>
      <c r="H329" s="71"/>
      <c r="I329" s="77">
        <v>54</v>
      </c>
      <c r="J329" s="79"/>
      <c r="K329" s="71"/>
      <c r="L329" s="72">
        <v>5.0999999999999996</v>
      </c>
      <c r="M329" s="71"/>
      <c r="N329" s="96">
        <v>266.43</v>
      </c>
      <c r="EZ329" s="58"/>
      <c r="FA329" s="67"/>
      <c r="FB329" s="67"/>
      <c r="FC329" s="67"/>
      <c r="FE329" s="75" t="s">
        <v>143</v>
      </c>
      <c r="FG329" s="67"/>
      <c r="FJ329" s="105"/>
      <c r="FK329" s="67"/>
    </row>
    <row r="330" spans="1:167" s="18" customFormat="1" ht="15" x14ac:dyDescent="0.25">
      <c r="A330" s="86"/>
      <c r="B330" s="87"/>
      <c r="C330" s="578" t="s">
        <v>126</v>
      </c>
      <c r="D330" s="578"/>
      <c r="E330" s="578"/>
      <c r="F330" s="61"/>
      <c r="G330" s="62"/>
      <c r="H330" s="62"/>
      <c r="I330" s="62"/>
      <c r="J330" s="65"/>
      <c r="K330" s="62"/>
      <c r="L330" s="88">
        <v>42.42</v>
      </c>
      <c r="M330" s="83"/>
      <c r="N330" s="89">
        <v>1449.46</v>
      </c>
      <c r="EZ330" s="58"/>
      <c r="FA330" s="67"/>
      <c r="FB330" s="67"/>
      <c r="FC330" s="67"/>
      <c r="FG330" s="67" t="s">
        <v>126</v>
      </c>
      <c r="FJ330" s="105"/>
      <c r="FK330" s="67"/>
    </row>
    <row r="331" spans="1:167" s="18" customFormat="1" ht="22.5" x14ac:dyDescent="0.25">
      <c r="A331" s="59" t="s">
        <v>267</v>
      </c>
      <c r="B331" s="60" t="s">
        <v>144</v>
      </c>
      <c r="C331" s="578" t="s">
        <v>145</v>
      </c>
      <c r="D331" s="578"/>
      <c r="E331" s="578"/>
      <c r="F331" s="61" t="s">
        <v>115</v>
      </c>
      <c r="G331" s="62">
        <v>3.2099999999999997E-2</v>
      </c>
      <c r="H331" s="63">
        <v>1</v>
      </c>
      <c r="I331" s="64">
        <v>3.2099999999999997E-2</v>
      </c>
      <c r="J331" s="65"/>
      <c r="K331" s="62"/>
      <c r="L331" s="65"/>
      <c r="M331" s="62"/>
      <c r="N331" s="66"/>
      <c r="EZ331" s="58"/>
      <c r="FA331" s="67" t="s">
        <v>145</v>
      </c>
      <c r="FB331" s="67" t="s">
        <v>0</v>
      </c>
      <c r="FC331" s="67" t="s">
        <v>0</v>
      </c>
      <c r="FG331" s="67"/>
      <c r="FJ331" s="105"/>
      <c r="FK331" s="67"/>
    </row>
    <row r="332" spans="1:167" s="18" customFormat="1" ht="15" x14ac:dyDescent="0.25">
      <c r="A332" s="68"/>
      <c r="B332" s="69" t="s">
        <v>26</v>
      </c>
      <c r="C332" s="576" t="s">
        <v>116</v>
      </c>
      <c r="D332" s="576"/>
      <c r="E332" s="576"/>
      <c r="F332" s="70"/>
      <c r="G332" s="71"/>
      <c r="H332" s="71"/>
      <c r="I332" s="71"/>
      <c r="J332" s="72">
        <v>106.88</v>
      </c>
      <c r="K332" s="71"/>
      <c r="L332" s="72">
        <v>3.43</v>
      </c>
      <c r="M332" s="73">
        <v>52.21</v>
      </c>
      <c r="N332" s="96">
        <v>179.08</v>
      </c>
      <c r="EZ332" s="58"/>
      <c r="FA332" s="67"/>
      <c r="FB332" s="67"/>
      <c r="FC332" s="67"/>
      <c r="FD332" s="75" t="s">
        <v>116</v>
      </c>
      <c r="FG332" s="67"/>
      <c r="FJ332" s="105"/>
      <c r="FK332" s="67"/>
    </row>
    <row r="333" spans="1:167" s="18" customFormat="1" ht="15" x14ac:dyDescent="0.25">
      <c r="A333" s="68"/>
      <c r="B333" s="69" t="s">
        <v>127</v>
      </c>
      <c r="C333" s="576" t="s">
        <v>131</v>
      </c>
      <c r="D333" s="576"/>
      <c r="E333" s="576"/>
      <c r="F333" s="70"/>
      <c r="G333" s="71"/>
      <c r="H333" s="71"/>
      <c r="I333" s="71"/>
      <c r="J333" s="72">
        <v>241.58</v>
      </c>
      <c r="K333" s="71"/>
      <c r="L333" s="72">
        <v>7.75</v>
      </c>
      <c r="M333" s="73">
        <v>15.71</v>
      </c>
      <c r="N333" s="96">
        <v>121.75</v>
      </c>
      <c r="EZ333" s="58"/>
      <c r="FA333" s="67"/>
      <c r="FB333" s="67"/>
      <c r="FC333" s="67"/>
      <c r="FD333" s="75" t="s">
        <v>131</v>
      </c>
      <c r="FG333" s="67"/>
      <c r="FJ333" s="105"/>
      <c r="FK333" s="67"/>
    </row>
    <row r="334" spans="1:167" s="18" customFormat="1" ht="15" x14ac:dyDescent="0.25">
      <c r="A334" s="68"/>
      <c r="B334" s="69" t="s">
        <v>21</v>
      </c>
      <c r="C334" s="576" t="s">
        <v>132</v>
      </c>
      <c r="D334" s="576"/>
      <c r="E334" s="576"/>
      <c r="F334" s="70"/>
      <c r="G334" s="71"/>
      <c r="H334" s="71"/>
      <c r="I334" s="71"/>
      <c r="J334" s="72">
        <v>26.36</v>
      </c>
      <c r="K334" s="71"/>
      <c r="L334" s="72">
        <v>0.85</v>
      </c>
      <c r="M334" s="73">
        <v>52.21</v>
      </c>
      <c r="N334" s="96">
        <v>44.38</v>
      </c>
      <c r="EZ334" s="58"/>
      <c r="FA334" s="67"/>
      <c r="FB334" s="67"/>
      <c r="FC334" s="67"/>
      <c r="FD334" s="75" t="s">
        <v>132</v>
      </c>
      <c r="FG334" s="67"/>
      <c r="FJ334" s="105"/>
      <c r="FK334" s="67"/>
    </row>
    <row r="335" spans="1:167" s="18" customFormat="1" ht="15" x14ac:dyDescent="0.25">
      <c r="A335" s="76"/>
      <c r="B335" s="69"/>
      <c r="C335" s="576" t="s">
        <v>117</v>
      </c>
      <c r="D335" s="576"/>
      <c r="E335" s="576"/>
      <c r="F335" s="70" t="s">
        <v>118</v>
      </c>
      <c r="G335" s="73">
        <v>12.53</v>
      </c>
      <c r="H335" s="71"/>
      <c r="I335" s="93">
        <v>0.40221299999999999</v>
      </c>
      <c r="J335" s="79"/>
      <c r="K335" s="71"/>
      <c r="L335" s="79"/>
      <c r="M335" s="71"/>
      <c r="N335" s="80"/>
      <c r="EZ335" s="58"/>
      <c r="FA335" s="67"/>
      <c r="FB335" s="67"/>
      <c r="FC335" s="67"/>
      <c r="FE335" s="75" t="s">
        <v>117</v>
      </c>
      <c r="FG335" s="67"/>
      <c r="FJ335" s="105"/>
      <c r="FK335" s="67"/>
    </row>
    <row r="336" spans="1:167" s="18" customFormat="1" ht="15" x14ac:dyDescent="0.25">
      <c r="A336" s="76"/>
      <c r="B336" s="69"/>
      <c r="C336" s="576" t="s">
        <v>133</v>
      </c>
      <c r="D336" s="576"/>
      <c r="E336" s="576"/>
      <c r="F336" s="70" t="s">
        <v>118</v>
      </c>
      <c r="G336" s="73">
        <v>2.62</v>
      </c>
      <c r="H336" s="71"/>
      <c r="I336" s="93">
        <v>8.4101999999999996E-2</v>
      </c>
      <c r="J336" s="79"/>
      <c r="K336" s="71"/>
      <c r="L336" s="79"/>
      <c r="M336" s="71"/>
      <c r="N336" s="80"/>
      <c r="EZ336" s="58"/>
      <c r="FA336" s="67"/>
      <c r="FB336" s="67"/>
      <c r="FC336" s="67"/>
      <c r="FE336" s="75" t="s">
        <v>133</v>
      </c>
      <c r="FG336" s="67"/>
      <c r="FJ336" s="105"/>
      <c r="FK336" s="67"/>
    </row>
    <row r="337" spans="1:167" s="18" customFormat="1" ht="15" x14ac:dyDescent="0.25">
      <c r="A337" s="81"/>
      <c r="B337" s="69"/>
      <c r="C337" s="577" t="s">
        <v>119</v>
      </c>
      <c r="D337" s="577"/>
      <c r="E337" s="577"/>
      <c r="F337" s="82"/>
      <c r="G337" s="83"/>
      <c r="H337" s="83"/>
      <c r="I337" s="83"/>
      <c r="J337" s="84">
        <v>348.46</v>
      </c>
      <c r="K337" s="83"/>
      <c r="L337" s="84">
        <v>11.18</v>
      </c>
      <c r="M337" s="83"/>
      <c r="N337" s="115">
        <v>300.83</v>
      </c>
      <c r="EZ337" s="58"/>
      <c r="FA337" s="67"/>
      <c r="FB337" s="67"/>
      <c r="FC337" s="67"/>
      <c r="FF337" s="75" t="s">
        <v>119</v>
      </c>
      <c r="FG337" s="67"/>
      <c r="FJ337" s="105"/>
      <c r="FK337" s="67"/>
    </row>
    <row r="338" spans="1:167" s="18" customFormat="1" ht="15" x14ac:dyDescent="0.25">
      <c r="A338" s="76"/>
      <c r="B338" s="69"/>
      <c r="C338" s="576" t="s">
        <v>120</v>
      </c>
      <c r="D338" s="576"/>
      <c r="E338" s="576"/>
      <c r="F338" s="70"/>
      <c r="G338" s="71"/>
      <c r="H338" s="71"/>
      <c r="I338" s="71"/>
      <c r="J338" s="79"/>
      <c r="K338" s="71"/>
      <c r="L338" s="72">
        <v>4.28</v>
      </c>
      <c r="M338" s="71"/>
      <c r="N338" s="96">
        <v>223.46</v>
      </c>
      <c r="EZ338" s="58"/>
      <c r="FA338" s="67"/>
      <c r="FB338" s="67"/>
      <c r="FC338" s="67"/>
      <c r="FE338" s="75" t="s">
        <v>120</v>
      </c>
      <c r="FG338" s="67"/>
      <c r="FJ338" s="105"/>
      <c r="FK338" s="67"/>
    </row>
    <row r="339" spans="1:167" s="18" customFormat="1" ht="22.5" x14ac:dyDescent="0.25">
      <c r="A339" s="76"/>
      <c r="B339" s="69" t="s">
        <v>146</v>
      </c>
      <c r="C339" s="576" t="s">
        <v>147</v>
      </c>
      <c r="D339" s="576"/>
      <c r="E339" s="576"/>
      <c r="F339" s="70" t="s">
        <v>123</v>
      </c>
      <c r="G339" s="77">
        <v>92</v>
      </c>
      <c r="H339" s="71"/>
      <c r="I339" s="77">
        <v>92</v>
      </c>
      <c r="J339" s="79"/>
      <c r="K339" s="71"/>
      <c r="L339" s="72">
        <v>3.94</v>
      </c>
      <c r="M339" s="71"/>
      <c r="N339" s="96">
        <v>205.58</v>
      </c>
      <c r="EZ339" s="58"/>
      <c r="FA339" s="67"/>
      <c r="FB339" s="67"/>
      <c r="FC339" s="67"/>
      <c r="FE339" s="75" t="s">
        <v>147</v>
      </c>
      <c r="FG339" s="67"/>
      <c r="FJ339" s="105"/>
      <c r="FK339" s="67"/>
    </row>
    <row r="340" spans="1:167" s="18" customFormat="1" ht="45" x14ac:dyDescent="0.25">
      <c r="A340" s="76"/>
      <c r="B340" s="69" t="s">
        <v>148</v>
      </c>
      <c r="C340" s="576" t="s">
        <v>149</v>
      </c>
      <c r="D340" s="576"/>
      <c r="E340" s="576"/>
      <c r="F340" s="70" t="s">
        <v>123</v>
      </c>
      <c r="G340" s="77">
        <v>46</v>
      </c>
      <c r="H340" s="73">
        <v>0.85</v>
      </c>
      <c r="I340" s="91">
        <v>39.1</v>
      </c>
      <c r="J340" s="79"/>
      <c r="K340" s="71"/>
      <c r="L340" s="72">
        <v>1.67</v>
      </c>
      <c r="M340" s="71"/>
      <c r="N340" s="96">
        <v>87.37</v>
      </c>
      <c r="EZ340" s="58"/>
      <c r="FA340" s="67"/>
      <c r="FB340" s="67"/>
      <c r="FC340" s="67"/>
      <c r="FE340" s="75" t="s">
        <v>149</v>
      </c>
      <c r="FG340" s="67"/>
      <c r="FJ340" s="105"/>
      <c r="FK340" s="67"/>
    </row>
    <row r="341" spans="1:167" s="18" customFormat="1" ht="15" x14ac:dyDescent="0.25">
      <c r="A341" s="86"/>
      <c r="B341" s="87"/>
      <c r="C341" s="578" t="s">
        <v>126</v>
      </c>
      <c r="D341" s="578"/>
      <c r="E341" s="578"/>
      <c r="F341" s="61"/>
      <c r="G341" s="62"/>
      <c r="H341" s="62"/>
      <c r="I341" s="62"/>
      <c r="J341" s="65"/>
      <c r="K341" s="62"/>
      <c r="L341" s="88">
        <v>16.79</v>
      </c>
      <c r="M341" s="83"/>
      <c r="N341" s="114">
        <v>593.78</v>
      </c>
      <c r="EZ341" s="58"/>
      <c r="FA341" s="67"/>
      <c r="FB341" s="67"/>
      <c r="FC341" s="67"/>
      <c r="FG341" s="67" t="s">
        <v>126</v>
      </c>
      <c r="FJ341" s="105"/>
      <c r="FK341" s="67"/>
    </row>
    <row r="342" spans="1:167" s="18" customFormat="1" ht="33.75" x14ac:dyDescent="0.25">
      <c r="A342" s="59" t="s">
        <v>268</v>
      </c>
      <c r="B342" s="60" t="s">
        <v>150</v>
      </c>
      <c r="C342" s="578" t="s">
        <v>151</v>
      </c>
      <c r="D342" s="578"/>
      <c r="E342" s="578"/>
      <c r="F342" s="61" t="s">
        <v>115</v>
      </c>
      <c r="G342" s="62">
        <v>3.2000000000000001E-2</v>
      </c>
      <c r="H342" s="63">
        <v>1</v>
      </c>
      <c r="I342" s="97">
        <v>3.2000000000000001E-2</v>
      </c>
      <c r="J342" s="65"/>
      <c r="K342" s="62"/>
      <c r="L342" s="65"/>
      <c r="M342" s="62"/>
      <c r="N342" s="66"/>
      <c r="EZ342" s="58"/>
      <c r="FA342" s="67" t="s">
        <v>151</v>
      </c>
      <c r="FB342" s="67" t="s">
        <v>0</v>
      </c>
      <c r="FC342" s="67" t="s">
        <v>0</v>
      </c>
      <c r="FG342" s="67"/>
      <c r="FJ342" s="105"/>
      <c r="FK342" s="67"/>
    </row>
    <row r="343" spans="1:167" s="18" customFormat="1" ht="15" x14ac:dyDescent="0.25">
      <c r="A343" s="68"/>
      <c r="B343" s="69" t="s">
        <v>26</v>
      </c>
      <c r="C343" s="576" t="s">
        <v>116</v>
      </c>
      <c r="D343" s="576"/>
      <c r="E343" s="576"/>
      <c r="F343" s="70"/>
      <c r="G343" s="71"/>
      <c r="H343" s="71"/>
      <c r="I343" s="71"/>
      <c r="J343" s="72">
        <v>173.23</v>
      </c>
      <c r="K343" s="71"/>
      <c r="L343" s="72">
        <v>5.54</v>
      </c>
      <c r="M343" s="73">
        <v>52.21</v>
      </c>
      <c r="N343" s="96">
        <v>289.24</v>
      </c>
      <c r="EZ343" s="58"/>
      <c r="FA343" s="67"/>
      <c r="FB343" s="67"/>
      <c r="FC343" s="67"/>
      <c r="FD343" s="75" t="s">
        <v>116</v>
      </c>
      <c r="FG343" s="67"/>
      <c r="FJ343" s="105"/>
      <c r="FK343" s="67"/>
    </row>
    <row r="344" spans="1:167" s="18" customFormat="1" ht="15" x14ac:dyDescent="0.25">
      <c r="A344" s="68"/>
      <c r="B344" s="69" t="s">
        <v>127</v>
      </c>
      <c r="C344" s="576" t="s">
        <v>131</v>
      </c>
      <c r="D344" s="576"/>
      <c r="E344" s="576"/>
      <c r="F344" s="70"/>
      <c r="G344" s="71"/>
      <c r="H344" s="71"/>
      <c r="I344" s="71"/>
      <c r="J344" s="90">
        <v>5268.76</v>
      </c>
      <c r="K344" s="71"/>
      <c r="L344" s="72">
        <v>168.6</v>
      </c>
      <c r="M344" s="73">
        <v>15.71</v>
      </c>
      <c r="N344" s="74">
        <v>2648.71</v>
      </c>
      <c r="EZ344" s="58"/>
      <c r="FA344" s="67"/>
      <c r="FB344" s="67"/>
      <c r="FC344" s="67"/>
      <c r="FD344" s="75" t="s">
        <v>131</v>
      </c>
      <c r="FG344" s="67"/>
      <c r="FJ344" s="105"/>
      <c r="FK344" s="67"/>
    </row>
    <row r="345" spans="1:167" s="18" customFormat="1" ht="15" x14ac:dyDescent="0.25">
      <c r="A345" s="68"/>
      <c r="B345" s="69" t="s">
        <v>21</v>
      </c>
      <c r="C345" s="576" t="s">
        <v>132</v>
      </c>
      <c r="D345" s="576"/>
      <c r="E345" s="576"/>
      <c r="F345" s="70"/>
      <c r="G345" s="71"/>
      <c r="H345" s="71"/>
      <c r="I345" s="71"/>
      <c r="J345" s="72">
        <v>267.67</v>
      </c>
      <c r="K345" s="71"/>
      <c r="L345" s="72">
        <v>8.57</v>
      </c>
      <c r="M345" s="73">
        <v>52.21</v>
      </c>
      <c r="N345" s="96">
        <v>447.44</v>
      </c>
      <c r="EZ345" s="58"/>
      <c r="FA345" s="67"/>
      <c r="FB345" s="67"/>
      <c r="FC345" s="67"/>
      <c r="FD345" s="75" t="s">
        <v>132</v>
      </c>
      <c r="FG345" s="67"/>
      <c r="FJ345" s="105"/>
      <c r="FK345" s="67"/>
    </row>
    <row r="346" spans="1:167" s="18" customFormat="1" ht="15" x14ac:dyDescent="0.25">
      <c r="A346" s="68"/>
      <c r="B346" s="69" t="s">
        <v>24</v>
      </c>
      <c r="C346" s="576" t="s">
        <v>152</v>
      </c>
      <c r="D346" s="576"/>
      <c r="E346" s="576"/>
      <c r="F346" s="70"/>
      <c r="G346" s="71"/>
      <c r="H346" s="71"/>
      <c r="I346" s="71"/>
      <c r="J346" s="72">
        <v>17.079999999999998</v>
      </c>
      <c r="K346" s="71"/>
      <c r="L346" s="72">
        <v>0.55000000000000004</v>
      </c>
      <c r="M346" s="91">
        <v>9.5</v>
      </c>
      <c r="N346" s="96">
        <v>5.23</v>
      </c>
      <c r="EZ346" s="58"/>
      <c r="FA346" s="67"/>
      <c r="FB346" s="67"/>
      <c r="FC346" s="67"/>
      <c r="FD346" s="75" t="s">
        <v>152</v>
      </c>
      <c r="FG346" s="67"/>
      <c r="FJ346" s="105"/>
      <c r="FK346" s="67"/>
    </row>
    <row r="347" spans="1:167" s="18" customFormat="1" ht="15" x14ac:dyDescent="0.25">
      <c r="A347" s="76"/>
      <c r="B347" s="69"/>
      <c r="C347" s="576" t="s">
        <v>117</v>
      </c>
      <c r="D347" s="576"/>
      <c r="E347" s="576"/>
      <c r="F347" s="70" t="s">
        <v>118</v>
      </c>
      <c r="G347" s="91">
        <v>21.6</v>
      </c>
      <c r="H347" s="71"/>
      <c r="I347" s="103">
        <v>0.69120000000000004</v>
      </c>
      <c r="J347" s="79"/>
      <c r="K347" s="71"/>
      <c r="L347" s="79"/>
      <c r="M347" s="71"/>
      <c r="N347" s="80"/>
      <c r="EZ347" s="58"/>
      <c r="FA347" s="67"/>
      <c r="FB347" s="67"/>
      <c r="FC347" s="67"/>
      <c r="FE347" s="75" t="s">
        <v>117</v>
      </c>
      <c r="FG347" s="67"/>
      <c r="FJ347" s="105"/>
      <c r="FK347" s="67"/>
    </row>
    <row r="348" spans="1:167" s="18" customFormat="1" ht="15" x14ac:dyDescent="0.25">
      <c r="A348" s="76"/>
      <c r="B348" s="69"/>
      <c r="C348" s="576" t="s">
        <v>133</v>
      </c>
      <c r="D348" s="576"/>
      <c r="E348" s="576"/>
      <c r="F348" s="70" t="s">
        <v>118</v>
      </c>
      <c r="G348" s="91">
        <v>20.6</v>
      </c>
      <c r="H348" s="71"/>
      <c r="I348" s="103">
        <v>0.65920000000000001</v>
      </c>
      <c r="J348" s="79"/>
      <c r="K348" s="71"/>
      <c r="L348" s="79"/>
      <c r="M348" s="71"/>
      <c r="N348" s="80"/>
      <c r="EZ348" s="58"/>
      <c r="FA348" s="67"/>
      <c r="FB348" s="67"/>
      <c r="FC348" s="67"/>
      <c r="FE348" s="75" t="s">
        <v>133</v>
      </c>
      <c r="FG348" s="67"/>
      <c r="FJ348" s="105"/>
      <c r="FK348" s="67"/>
    </row>
    <row r="349" spans="1:167" s="18" customFormat="1" ht="15" x14ac:dyDescent="0.25">
      <c r="A349" s="81"/>
      <c r="B349" s="69"/>
      <c r="C349" s="577" t="s">
        <v>119</v>
      </c>
      <c r="D349" s="577"/>
      <c r="E349" s="577"/>
      <c r="F349" s="82"/>
      <c r="G349" s="83"/>
      <c r="H349" s="83"/>
      <c r="I349" s="83"/>
      <c r="J349" s="94">
        <v>5459.07</v>
      </c>
      <c r="K349" s="83"/>
      <c r="L349" s="84">
        <v>174.69</v>
      </c>
      <c r="M349" s="83"/>
      <c r="N349" s="85">
        <v>2943.18</v>
      </c>
      <c r="EZ349" s="58"/>
      <c r="FA349" s="67"/>
      <c r="FB349" s="67"/>
      <c r="FC349" s="67"/>
      <c r="FF349" s="75" t="s">
        <v>119</v>
      </c>
      <c r="FG349" s="67"/>
      <c r="FJ349" s="105"/>
      <c r="FK349" s="67"/>
    </row>
    <row r="350" spans="1:167" s="18" customFormat="1" ht="15" x14ac:dyDescent="0.25">
      <c r="A350" s="76"/>
      <c r="B350" s="69"/>
      <c r="C350" s="576" t="s">
        <v>120</v>
      </c>
      <c r="D350" s="576"/>
      <c r="E350" s="576"/>
      <c r="F350" s="70"/>
      <c r="G350" s="71"/>
      <c r="H350" s="71"/>
      <c r="I350" s="71"/>
      <c r="J350" s="79"/>
      <c r="K350" s="71"/>
      <c r="L350" s="72">
        <v>14.11</v>
      </c>
      <c r="M350" s="71"/>
      <c r="N350" s="96">
        <v>736.68</v>
      </c>
      <c r="EZ350" s="58"/>
      <c r="FA350" s="67"/>
      <c r="FB350" s="67"/>
      <c r="FC350" s="67"/>
      <c r="FE350" s="75" t="s">
        <v>120</v>
      </c>
      <c r="FG350" s="67"/>
      <c r="FJ350" s="105"/>
      <c r="FK350" s="67"/>
    </row>
    <row r="351" spans="1:167" s="18" customFormat="1" ht="45" x14ac:dyDescent="0.25">
      <c r="A351" s="76"/>
      <c r="B351" s="69" t="s">
        <v>153</v>
      </c>
      <c r="C351" s="576" t="s">
        <v>154</v>
      </c>
      <c r="D351" s="576"/>
      <c r="E351" s="576"/>
      <c r="F351" s="70" t="s">
        <v>123</v>
      </c>
      <c r="G351" s="77">
        <v>147</v>
      </c>
      <c r="H351" s="71"/>
      <c r="I351" s="77">
        <v>147</v>
      </c>
      <c r="J351" s="79"/>
      <c r="K351" s="71"/>
      <c r="L351" s="72">
        <v>20.74</v>
      </c>
      <c r="M351" s="71"/>
      <c r="N351" s="74">
        <v>1082.92</v>
      </c>
      <c r="EZ351" s="58"/>
      <c r="FA351" s="67"/>
      <c r="FB351" s="67"/>
      <c r="FC351" s="67"/>
      <c r="FE351" s="75" t="s">
        <v>154</v>
      </c>
      <c r="FG351" s="67"/>
      <c r="FJ351" s="105"/>
      <c r="FK351" s="67"/>
    </row>
    <row r="352" spans="1:167" s="18" customFormat="1" ht="56.25" x14ac:dyDescent="0.25">
      <c r="A352" s="76"/>
      <c r="B352" s="69" t="s">
        <v>155</v>
      </c>
      <c r="C352" s="576" t="s">
        <v>156</v>
      </c>
      <c r="D352" s="576"/>
      <c r="E352" s="576"/>
      <c r="F352" s="70" t="s">
        <v>123</v>
      </c>
      <c r="G352" s="77">
        <v>134</v>
      </c>
      <c r="H352" s="73">
        <v>0.85</v>
      </c>
      <c r="I352" s="91">
        <v>113.9</v>
      </c>
      <c r="J352" s="79"/>
      <c r="K352" s="71"/>
      <c r="L352" s="72">
        <v>16.07</v>
      </c>
      <c r="M352" s="71"/>
      <c r="N352" s="96">
        <v>839.08</v>
      </c>
      <c r="EZ352" s="58"/>
      <c r="FA352" s="67"/>
      <c r="FB352" s="67"/>
      <c r="FC352" s="67"/>
      <c r="FE352" s="75" t="s">
        <v>156</v>
      </c>
      <c r="FG352" s="67"/>
      <c r="FJ352" s="105"/>
      <c r="FK352" s="67"/>
    </row>
    <row r="353" spans="1:167" s="18" customFormat="1" ht="15" x14ac:dyDescent="0.25">
      <c r="A353" s="86"/>
      <c r="B353" s="87"/>
      <c r="C353" s="578" t="s">
        <v>126</v>
      </c>
      <c r="D353" s="578"/>
      <c r="E353" s="578"/>
      <c r="F353" s="61"/>
      <c r="G353" s="62"/>
      <c r="H353" s="62"/>
      <c r="I353" s="62"/>
      <c r="J353" s="65"/>
      <c r="K353" s="62"/>
      <c r="L353" s="88">
        <v>211.5</v>
      </c>
      <c r="M353" s="83"/>
      <c r="N353" s="89">
        <v>4865.18</v>
      </c>
      <c r="EZ353" s="58"/>
      <c r="FA353" s="67"/>
      <c r="FB353" s="67"/>
      <c r="FC353" s="67"/>
      <c r="FG353" s="67" t="s">
        <v>126</v>
      </c>
      <c r="FJ353" s="105"/>
      <c r="FK353" s="67"/>
    </row>
    <row r="354" spans="1:167" s="18" customFormat="1" ht="22.5" x14ac:dyDescent="0.25">
      <c r="A354" s="59" t="s">
        <v>269</v>
      </c>
      <c r="B354" s="60" t="s">
        <v>157</v>
      </c>
      <c r="C354" s="578" t="s">
        <v>158</v>
      </c>
      <c r="D354" s="578"/>
      <c r="E354" s="578"/>
      <c r="F354" s="61" t="s">
        <v>159</v>
      </c>
      <c r="G354" s="62">
        <v>4.04</v>
      </c>
      <c r="H354" s="63">
        <v>1</v>
      </c>
      <c r="I354" s="102">
        <v>4.04</v>
      </c>
      <c r="J354" s="88">
        <v>646.32000000000005</v>
      </c>
      <c r="K354" s="97">
        <v>1.012</v>
      </c>
      <c r="L354" s="95">
        <v>2642.47</v>
      </c>
      <c r="M354" s="98">
        <v>9.5</v>
      </c>
      <c r="N354" s="89">
        <v>25103.47</v>
      </c>
      <c r="EZ354" s="58"/>
      <c r="FA354" s="67" t="s">
        <v>158</v>
      </c>
      <c r="FB354" s="67" t="s">
        <v>0</v>
      </c>
      <c r="FC354" s="67" t="s">
        <v>0</v>
      </c>
      <c r="FG354" s="67"/>
      <c r="FJ354" s="105"/>
      <c r="FK354" s="67"/>
    </row>
    <row r="355" spans="1:167" s="18" customFormat="1" ht="15" x14ac:dyDescent="0.25">
      <c r="A355" s="81"/>
      <c r="B355" s="99"/>
      <c r="C355" s="576" t="s">
        <v>160</v>
      </c>
      <c r="D355" s="576"/>
      <c r="E355" s="576"/>
      <c r="F355" s="576"/>
      <c r="G355" s="576"/>
      <c r="H355" s="576"/>
      <c r="I355" s="576"/>
      <c r="J355" s="576"/>
      <c r="K355" s="576"/>
      <c r="L355" s="576"/>
      <c r="M355" s="576"/>
      <c r="N355" s="583"/>
      <c r="EZ355" s="58"/>
      <c r="FA355" s="67"/>
      <c r="FB355" s="67"/>
      <c r="FC355" s="67"/>
      <c r="FG355" s="67"/>
      <c r="FH355" s="75" t="s">
        <v>160</v>
      </c>
      <c r="FJ355" s="105"/>
      <c r="FK355" s="67"/>
    </row>
    <row r="356" spans="1:167" s="18" customFormat="1" ht="15" x14ac:dyDescent="0.25">
      <c r="A356" s="100"/>
      <c r="B356" s="69"/>
      <c r="C356" s="584" t="s">
        <v>161</v>
      </c>
      <c r="D356" s="584"/>
      <c r="E356" s="584"/>
      <c r="F356" s="584"/>
      <c r="G356" s="584"/>
      <c r="H356" s="584"/>
      <c r="I356" s="584"/>
      <c r="J356" s="584"/>
      <c r="K356" s="584"/>
      <c r="L356" s="584"/>
      <c r="M356" s="584"/>
      <c r="N356" s="585"/>
      <c r="EZ356" s="58"/>
      <c r="FA356" s="67"/>
      <c r="FB356" s="67"/>
      <c r="FC356" s="67"/>
      <c r="FG356" s="67"/>
      <c r="FI356" s="75" t="s">
        <v>161</v>
      </c>
      <c r="FJ356" s="105"/>
      <c r="FK356" s="67"/>
    </row>
    <row r="357" spans="1:167" s="18" customFormat="1" ht="15" x14ac:dyDescent="0.25">
      <c r="A357" s="86"/>
      <c r="B357" s="87"/>
      <c r="C357" s="578" t="s">
        <v>126</v>
      </c>
      <c r="D357" s="578"/>
      <c r="E357" s="578"/>
      <c r="F357" s="61"/>
      <c r="G357" s="62"/>
      <c r="H357" s="62"/>
      <c r="I357" s="62"/>
      <c r="J357" s="65"/>
      <c r="K357" s="62"/>
      <c r="L357" s="95">
        <v>2642.47</v>
      </c>
      <c r="M357" s="83"/>
      <c r="N357" s="89">
        <v>25103.47</v>
      </c>
      <c r="EZ357" s="58"/>
      <c r="FA357" s="67"/>
      <c r="FB357" s="67"/>
      <c r="FC357" s="67"/>
      <c r="FG357" s="67" t="s">
        <v>126</v>
      </c>
      <c r="FJ357" s="105"/>
      <c r="FK357" s="67"/>
    </row>
    <row r="358" spans="1:167" s="18" customFormat="1" ht="33.75" x14ac:dyDescent="0.25">
      <c r="A358" s="59" t="s">
        <v>270</v>
      </c>
      <c r="B358" s="60" t="s">
        <v>247</v>
      </c>
      <c r="C358" s="578" t="s">
        <v>248</v>
      </c>
      <c r="D358" s="578"/>
      <c r="E358" s="578"/>
      <c r="F358" s="61" t="s">
        <v>249</v>
      </c>
      <c r="G358" s="62">
        <v>0.06</v>
      </c>
      <c r="H358" s="63">
        <v>1</v>
      </c>
      <c r="I358" s="102">
        <v>0.06</v>
      </c>
      <c r="J358" s="65"/>
      <c r="K358" s="62"/>
      <c r="L358" s="65"/>
      <c r="M358" s="62"/>
      <c r="N358" s="66"/>
      <c r="EZ358" s="58"/>
      <c r="FA358" s="67" t="s">
        <v>248</v>
      </c>
      <c r="FB358" s="67" t="s">
        <v>0</v>
      </c>
      <c r="FC358" s="67" t="s">
        <v>0</v>
      </c>
      <c r="FG358" s="67"/>
      <c r="FJ358" s="105"/>
      <c r="FK358" s="67"/>
    </row>
    <row r="359" spans="1:167" s="18" customFormat="1" ht="15" x14ac:dyDescent="0.25">
      <c r="A359" s="68"/>
      <c r="B359" s="69" t="s">
        <v>26</v>
      </c>
      <c r="C359" s="576" t="s">
        <v>116</v>
      </c>
      <c r="D359" s="576"/>
      <c r="E359" s="576"/>
      <c r="F359" s="70"/>
      <c r="G359" s="71"/>
      <c r="H359" s="71"/>
      <c r="I359" s="71"/>
      <c r="J359" s="90">
        <v>1183.68</v>
      </c>
      <c r="K359" s="71"/>
      <c r="L359" s="72">
        <v>71.02</v>
      </c>
      <c r="M359" s="73">
        <v>52.21</v>
      </c>
      <c r="N359" s="74">
        <v>3707.95</v>
      </c>
      <c r="EZ359" s="58"/>
      <c r="FA359" s="67"/>
      <c r="FB359" s="67"/>
      <c r="FC359" s="67"/>
      <c r="FD359" s="75" t="s">
        <v>116</v>
      </c>
      <c r="FG359" s="67"/>
      <c r="FJ359" s="105"/>
      <c r="FK359" s="67"/>
    </row>
    <row r="360" spans="1:167" s="18" customFormat="1" ht="15" x14ac:dyDescent="0.25">
      <c r="A360" s="68"/>
      <c r="B360" s="69" t="s">
        <v>127</v>
      </c>
      <c r="C360" s="576" t="s">
        <v>131</v>
      </c>
      <c r="D360" s="576"/>
      <c r="E360" s="576"/>
      <c r="F360" s="70"/>
      <c r="G360" s="71"/>
      <c r="H360" s="71"/>
      <c r="I360" s="71"/>
      <c r="J360" s="72">
        <v>946.33</v>
      </c>
      <c r="K360" s="71"/>
      <c r="L360" s="72">
        <v>56.78</v>
      </c>
      <c r="M360" s="73">
        <v>15.71</v>
      </c>
      <c r="N360" s="96">
        <v>892.01</v>
      </c>
      <c r="EZ360" s="58"/>
      <c r="FA360" s="67"/>
      <c r="FB360" s="67"/>
      <c r="FC360" s="67"/>
      <c r="FD360" s="75" t="s">
        <v>131</v>
      </c>
      <c r="FG360" s="67"/>
      <c r="FJ360" s="105"/>
      <c r="FK360" s="67"/>
    </row>
    <row r="361" spans="1:167" s="18" customFormat="1" ht="15" x14ac:dyDescent="0.25">
      <c r="A361" s="68"/>
      <c r="B361" s="69" t="s">
        <v>21</v>
      </c>
      <c r="C361" s="576" t="s">
        <v>132</v>
      </c>
      <c r="D361" s="576"/>
      <c r="E361" s="576"/>
      <c r="F361" s="70"/>
      <c r="G361" s="71"/>
      <c r="H361" s="71"/>
      <c r="I361" s="71"/>
      <c r="J361" s="72">
        <v>90.65</v>
      </c>
      <c r="K361" s="71"/>
      <c r="L361" s="72">
        <v>5.44</v>
      </c>
      <c r="M361" s="73">
        <v>52.21</v>
      </c>
      <c r="N361" s="96">
        <v>284.02</v>
      </c>
      <c r="EZ361" s="58"/>
      <c r="FA361" s="67"/>
      <c r="FB361" s="67"/>
      <c r="FC361" s="67"/>
      <c r="FD361" s="75" t="s">
        <v>132</v>
      </c>
      <c r="FG361" s="67"/>
      <c r="FJ361" s="105"/>
      <c r="FK361" s="67"/>
    </row>
    <row r="362" spans="1:167" s="18" customFormat="1" ht="15" x14ac:dyDescent="0.25">
      <c r="A362" s="68"/>
      <c r="B362" s="69" t="s">
        <v>24</v>
      </c>
      <c r="C362" s="576" t="s">
        <v>152</v>
      </c>
      <c r="D362" s="576"/>
      <c r="E362" s="576"/>
      <c r="F362" s="70"/>
      <c r="G362" s="71"/>
      <c r="H362" s="71"/>
      <c r="I362" s="71"/>
      <c r="J362" s="90">
        <v>8643.11</v>
      </c>
      <c r="K362" s="71"/>
      <c r="L362" s="72">
        <v>518.59</v>
      </c>
      <c r="M362" s="91">
        <v>9.5</v>
      </c>
      <c r="N362" s="74">
        <v>4926.6099999999997</v>
      </c>
      <c r="EZ362" s="58"/>
      <c r="FA362" s="67"/>
      <c r="FB362" s="67"/>
      <c r="FC362" s="67"/>
      <c r="FD362" s="75" t="s">
        <v>152</v>
      </c>
      <c r="FG362" s="67"/>
      <c r="FJ362" s="105"/>
      <c r="FK362" s="67"/>
    </row>
    <row r="363" spans="1:167" s="18" customFormat="1" ht="15" x14ac:dyDescent="0.25">
      <c r="A363" s="76"/>
      <c r="B363" s="69"/>
      <c r="C363" s="576" t="s">
        <v>117</v>
      </c>
      <c r="D363" s="576"/>
      <c r="E363" s="576"/>
      <c r="F363" s="70" t="s">
        <v>118</v>
      </c>
      <c r="G363" s="77">
        <v>137</v>
      </c>
      <c r="H363" s="71"/>
      <c r="I363" s="73">
        <v>8.2200000000000006</v>
      </c>
      <c r="J363" s="79"/>
      <c r="K363" s="71"/>
      <c r="L363" s="79"/>
      <c r="M363" s="71"/>
      <c r="N363" s="80"/>
      <c r="EZ363" s="58"/>
      <c r="FA363" s="67"/>
      <c r="FB363" s="67"/>
      <c r="FC363" s="67"/>
      <c r="FE363" s="75" t="s">
        <v>117</v>
      </c>
      <c r="FG363" s="67"/>
      <c r="FJ363" s="105"/>
      <c r="FK363" s="67"/>
    </row>
    <row r="364" spans="1:167" s="18" customFormat="1" ht="15" x14ac:dyDescent="0.25">
      <c r="A364" s="76"/>
      <c r="B364" s="69"/>
      <c r="C364" s="576" t="s">
        <v>133</v>
      </c>
      <c r="D364" s="576"/>
      <c r="E364" s="576"/>
      <c r="F364" s="70" t="s">
        <v>118</v>
      </c>
      <c r="G364" s="73">
        <v>8.01</v>
      </c>
      <c r="H364" s="71"/>
      <c r="I364" s="103">
        <v>0.48060000000000003</v>
      </c>
      <c r="J364" s="79"/>
      <c r="K364" s="71"/>
      <c r="L364" s="79"/>
      <c r="M364" s="71"/>
      <c r="N364" s="80"/>
      <c r="EZ364" s="58"/>
      <c r="FA364" s="67"/>
      <c r="FB364" s="67"/>
      <c r="FC364" s="67"/>
      <c r="FE364" s="75" t="s">
        <v>133</v>
      </c>
      <c r="FG364" s="67"/>
      <c r="FJ364" s="105"/>
      <c r="FK364" s="67"/>
    </row>
    <row r="365" spans="1:167" s="18" customFormat="1" ht="15" x14ac:dyDescent="0.25">
      <c r="A365" s="81"/>
      <c r="B365" s="69"/>
      <c r="C365" s="577" t="s">
        <v>119</v>
      </c>
      <c r="D365" s="577"/>
      <c r="E365" s="577"/>
      <c r="F365" s="82"/>
      <c r="G365" s="83"/>
      <c r="H365" s="83"/>
      <c r="I365" s="83"/>
      <c r="J365" s="94">
        <v>10773.12</v>
      </c>
      <c r="K365" s="83"/>
      <c r="L365" s="84">
        <v>646.39</v>
      </c>
      <c r="M365" s="83"/>
      <c r="N365" s="85">
        <v>9526.57</v>
      </c>
      <c r="EZ365" s="58"/>
      <c r="FA365" s="67"/>
      <c r="FB365" s="67"/>
      <c r="FC365" s="67"/>
      <c r="FF365" s="75" t="s">
        <v>119</v>
      </c>
      <c r="FG365" s="67"/>
      <c r="FJ365" s="105"/>
      <c r="FK365" s="67"/>
    </row>
    <row r="366" spans="1:167" s="18" customFormat="1" ht="15" x14ac:dyDescent="0.25">
      <c r="A366" s="76"/>
      <c r="B366" s="69"/>
      <c r="C366" s="576" t="s">
        <v>120</v>
      </c>
      <c r="D366" s="576"/>
      <c r="E366" s="576"/>
      <c r="F366" s="70"/>
      <c r="G366" s="71"/>
      <c r="H366" s="71"/>
      <c r="I366" s="71"/>
      <c r="J366" s="79"/>
      <c r="K366" s="71"/>
      <c r="L366" s="72">
        <v>76.459999999999994</v>
      </c>
      <c r="M366" s="71"/>
      <c r="N366" s="74">
        <v>3991.97</v>
      </c>
      <c r="EZ366" s="58"/>
      <c r="FA366" s="67"/>
      <c r="FB366" s="67"/>
      <c r="FC366" s="67"/>
      <c r="FE366" s="75" t="s">
        <v>120</v>
      </c>
      <c r="FG366" s="67"/>
      <c r="FJ366" s="105"/>
      <c r="FK366" s="67"/>
    </row>
    <row r="367" spans="1:167" s="18" customFormat="1" ht="15" x14ac:dyDescent="0.25">
      <c r="A367" s="76"/>
      <c r="B367" s="69" t="s">
        <v>250</v>
      </c>
      <c r="C367" s="576" t="s">
        <v>251</v>
      </c>
      <c r="D367" s="576"/>
      <c r="E367" s="576"/>
      <c r="F367" s="70" t="s">
        <v>123</v>
      </c>
      <c r="G367" s="77">
        <v>106</v>
      </c>
      <c r="H367" s="71"/>
      <c r="I367" s="77">
        <v>106</v>
      </c>
      <c r="J367" s="79"/>
      <c r="K367" s="71"/>
      <c r="L367" s="72">
        <v>81.05</v>
      </c>
      <c r="M367" s="71"/>
      <c r="N367" s="74">
        <v>4231.49</v>
      </c>
      <c r="EZ367" s="58"/>
      <c r="FA367" s="67"/>
      <c r="FB367" s="67"/>
      <c r="FC367" s="67"/>
      <c r="FE367" s="75" t="s">
        <v>251</v>
      </c>
      <c r="FG367" s="67"/>
      <c r="FJ367" s="105"/>
      <c r="FK367" s="67"/>
    </row>
    <row r="368" spans="1:167" s="18" customFormat="1" ht="22.5" x14ac:dyDescent="0.25">
      <c r="A368" s="76"/>
      <c r="B368" s="69" t="s">
        <v>252</v>
      </c>
      <c r="C368" s="576" t="s">
        <v>253</v>
      </c>
      <c r="D368" s="576"/>
      <c r="E368" s="576"/>
      <c r="F368" s="70" t="s">
        <v>123</v>
      </c>
      <c r="G368" s="77">
        <v>56</v>
      </c>
      <c r="H368" s="73">
        <v>0.85</v>
      </c>
      <c r="I368" s="91">
        <v>47.6</v>
      </c>
      <c r="J368" s="79"/>
      <c r="K368" s="71"/>
      <c r="L368" s="72">
        <v>36.39</v>
      </c>
      <c r="M368" s="71"/>
      <c r="N368" s="74">
        <v>1900.18</v>
      </c>
      <c r="EZ368" s="58"/>
      <c r="FA368" s="67"/>
      <c r="FB368" s="67"/>
      <c r="FC368" s="67"/>
      <c r="FE368" s="75" t="s">
        <v>253</v>
      </c>
      <c r="FG368" s="67"/>
      <c r="FJ368" s="105"/>
      <c r="FK368" s="67"/>
    </row>
    <row r="369" spans="1:167" s="18" customFormat="1" ht="15" x14ac:dyDescent="0.25">
      <c r="A369" s="86"/>
      <c r="B369" s="87"/>
      <c r="C369" s="578" t="s">
        <v>126</v>
      </c>
      <c r="D369" s="578"/>
      <c r="E369" s="578"/>
      <c r="F369" s="61"/>
      <c r="G369" s="62"/>
      <c r="H369" s="62"/>
      <c r="I369" s="62"/>
      <c r="J369" s="65"/>
      <c r="K369" s="62"/>
      <c r="L369" s="88">
        <v>763.83</v>
      </c>
      <c r="M369" s="83"/>
      <c r="N369" s="89">
        <v>15658.24</v>
      </c>
      <c r="EZ369" s="58"/>
      <c r="FA369" s="67"/>
      <c r="FB369" s="67"/>
      <c r="FC369" s="67"/>
      <c r="FG369" s="67" t="s">
        <v>126</v>
      </c>
      <c r="FJ369" s="105"/>
      <c r="FK369" s="67"/>
    </row>
    <row r="370" spans="1:167" s="18" customFormat="1" ht="22.5" x14ac:dyDescent="0.25">
      <c r="A370" s="59" t="s">
        <v>271</v>
      </c>
      <c r="B370" s="60" t="s">
        <v>255</v>
      </c>
      <c r="C370" s="578" t="s">
        <v>256</v>
      </c>
      <c r="D370" s="578"/>
      <c r="E370" s="578"/>
      <c r="F370" s="61" t="s">
        <v>174</v>
      </c>
      <c r="G370" s="62">
        <v>-2.9000000000000001E-2</v>
      </c>
      <c r="H370" s="63">
        <v>1</v>
      </c>
      <c r="I370" s="97">
        <v>-2.9000000000000001E-2</v>
      </c>
      <c r="J370" s="95">
        <v>9727.3700000000008</v>
      </c>
      <c r="K370" s="62"/>
      <c r="L370" s="88">
        <v>-282.08999999999997</v>
      </c>
      <c r="M370" s="98">
        <v>9.5</v>
      </c>
      <c r="N370" s="89">
        <v>-2679.86</v>
      </c>
      <c r="EZ370" s="58"/>
      <c r="FA370" s="67" t="s">
        <v>256</v>
      </c>
      <c r="FB370" s="67" t="s">
        <v>0</v>
      </c>
      <c r="FC370" s="67" t="s">
        <v>0</v>
      </c>
      <c r="FG370" s="67"/>
      <c r="FJ370" s="105"/>
      <c r="FK370" s="67"/>
    </row>
    <row r="371" spans="1:167" s="18" customFormat="1" ht="15" x14ac:dyDescent="0.25">
      <c r="A371" s="86"/>
      <c r="B371" s="87"/>
      <c r="C371" s="578" t="s">
        <v>126</v>
      </c>
      <c r="D371" s="578"/>
      <c r="E371" s="578"/>
      <c r="F371" s="61"/>
      <c r="G371" s="62"/>
      <c r="H371" s="62"/>
      <c r="I371" s="62"/>
      <c r="J371" s="65"/>
      <c r="K371" s="62"/>
      <c r="L371" s="88">
        <v>-282.08999999999997</v>
      </c>
      <c r="M371" s="83"/>
      <c r="N371" s="89">
        <v>-2679.86</v>
      </c>
      <c r="EZ371" s="58"/>
      <c r="FA371" s="67"/>
      <c r="FB371" s="67"/>
      <c r="FC371" s="67"/>
      <c r="FG371" s="67" t="s">
        <v>126</v>
      </c>
      <c r="FJ371" s="105"/>
      <c r="FK371" s="67"/>
    </row>
    <row r="372" spans="1:167" s="18" customFormat="1" ht="22.5" x14ac:dyDescent="0.25">
      <c r="A372" s="59" t="s">
        <v>272</v>
      </c>
      <c r="B372" s="60" t="s">
        <v>14</v>
      </c>
      <c r="C372" s="578" t="s">
        <v>258</v>
      </c>
      <c r="D372" s="578"/>
      <c r="E372" s="578"/>
      <c r="F372" s="61" t="s">
        <v>15</v>
      </c>
      <c r="G372" s="62">
        <v>0.36</v>
      </c>
      <c r="H372" s="63">
        <v>1</v>
      </c>
      <c r="I372" s="102">
        <v>0.36</v>
      </c>
      <c r="J372" s="95">
        <v>37646.32</v>
      </c>
      <c r="K372" s="101">
        <v>1.04236</v>
      </c>
      <c r="L372" s="95">
        <v>14126.77</v>
      </c>
      <c r="M372" s="98">
        <v>9.5</v>
      </c>
      <c r="N372" s="89">
        <v>134204.32</v>
      </c>
      <c r="EZ372" s="58"/>
      <c r="FA372" s="67" t="s">
        <v>258</v>
      </c>
      <c r="FB372" s="67" t="s">
        <v>0</v>
      </c>
      <c r="FC372" s="67" t="s">
        <v>0</v>
      </c>
      <c r="FG372" s="67"/>
      <c r="FJ372" s="105"/>
      <c r="FK372" s="67"/>
    </row>
    <row r="373" spans="1:167" s="18" customFormat="1" ht="15" x14ac:dyDescent="0.25">
      <c r="A373" s="81"/>
      <c r="B373" s="99"/>
      <c r="C373" s="576" t="s">
        <v>182</v>
      </c>
      <c r="D373" s="576"/>
      <c r="E373" s="576"/>
      <c r="F373" s="576"/>
      <c r="G373" s="576"/>
      <c r="H373" s="576"/>
      <c r="I373" s="576"/>
      <c r="J373" s="576"/>
      <c r="K373" s="576"/>
      <c r="L373" s="576"/>
      <c r="M373" s="576"/>
      <c r="N373" s="583"/>
      <c r="EZ373" s="58"/>
      <c r="FA373" s="67"/>
      <c r="FB373" s="67"/>
      <c r="FC373" s="67"/>
      <c r="FG373" s="67"/>
      <c r="FH373" s="75" t="s">
        <v>182</v>
      </c>
      <c r="FJ373" s="105"/>
      <c r="FK373" s="67"/>
    </row>
    <row r="374" spans="1:167" s="18" customFormat="1" ht="15" x14ac:dyDescent="0.25">
      <c r="A374" s="100"/>
      <c r="B374" s="69"/>
      <c r="C374" s="584" t="s">
        <v>171</v>
      </c>
      <c r="D374" s="584"/>
      <c r="E374" s="584"/>
      <c r="F374" s="584"/>
      <c r="G374" s="584"/>
      <c r="H374" s="584"/>
      <c r="I374" s="584"/>
      <c r="J374" s="584"/>
      <c r="K374" s="584"/>
      <c r="L374" s="584"/>
      <c r="M374" s="584"/>
      <c r="N374" s="585"/>
      <c r="EZ374" s="58"/>
      <c r="FA374" s="67"/>
      <c r="FB374" s="67"/>
      <c r="FC374" s="67"/>
      <c r="FG374" s="67"/>
      <c r="FI374" s="75" t="s">
        <v>171</v>
      </c>
      <c r="FJ374" s="105"/>
      <c r="FK374" s="67"/>
    </row>
    <row r="375" spans="1:167" s="18" customFormat="1" ht="15" x14ac:dyDescent="0.25">
      <c r="A375" s="100"/>
      <c r="B375" s="69"/>
      <c r="C375" s="584" t="s">
        <v>161</v>
      </c>
      <c r="D375" s="584"/>
      <c r="E375" s="584"/>
      <c r="F375" s="584"/>
      <c r="G375" s="584"/>
      <c r="H375" s="584"/>
      <c r="I375" s="584"/>
      <c r="J375" s="584"/>
      <c r="K375" s="584"/>
      <c r="L375" s="584"/>
      <c r="M375" s="584"/>
      <c r="N375" s="585"/>
      <c r="EZ375" s="58"/>
      <c r="FA375" s="67"/>
      <c r="FB375" s="67"/>
      <c r="FC375" s="67"/>
      <c r="FG375" s="67"/>
      <c r="FI375" s="75" t="s">
        <v>161</v>
      </c>
      <c r="FJ375" s="105"/>
      <c r="FK375" s="67"/>
    </row>
    <row r="376" spans="1:167" s="18" customFormat="1" ht="15" x14ac:dyDescent="0.25">
      <c r="A376" s="86"/>
      <c r="B376" s="87"/>
      <c r="C376" s="578" t="s">
        <v>126</v>
      </c>
      <c r="D376" s="578"/>
      <c r="E376" s="578"/>
      <c r="F376" s="61"/>
      <c r="G376" s="62"/>
      <c r="H376" s="62"/>
      <c r="I376" s="62"/>
      <c r="J376" s="65"/>
      <c r="K376" s="62"/>
      <c r="L376" s="95">
        <v>14126.77</v>
      </c>
      <c r="M376" s="83"/>
      <c r="N376" s="89">
        <v>134204.32</v>
      </c>
      <c r="EZ376" s="58"/>
      <c r="FA376" s="67"/>
      <c r="FB376" s="67"/>
      <c r="FC376" s="67"/>
      <c r="FG376" s="67" t="s">
        <v>126</v>
      </c>
      <c r="FJ376" s="105"/>
      <c r="FK376" s="67"/>
    </row>
    <row r="377" spans="1:167" s="18" customFormat="1" ht="22.5" x14ac:dyDescent="0.25">
      <c r="A377" s="59" t="s">
        <v>273</v>
      </c>
      <c r="B377" s="60" t="s">
        <v>14</v>
      </c>
      <c r="C377" s="578" t="s">
        <v>176</v>
      </c>
      <c r="D377" s="578"/>
      <c r="E377" s="578"/>
      <c r="F377" s="61" t="s">
        <v>15</v>
      </c>
      <c r="G377" s="62">
        <v>2.9000000000000001E-2</v>
      </c>
      <c r="H377" s="63">
        <v>1</v>
      </c>
      <c r="I377" s="97">
        <v>2.9000000000000001E-2</v>
      </c>
      <c r="J377" s="95">
        <v>27894.74</v>
      </c>
      <c r="K377" s="101">
        <v>1.04236</v>
      </c>
      <c r="L377" s="88">
        <v>843.21</v>
      </c>
      <c r="M377" s="98">
        <v>9.5</v>
      </c>
      <c r="N377" s="89">
        <v>8010.5</v>
      </c>
      <c r="EZ377" s="58"/>
      <c r="FA377" s="67" t="s">
        <v>176</v>
      </c>
      <c r="FB377" s="67" t="s">
        <v>0</v>
      </c>
      <c r="FC377" s="67" t="s">
        <v>0</v>
      </c>
      <c r="FG377" s="67"/>
      <c r="FJ377" s="105"/>
      <c r="FK377" s="67"/>
    </row>
    <row r="378" spans="1:167" s="18" customFormat="1" ht="15" x14ac:dyDescent="0.25">
      <c r="A378" s="81"/>
      <c r="B378" s="99"/>
      <c r="C378" s="576" t="s">
        <v>177</v>
      </c>
      <c r="D378" s="576"/>
      <c r="E378" s="576"/>
      <c r="F378" s="576"/>
      <c r="G378" s="576"/>
      <c r="H378" s="576"/>
      <c r="I378" s="576"/>
      <c r="J378" s="576"/>
      <c r="K378" s="576"/>
      <c r="L378" s="576"/>
      <c r="M378" s="576"/>
      <c r="N378" s="583"/>
      <c r="EZ378" s="58"/>
      <c r="FA378" s="67"/>
      <c r="FB378" s="67"/>
      <c r="FC378" s="67"/>
      <c r="FG378" s="67"/>
      <c r="FH378" s="75" t="s">
        <v>177</v>
      </c>
      <c r="FJ378" s="105"/>
      <c r="FK378" s="67"/>
    </row>
    <row r="379" spans="1:167" s="18" customFormat="1" ht="15" x14ac:dyDescent="0.25">
      <c r="A379" s="100"/>
      <c r="B379" s="69"/>
      <c r="C379" s="584" t="s">
        <v>171</v>
      </c>
      <c r="D379" s="584"/>
      <c r="E379" s="584"/>
      <c r="F379" s="584"/>
      <c r="G379" s="584"/>
      <c r="H379" s="584"/>
      <c r="I379" s="584"/>
      <c r="J379" s="584"/>
      <c r="K379" s="584"/>
      <c r="L379" s="584"/>
      <c r="M379" s="584"/>
      <c r="N379" s="585"/>
      <c r="EZ379" s="58"/>
      <c r="FA379" s="67"/>
      <c r="FB379" s="67"/>
      <c r="FC379" s="67"/>
      <c r="FG379" s="67"/>
      <c r="FI379" s="75" t="s">
        <v>171</v>
      </c>
      <c r="FJ379" s="105"/>
      <c r="FK379" s="67"/>
    </row>
    <row r="380" spans="1:167" s="18" customFormat="1" ht="15" x14ac:dyDescent="0.25">
      <c r="A380" s="100"/>
      <c r="B380" s="69"/>
      <c r="C380" s="584" t="s">
        <v>161</v>
      </c>
      <c r="D380" s="584"/>
      <c r="E380" s="584"/>
      <c r="F380" s="584"/>
      <c r="G380" s="584"/>
      <c r="H380" s="584"/>
      <c r="I380" s="584"/>
      <c r="J380" s="584"/>
      <c r="K380" s="584"/>
      <c r="L380" s="584"/>
      <c r="M380" s="584"/>
      <c r="N380" s="585"/>
      <c r="EZ380" s="58"/>
      <c r="FA380" s="67"/>
      <c r="FB380" s="67"/>
      <c r="FC380" s="67"/>
      <c r="FG380" s="67"/>
      <c r="FI380" s="75" t="s">
        <v>161</v>
      </c>
      <c r="FJ380" s="105"/>
      <c r="FK380" s="67"/>
    </row>
    <row r="381" spans="1:167" s="18" customFormat="1" ht="15" x14ac:dyDescent="0.25">
      <c r="A381" s="86"/>
      <c r="B381" s="87"/>
      <c r="C381" s="578" t="s">
        <v>126</v>
      </c>
      <c r="D381" s="578"/>
      <c r="E381" s="578"/>
      <c r="F381" s="61"/>
      <c r="G381" s="62"/>
      <c r="H381" s="62"/>
      <c r="I381" s="62"/>
      <c r="J381" s="65"/>
      <c r="K381" s="62"/>
      <c r="L381" s="88">
        <v>843.21</v>
      </c>
      <c r="M381" s="83"/>
      <c r="N381" s="89">
        <v>8010.5</v>
      </c>
      <c r="EZ381" s="58"/>
      <c r="FA381" s="67"/>
      <c r="FB381" s="67"/>
      <c r="FC381" s="67"/>
      <c r="FG381" s="67" t="s">
        <v>126</v>
      </c>
      <c r="FJ381" s="105"/>
      <c r="FK381" s="67"/>
    </row>
    <row r="382" spans="1:167" s="18" customFormat="1" ht="15" x14ac:dyDescent="0.25">
      <c r="A382" s="586" t="s">
        <v>203</v>
      </c>
      <c r="B382" s="587"/>
      <c r="C382" s="587"/>
      <c r="D382" s="587"/>
      <c r="E382" s="587"/>
      <c r="F382" s="587"/>
      <c r="G382" s="587"/>
      <c r="H382" s="587"/>
      <c r="I382" s="587"/>
      <c r="J382" s="587"/>
      <c r="K382" s="587"/>
      <c r="L382" s="587"/>
      <c r="M382" s="587"/>
      <c r="N382" s="588"/>
      <c r="EZ382" s="58"/>
      <c r="FA382" s="67"/>
      <c r="FB382" s="67"/>
      <c r="FC382" s="67"/>
      <c r="FG382" s="67"/>
      <c r="FJ382" s="105" t="s">
        <v>203</v>
      </c>
      <c r="FK382" s="67"/>
    </row>
    <row r="383" spans="1:167" s="18" customFormat="1" ht="56.25" x14ac:dyDescent="0.25">
      <c r="A383" s="59" t="s">
        <v>274</v>
      </c>
      <c r="B383" s="60" t="s">
        <v>205</v>
      </c>
      <c r="C383" s="578" t="s">
        <v>206</v>
      </c>
      <c r="D383" s="578"/>
      <c r="E383" s="578"/>
      <c r="F383" s="61" t="s">
        <v>207</v>
      </c>
      <c r="G383" s="62">
        <v>12.71</v>
      </c>
      <c r="H383" s="63">
        <v>1</v>
      </c>
      <c r="I383" s="102">
        <v>12.71</v>
      </c>
      <c r="J383" s="88">
        <v>3.28</v>
      </c>
      <c r="K383" s="62"/>
      <c r="L383" s="88">
        <v>41.69</v>
      </c>
      <c r="M383" s="102">
        <v>15.71</v>
      </c>
      <c r="N383" s="114">
        <v>654.95000000000005</v>
      </c>
      <c r="EZ383" s="58"/>
      <c r="FA383" s="67" t="s">
        <v>206</v>
      </c>
      <c r="FB383" s="67" t="s">
        <v>0</v>
      </c>
      <c r="FC383" s="67" t="s">
        <v>0</v>
      </c>
      <c r="FG383" s="67"/>
      <c r="FJ383" s="105"/>
      <c r="FK383" s="67"/>
    </row>
    <row r="384" spans="1:167" s="18" customFormat="1" ht="15" x14ac:dyDescent="0.25">
      <c r="A384" s="86"/>
      <c r="B384" s="87"/>
      <c r="C384" s="578" t="s">
        <v>126</v>
      </c>
      <c r="D384" s="578"/>
      <c r="E384" s="578"/>
      <c r="F384" s="61"/>
      <c r="G384" s="62"/>
      <c r="H384" s="62"/>
      <c r="I384" s="62"/>
      <c r="J384" s="65"/>
      <c r="K384" s="62"/>
      <c r="L384" s="88">
        <v>41.69</v>
      </c>
      <c r="M384" s="83"/>
      <c r="N384" s="114">
        <v>654.95000000000005</v>
      </c>
      <c r="EZ384" s="58"/>
      <c r="FA384" s="67"/>
      <c r="FB384" s="67"/>
      <c r="FC384" s="67"/>
      <c r="FG384" s="67" t="s">
        <v>126</v>
      </c>
      <c r="FJ384" s="105"/>
      <c r="FK384" s="67"/>
    </row>
    <row r="385" spans="1:167" s="18" customFormat="1" ht="67.5" x14ac:dyDescent="0.25">
      <c r="A385" s="59" t="s">
        <v>275</v>
      </c>
      <c r="B385" s="60" t="s">
        <v>209</v>
      </c>
      <c r="C385" s="578" t="s">
        <v>262</v>
      </c>
      <c r="D385" s="578"/>
      <c r="E385" s="578"/>
      <c r="F385" s="61" t="s">
        <v>207</v>
      </c>
      <c r="G385" s="62">
        <v>1.06</v>
      </c>
      <c r="H385" s="63">
        <v>1</v>
      </c>
      <c r="I385" s="102">
        <v>1.06</v>
      </c>
      <c r="J385" s="88">
        <v>8.39</v>
      </c>
      <c r="K385" s="62"/>
      <c r="L385" s="88">
        <v>8.89</v>
      </c>
      <c r="M385" s="102">
        <v>15.71</v>
      </c>
      <c r="N385" s="114">
        <v>139.66</v>
      </c>
      <c r="EZ385" s="58"/>
      <c r="FA385" s="67" t="s">
        <v>262</v>
      </c>
      <c r="FB385" s="67" t="s">
        <v>0</v>
      </c>
      <c r="FC385" s="67" t="s">
        <v>0</v>
      </c>
      <c r="FG385" s="67"/>
      <c r="FJ385" s="105"/>
      <c r="FK385" s="67"/>
    </row>
    <row r="386" spans="1:167" s="18" customFormat="1" ht="15" x14ac:dyDescent="0.25">
      <c r="A386" s="86"/>
      <c r="B386" s="87"/>
      <c r="C386" s="578" t="s">
        <v>126</v>
      </c>
      <c r="D386" s="578"/>
      <c r="E386" s="578"/>
      <c r="F386" s="61"/>
      <c r="G386" s="62"/>
      <c r="H386" s="62"/>
      <c r="I386" s="62"/>
      <c r="J386" s="65"/>
      <c r="K386" s="62"/>
      <c r="L386" s="88">
        <v>8.89</v>
      </c>
      <c r="M386" s="83"/>
      <c r="N386" s="114">
        <v>139.66</v>
      </c>
      <c r="EZ386" s="58"/>
      <c r="FA386" s="67"/>
      <c r="FB386" s="67"/>
      <c r="FC386" s="67"/>
      <c r="FG386" s="67" t="s">
        <v>126</v>
      </c>
      <c r="FJ386" s="105"/>
      <c r="FK386" s="67"/>
    </row>
    <row r="387" spans="1:167" s="18" customFormat="1" ht="45" x14ac:dyDescent="0.25">
      <c r="A387" s="59" t="s">
        <v>276</v>
      </c>
      <c r="B387" s="60" t="s">
        <v>212</v>
      </c>
      <c r="C387" s="578" t="s">
        <v>277</v>
      </c>
      <c r="D387" s="578"/>
      <c r="E387" s="578"/>
      <c r="F387" s="61" t="s">
        <v>207</v>
      </c>
      <c r="G387" s="62">
        <v>0.2</v>
      </c>
      <c r="H387" s="63">
        <v>1</v>
      </c>
      <c r="I387" s="98">
        <v>0.2</v>
      </c>
      <c r="J387" s="88">
        <v>10.88</v>
      </c>
      <c r="K387" s="62"/>
      <c r="L387" s="88">
        <v>2.1800000000000002</v>
      </c>
      <c r="M387" s="102">
        <v>15.71</v>
      </c>
      <c r="N387" s="114">
        <v>34.25</v>
      </c>
      <c r="EZ387" s="58"/>
      <c r="FA387" s="67" t="s">
        <v>277</v>
      </c>
      <c r="FB387" s="67" t="s">
        <v>0</v>
      </c>
      <c r="FC387" s="67" t="s">
        <v>0</v>
      </c>
      <c r="FG387" s="67"/>
      <c r="FJ387" s="105"/>
      <c r="FK387" s="67"/>
    </row>
    <row r="388" spans="1:167" s="18" customFormat="1" ht="15" x14ac:dyDescent="0.25">
      <c r="A388" s="86"/>
      <c r="B388" s="87"/>
      <c r="C388" s="578" t="s">
        <v>126</v>
      </c>
      <c r="D388" s="578"/>
      <c r="E388" s="578"/>
      <c r="F388" s="61"/>
      <c r="G388" s="62"/>
      <c r="H388" s="62"/>
      <c r="I388" s="62"/>
      <c r="J388" s="65"/>
      <c r="K388" s="62"/>
      <c r="L388" s="88">
        <v>2.1800000000000002</v>
      </c>
      <c r="M388" s="83"/>
      <c r="N388" s="114">
        <v>34.25</v>
      </c>
      <c r="EZ388" s="58"/>
      <c r="FA388" s="67"/>
      <c r="FB388" s="67"/>
      <c r="FC388" s="67"/>
      <c r="FG388" s="67" t="s">
        <v>126</v>
      </c>
      <c r="FJ388" s="105"/>
      <c r="FK388" s="67"/>
    </row>
    <row r="389" spans="1:167" s="18" customFormat="1" ht="45" x14ac:dyDescent="0.25">
      <c r="A389" s="59" t="s">
        <v>278</v>
      </c>
      <c r="B389" s="60" t="s">
        <v>215</v>
      </c>
      <c r="C389" s="578" t="s">
        <v>216</v>
      </c>
      <c r="D389" s="578"/>
      <c r="E389" s="578"/>
      <c r="F389" s="61" t="s">
        <v>207</v>
      </c>
      <c r="G389" s="62">
        <v>13.97</v>
      </c>
      <c r="H389" s="63">
        <v>1</v>
      </c>
      <c r="I389" s="102">
        <v>13.97</v>
      </c>
      <c r="J389" s="88">
        <v>3.86</v>
      </c>
      <c r="K389" s="62"/>
      <c r="L389" s="88">
        <v>53.92</v>
      </c>
      <c r="M389" s="102">
        <v>16.22</v>
      </c>
      <c r="N389" s="114">
        <v>874.58</v>
      </c>
      <c r="EZ389" s="58"/>
      <c r="FA389" s="67" t="s">
        <v>216</v>
      </c>
      <c r="FB389" s="67" t="s">
        <v>0</v>
      </c>
      <c r="FC389" s="67" t="s">
        <v>0</v>
      </c>
      <c r="FG389" s="67"/>
      <c r="FJ389" s="105"/>
      <c r="FK389" s="67"/>
    </row>
    <row r="390" spans="1:167" s="18" customFormat="1" ht="15" x14ac:dyDescent="0.25">
      <c r="A390" s="86"/>
      <c r="B390" s="87"/>
      <c r="C390" s="578" t="s">
        <v>126</v>
      </c>
      <c r="D390" s="578"/>
      <c r="E390" s="578"/>
      <c r="F390" s="61"/>
      <c r="G390" s="62"/>
      <c r="H390" s="62"/>
      <c r="I390" s="62"/>
      <c r="J390" s="65"/>
      <c r="K390" s="62"/>
      <c r="L390" s="88">
        <v>53.92</v>
      </c>
      <c r="M390" s="83"/>
      <c r="N390" s="114">
        <v>874.58</v>
      </c>
      <c r="EZ390" s="58"/>
      <c r="FA390" s="67"/>
      <c r="FB390" s="67"/>
      <c r="FC390" s="67"/>
      <c r="FG390" s="67" t="s">
        <v>126</v>
      </c>
      <c r="FJ390" s="105"/>
      <c r="FK390" s="67"/>
    </row>
    <row r="391" spans="1:167" s="18" customFormat="1" ht="0" hidden="1" customHeight="1" x14ac:dyDescent="0.25">
      <c r="A391" s="106"/>
      <c r="B391" s="67"/>
      <c r="C391" s="67"/>
      <c r="D391" s="67"/>
      <c r="E391" s="67"/>
      <c r="F391" s="107"/>
      <c r="G391" s="107"/>
      <c r="H391" s="107"/>
      <c r="I391" s="107"/>
      <c r="J391" s="108"/>
      <c r="K391" s="107"/>
      <c r="L391" s="108"/>
      <c r="M391" s="71"/>
      <c r="N391" s="108"/>
      <c r="EZ391" s="58"/>
      <c r="FA391" s="67"/>
      <c r="FB391" s="67"/>
      <c r="FC391" s="67"/>
      <c r="FG391" s="67"/>
      <c r="FJ391" s="105"/>
      <c r="FK391" s="67"/>
    </row>
    <row r="392" spans="1:167" s="18" customFormat="1" ht="15" x14ac:dyDescent="0.25">
      <c r="A392" s="109"/>
      <c r="B392" s="110"/>
      <c r="C392" s="578" t="s">
        <v>279</v>
      </c>
      <c r="D392" s="578"/>
      <c r="E392" s="578"/>
      <c r="F392" s="578"/>
      <c r="G392" s="578"/>
      <c r="H392" s="578"/>
      <c r="I392" s="578"/>
      <c r="J392" s="578"/>
      <c r="K392" s="578"/>
      <c r="L392" s="111">
        <v>18471.580000000002</v>
      </c>
      <c r="M392" s="112"/>
      <c r="N392" s="113">
        <v>188908.53</v>
      </c>
      <c r="EZ392" s="58"/>
      <c r="FA392" s="67"/>
      <c r="FB392" s="67"/>
      <c r="FC392" s="67"/>
      <c r="FG392" s="67"/>
      <c r="FJ392" s="105"/>
      <c r="FK392" s="67" t="s">
        <v>279</v>
      </c>
    </row>
    <row r="393" spans="1:167" s="18" customFormat="1" ht="15" x14ac:dyDescent="0.25">
      <c r="A393" s="580" t="s">
        <v>280</v>
      </c>
      <c r="B393" s="581"/>
      <c r="C393" s="581"/>
      <c r="D393" s="581"/>
      <c r="E393" s="581"/>
      <c r="F393" s="581"/>
      <c r="G393" s="581"/>
      <c r="H393" s="581"/>
      <c r="I393" s="581"/>
      <c r="J393" s="581"/>
      <c r="K393" s="581"/>
      <c r="L393" s="581"/>
      <c r="M393" s="581"/>
      <c r="N393" s="582"/>
      <c r="EZ393" s="58" t="s">
        <v>280</v>
      </c>
      <c r="FA393" s="67"/>
      <c r="FB393" s="67"/>
      <c r="FC393" s="67"/>
      <c r="FG393" s="67"/>
      <c r="FJ393" s="105"/>
      <c r="FK393" s="67"/>
    </row>
    <row r="394" spans="1:167" s="18" customFormat="1" ht="33.75" x14ac:dyDescent="0.25">
      <c r="A394" s="59" t="s">
        <v>281</v>
      </c>
      <c r="B394" s="60" t="s">
        <v>220</v>
      </c>
      <c r="C394" s="578" t="s">
        <v>221</v>
      </c>
      <c r="D394" s="578"/>
      <c r="E394" s="578"/>
      <c r="F394" s="61" t="s">
        <v>222</v>
      </c>
      <c r="G394" s="62">
        <v>1</v>
      </c>
      <c r="H394" s="63">
        <v>1</v>
      </c>
      <c r="I394" s="63">
        <v>1</v>
      </c>
      <c r="J394" s="65"/>
      <c r="K394" s="62"/>
      <c r="L394" s="65"/>
      <c r="M394" s="62"/>
      <c r="N394" s="66"/>
      <c r="EZ394" s="58"/>
      <c r="FA394" s="67" t="s">
        <v>221</v>
      </c>
      <c r="FB394" s="67" t="s">
        <v>0</v>
      </c>
      <c r="FC394" s="67" t="s">
        <v>0</v>
      </c>
      <c r="FG394" s="67"/>
      <c r="FJ394" s="105"/>
      <c r="FK394" s="67"/>
    </row>
    <row r="395" spans="1:167" s="18" customFormat="1" ht="15" x14ac:dyDescent="0.25">
      <c r="A395" s="68"/>
      <c r="B395" s="69" t="s">
        <v>26</v>
      </c>
      <c r="C395" s="576" t="s">
        <v>116</v>
      </c>
      <c r="D395" s="576"/>
      <c r="E395" s="576"/>
      <c r="F395" s="70"/>
      <c r="G395" s="71"/>
      <c r="H395" s="71"/>
      <c r="I395" s="71"/>
      <c r="J395" s="72">
        <v>298.64</v>
      </c>
      <c r="K395" s="71"/>
      <c r="L395" s="72">
        <v>298.64</v>
      </c>
      <c r="M395" s="73">
        <v>52.21</v>
      </c>
      <c r="N395" s="74">
        <v>15591.99</v>
      </c>
      <c r="EZ395" s="58"/>
      <c r="FA395" s="67"/>
      <c r="FB395" s="67"/>
      <c r="FC395" s="67"/>
      <c r="FD395" s="75" t="s">
        <v>116</v>
      </c>
      <c r="FG395" s="67"/>
      <c r="FJ395" s="105"/>
      <c r="FK395" s="67"/>
    </row>
    <row r="396" spans="1:167" s="18" customFormat="1" ht="15" x14ac:dyDescent="0.25">
      <c r="A396" s="68"/>
      <c r="B396" s="69" t="s">
        <v>127</v>
      </c>
      <c r="C396" s="576" t="s">
        <v>131</v>
      </c>
      <c r="D396" s="576"/>
      <c r="E396" s="576"/>
      <c r="F396" s="70"/>
      <c r="G396" s="71"/>
      <c r="H396" s="71"/>
      <c r="I396" s="71"/>
      <c r="J396" s="72">
        <v>128.02000000000001</v>
      </c>
      <c r="K396" s="71"/>
      <c r="L396" s="72">
        <v>128.02000000000001</v>
      </c>
      <c r="M396" s="73">
        <v>15.71</v>
      </c>
      <c r="N396" s="74">
        <v>2011.19</v>
      </c>
      <c r="EZ396" s="58"/>
      <c r="FA396" s="67"/>
      <c r="FB396" s="67"/>
      <c r="FC396" s="67"/>
      <c r="FD396" s="75" t="s">
        <v>131</v>
      </c>
      <c r="FG396" s="67"/>
      <c r="FJ396" s="105"/>
      <c r="FK396" s="67"/>
    </row>
    <row r="397" spans="1:167" s="18" customFormat="1" ht="15" x14ac:dyDescent="0.25">
      <c r="A397" s="68"/>
      <c r="B397" s="69" t="s">
        <v>21</v>
      </c>
      <c r="C397" s="576" t="s">
        <v>132</v>
      </c>
      <c r="D397" s="576"/>
      <c r="E397" s="576"/>
      <c r="F397" s="70"/>
      <c r="G397" s="71"/>
      <c r="H397" s="71"/>
      <c r="I397" s="71"/>
      <c r="J397" s="72">
        <v>19.84</v>
      </c>
      <c r="K397" s="71"/>
      <c r="L397" s="72">
        <v>19.84</v>
      </c>
      <c r="M397" s="73">
        <v>52.21</v>
      </c>
      <c r="N397" s="74">
        <v>1035.8499999999999</v>
      </c>
      <c r="EZ397" s="58"/>
      <c r="FA397" s="67"/>
      <c r="FB397" s="67"/>
      <c r="FC397" s="67"/>
      <c r="FD397" s="75" t="s">
        <v>132</v>
      </c>
      <c r="FG397" s="67"/>
      <c r="FJ397" s="105"/>
      <c r="FK397" s="67"/>
    </row>
    <row r="398" spans="1:167" s="18" customFormat="1" ht="15" x14ac:dyDescent="0.25">
      <c r="A398" s="76"/>
      <c r="B398" s="69"/>
      <c r="C398" s="576" t="s">
        <v>117</v>
      </c>
      <c r="D398" s="576"/>
      <c r="E398" s="576"/>
      <c r="F398" s="70" t="s">
        <v>118</v>
      </c>
      <c r="G398" s="73">
        <v>35.01</v>
      </c>
      <c r="H398" s="71"/>
      <c r="I398" s="73">
        <v>35.01</v>
      </c>
      <c r="J398" s="79"/>
      <c r="K398" s="71"/>
      <c r="L398" s="79"/>
      <c r="M398" s="71"/>
      <c r="N398" s="80"/>
      <c r="EZ398" s="58"/>
      <c r="FA398" s="67"/>
      <c r="FB398" s="67"/>
      <c r="FC398" s="67"/>
      <c r="FE398" s="75" t="s">
        <v>117</v>
      </c>
      <c r="FG398" s="67"/>
      <c r="FJ398" s="105"/>
      <c r="FK398" s="67"/>
    </row>
    <row r="399" spans="1:167" s="18" customFormat="1" ht="15" x14ac:dyDescent="0.25">
      <c r="A399" s="76"/>
      <c r="B399" s="69"/>
      <c r="C399" s="576" t="s">
        <v>133</v>
      </c>
      <c r="D399" s="576"/>
      <c r="E399" s="576"/>
      <c r="F399" s="70" t="s">
        <v>118</v>
      </c>
      <c r="G399" s="73">
        <v>1.71</v>
      </c>
      <c r="H399" s="71"/>
      <c r="I399" s="73">
        <v>1.71</v>
      </c>
      <c r="J399" s="79"/>
      <c r="K399" s="71"/>
      <c r="L399" s="79"/>
      <c r="M399" s="71"/>
      <c r="N399" s="80"/>
      <c r="EZ399" s="58"/>
      <c r="FA399" s="67"/>
      <c r="FB399" s="67"/>
      <c r="FC399" s="67"/>
      <c r="FE399" s="75" t="s">
        <v>133</v>
      </c>
      <c r="FG399" s="67"/>
      <c r="FJ399" s="105"/>
      <c r="FK399" s="67"/>
    </row>
    <row r="400" spans="1:167" s="18" customFormat="1" ht="15" x14ac:dyDescent="0.25">
      <c r="A400" s="81"/>
      <c r="B400" s="69"/>
      <c r="C400" s="577" t="s">
        <v>119</v>
      </c>
      <c r="D400" s="577"/>
      <c r="E400" s="577"/>
      <c r="F400" s="82"/>
      <c r="G400" s="83"/>
      <c r="H400" s="83"/>
      <c r="I400" s="83"/>
      <c r="J400" s="84">
        <v>426.66</v>
      </c>
      <c r="K400" s="83"/>
      <c r="L400" s="84">
        <v>426.66</v>
      </c>
      <c r="M400" s="83"/>
      <c r="N400" s="85">
        <v>17603.18</v>
      </c>
      <c r="EZ400" s="58"/>
      <c r="FA400" s="67"/>
      <c r="FB400" s="67"/>
      <c r="FC400" s="67"/>
      <c r="FF400" s="75" t="s">
        <v>119</v>
      </c>
      <c r="FG400" s="67"/>
      <c r="FJ400" s="105"/>
      <c r="FK400" s="67"/>
    </row>
    <row r="401" spans="1:167" s="18" customFormat="1" ht="15" x14ac:dyDescent="0.25">
      <c r="A401" s="76"/>
      <c r="B401" s="69"/>
      <c r="C401" s="576" t="s">
        <v>120</v>
      </c>
      <c r="D401" s="576"/>
      <c r="E401" s="576"/>
      <c r="F401" s="70"/>
      <c r="G401" s="71"/>
      <c r="H401" s="71"/>
      <c r="I401" s="71"/>
      <c r="J401" s="79"/>
      <c r="K401" s="71"/>
      <c r="L401" s="72">
        <v>318.48</v>
      </c>
      <c r="M401" s="71"/>
      <c r="N401" s="74">
        <v>16627.84</v>
      </c>
      <c r="EZ401" s="58"/>
      <c r="FA401" s="67"/>
      <c r="FB401" s="67"/>
      <c r="FC401" s="67"/>
      <c r="FE401" s="75" t="s">
        <v>120</v>
      </c>
      <c r="FG401" s="67"/>
      <c r="FJ401" s="105"/>
      <c r="FK401" s="67"/>
    </row>
    <row r="402" spans="1:167" s="18" customFormat="1" ht="22.5" x14ac:dyDescent="0.25">
      <c r="A402" s="76"/>
      <c r="B402" s="69" t="s">
        <v>134</v>
      </c>
      <c r="C402" s="576" t="s">
        <v>135</v>
      </c>
      <c r="D402" s="576"/>
      <c r="E402" s="576"/>
      <c r="F402" s="70" t="s">
        <v>123</v>
      </c>
      <c r="G402" s="77">
        <v>109</v>
      </c>
      <c r="H402" s="71"/>
      <c r="I402" s="77">
        <v>109</v>
      </c>
      <c r="J402" s="79"/>
      <c r="K402" s="71"/>
      <c r="L402" s="72">
        <v>347.14</v>
      </c>
      <c r="M402" s="71"/>
      <c r="N402" s="74">
        <v>18124.349999999999</v>
      </c>
      <c r="EZ402" s="58"/>
      <c r="FA402" s="67"/>
      <c r="FB402" s="67"/>
      <c r="FC402" s="67"/>
      <c r="FE402" s="75" t="s">
        <v>135</v>
      </c>
      <c r="FG402" s="67"/>
      <c r="FJ402" s="105"/>
      <c r="FK402" s="67"/>
    </row>
    <row r="403" spans="1:167" s="18" customFormat="1" ht="45" x14ac:dyDescent="0.25">
      <c r="A403" s="76"/>
      <c r="B403" s="69" t="s">
        <v>136</v>
      </c>
      <c r="C403" s="576" t="s">
        <v>137</v>
      </c>
      <c r="D403" s="576"/>
      <c r="E403" s="576"/>
      <c r="F403" s="70" t="s">
        <v>123</v>
      </c>
      <c r="G403" s="77">
        <v>65</v>
      </c>
      <c r="H403" s="73">
        <v>0.85</v>
      </c>
      <c r="I403" s="73">
        <v>55.25</v>
      </c>
      <c r="J403" s="79"/>
      <c r="K403" s="71"/>
      <c r="L403" s="72">
        <v>175.96</v>
      </c>
      <c r="M403" s="71"/>
      <c r="N403" s="74">
        <v>9186.8799999999992</v>
      </c>
      <c r="EZ403" s="58"/>
      <c r="FA403" s="67"/>
      <c r="FB403" s="67"/>
      <c r="FC403" s="67"/>
      <c r="FE403" s="75" t="s">
        <v>137</v>
      </c>
      <c r="FG403" s="67"/>
      <c r="FJ403" s="105"/>
      <c r="FK403" s="67"/>
    </row>
    <row r="404" spans="1:167" s="18" customFormat="1" ht="15" x14ac:dyDescent="0.25">
      <c r="A404" s="86"/>
      <c r="B404" s="87"/>
      <c r="C404" s="578" t="s">
        <v>126</v>
      </c>
      <c r="D404" s="578"/>
      <c r="E404" s="578"/>
      <c r="F404" s="61"/>
      <c r="G404" s="62"/>
      <c r="H404" s="62"/>
      <c r="I404" s="62"/>
      <c r="J404" s="65"/>
      <c r="K404" s="62"/>
      <c r="L404" s="88">
        <v>949.76</v>
      </c>
      <c r="M404" s="83"/>
      <c r="N404" s="89">
        <v>44914.41</v>
      </c>
      <c r="EZ404" s="58"/>
      <c r="FA404" s="67"/>
      <c r="FB404" s="67"/>
      <c r="FC404" s="67"/>
      <c r="FG404" s="67" t="s">
        <v>126</v>
      </c>
      <c r="FJ404" s="105"/>
      <c r="FK404" s="67"/>
    </row>
    <row r="405" spans="1:167" s="18" customFormat="1" ht="45" x14ac:dyDescent="0.25">
      <c r="A405" s="59" t="s">
        <v>282</v>
      </c>
      <c r="B405" s="60" t="s">
        <v>138</v>
      </c>
      <c r="C405" s="578" t="s">
        <v>139</v>
      </c>
      <c r="D405" s="578"/>
      <c r="E405" s="578"/>
      <c r="F405" s="61" t="s">
        <v>115</v>
      </c>
      <c r="G405" s="62">
        <v>0.25800000000000001</v>
      </c>
      <c r="H405" s="63">
        <v>1</v>
      </c>
      <c r="I405" s="97">
        <v>0.25800000000000001</v>
      </c>
      <c r="J405" s="65"/>
      <c r="K405" s="62"/>
      <c r="L405" s="65"/>
      <c r="M405" s="62"/>
      <c r="N405" s="66"/>
      <c r="EZ405" s="58"/>
      <c r="FA405" s="67" t="s">
        <v>139</v>
      </c>
      <c r="FB405" s="67" t="s">
        <v>0</v>
      </c>
      <c r="FC405" s="67" t="s">
        <v>0</v>
      </c>
      <c r="FG405" s="67"/>
      <c r="FJ405" s="105"/>
      <c r="FK405" s="67"/>
    </row>
    <row r="406" spans="1:167" s="18" customFormat="1" ht="15" x14ac:dyDescent="0.25">
      <c r="A406" s="68"/>
      <c r="B406" s="69" t="s">
        <v>26</v>
      </c>
      <c r="C406" s="576" t="s">
        <v>116</v>
      </c>
      <c r="D406" s="576"/>
      <c r="E406" s="576"/>
      <c r="F406" s="70"/>
      <c r="G406" s="71"/>
      <c r="H406" s="71"/>
      <c r="I406" s="71"/>
      <c r="J406" s="72">
        <v>92.08</v>
      </c>
      <c r="K406" s="71"/>
      <c r="L406" s="72">
        <v>23.76</v>
      </c>
      <c r="M406" s="73">
        <v>52.21</v>
      </c>
      <c r="N406" s="74">
        <v>1240.51</v>
      </c>
      <c r="EZ406" s="58"/>
      <c r="FA406" s="67"/>
      <c r="FB406" s="67"/>
      <c r="FC406" s="67"/>
      <c r="FD406" s="75" t="s">
        <v>116</v>
      </c>
      <c r="FG406" s="67"/>
      <c r="FJ406" s="105"/>
      <c r="FK406" s="67"/>
    </row>
    <row r="407" spans="1:167" s="18" customFormat="1" ht="15" x14ac:dyDescent="0.25">
      <c r="A407" s="68"/>
      <c r="B407" s="69" t="s">
        <v>127</v>
      </c>
      <c r="C407" s="576" t="s">
        <v>131</v>
      </c>
      <c r="D407" s="576"/>
      <c r="E407" s="576"/>
      <c r="F407" s="70"/>
      <c r="G407" s="71"/>
      <c r="H407" s="71"/>
      <c r="I407" s="71"/>
      <c r="J407" s="72">
        <v>287.60000000000002</v>
      </c>
      <c r="K407" s="71"/>
      <c r="L407" s="72">
        <v>74.2</v>
      </c>
      <c r="M407" s="73">
        <v>15.71</v>
      </c>
      <c r="N407" s="74">
        <v>1165.68</v>
      </c>
      <c r="EZ407" s="58"/>
      <c r="FA407" s="67"/>
      <c r="FB407" s="67"/>
      <c r="FC407" s="67"/>
      <c r="FD407" s="75" t="s">
        <v>131</v>
      </c>
      <c r="FG407" s="67"/>
      <c r="FJ407" s="105"/>
      <c r="FK407" s="67"/>
    </row>
    <row r="408" spans="1:167" s="18" customFormat="1" ht="15" x14ac:dyDescent="0.25">
      <c r="A408" s="68"/>
      <c r="B408" s="69" t="s">
        <v>21</v>
      </c>
      <c r="C408" s="576" t="s">
        <v>132</v>
      </c>
      <c r="D408" s="576"/>
      <c r="E408" s="576"/>
      <c r="F408" s="70"/>
      <c r="G408" s="71"/>
      <c r="H408" s="71"/>
      <c r="I408" s="71"/>
      <c r="J408" s="72">
        <v>37.57</v>
      </c>
      <c r="K408" s="71"/>
      <c r="L408" s="72">
        <v>9.69</v>
      </c>
      <c r="M408" s="73">
        <v>52.21</v>
      </c>
      <c r="N408" s="96">
        <v>505.91</v>
      </c>
      <c r="EZ408" s="58"/>
      <c r="FA408" s="67"/>
      <c r="FB408" s="67"/>
      <c r="FC408" s="67"/>
      <c r="FD408" s="75" t="s">
        <v>132</v>
      </c>
      <c r="FG408" s="67"/>
      <c r="FJ408" s="105"/>
      <c r="FK408" s="67"/>
    </row>
    <row r="409" spans="1:167" s="18" customFormat="1" ht="15" x14ac:dyDescent="0.25">
      <c r="A409" s="76"/>
      <c r="B409" s="69"/>
      <c r="C409" s="576" t="s">
        <v>117</v>
      </c>
      <c r="D409" s="576"/>
      <c r="E409" s="576"/>
      <c r="F409" s="70" t="s">
        <v>118</v>
      </c>
      <c r="G409" s="91">
        <v>11.7</v>
      </c>
      <c r="H409" s="71"/>
      <c r="I409" s="103">
        <v>3.0186000000000002</v>
      </c>
      <c r="J409" s="79"/>
      <c r="K409" s="71"/>
      <c r="L409" s="79"/>
      <c r="M409" s="71"/>
      <c r="N409" s="80"/>
      <c r="EZ409" s="58"/>
      <c r="FA409" s="67"/>
      <c r="FB409" s="67"/>
      <c r="FC409" s="67"/>
      <c r="FE409" s="75" t="s">
        <v>117</v>
      </c>
      <c r="FG409" s="67"/>
      <c r="FJ409" s="105"/>
      <c r="FK409" s="67"/>
    </row>
    <row r="410" spans="1:167" s="18" customFormat="1" ht="15" x14ac:dyDescent="0.25">
      <c r="A410" s="76"/>
      <c r="B410" s="69"/>
      <c r="C410" s="576" t="s">
        <v>133</v>
      </c>
      <c r="D410" s="576"/>
      <c r="E410" s="576"/>
      <c r="F410" s="70" t="s">
        <v>118</v>
      </c>
      <c r="G410" s="73">
        <v>2.96</v>
      </c>
      <c r="H410" s="71"/>
      <c r="I410" s="92">
        <v>0.76368000000000003</v>
      </c>
      <c r="J410" s="79"/>
      <c r="K410" s="71"/>
      <c r="L410" s="79"/>
      <c r="M410" s="71"/>
      <c r="N410" s="80"/>
      <c r="EZ410" s="58"/>
      <c r="FA410" s="67"/>
      <c r="FB410" s="67"/>
      <c r="FC410" s="67"/>
      <c r="FE410" s="75" t="s">
        <v>133</v>
      </c>
      <c r="FG410" s="67"/>
      <c r="FJ410" s="105"/>
      <c r="FK410" s="67"/>
    </row>
    <row r="411" spans="1:167" s="18" customFormat="1" ht="15" x14ac:dyDescent="0.25">
      <c r="A411" s="81"/>
      <c r="B411" s="69"/>
      <c r="C411" s="577" t="s">
        <v>119</v>
      </c>
      <c r="D411" s="577"/>
      <c r="E411" s="577"/>
      <c r="F411" s="82"/>
      <c r="G411" s="83"/>
      <c r="H411" s="83"/>
      <c r="I411" s="83"/>
      <c r="J411" s="84">
        <v>379.68</v>
      </c>
      <c r="K411" s="83"/>
      <c r="L411" s="84">
        <v>97.96</v>
      </c>
      <c r="M411" s="83"/>
      <c r="N411" s="85">
        <v>2406.19</v>
      </c>
      <c r="EZ411" s="58"/>
      <c r="FA411" s="67"/>
      <c r="FB411" s="67"/>
      <c r="FC411" s="67"/>
      <c r="FF411" s="75" t="s">
        <v>119</v>
      </c>
      <c r="FG411" s="67"/>
      <c r="FJ411" s="105"/>
      <c r="FK411" s="67"/>
    </row>
    <row r="412" spans="1:167" s="18" customFormat="1" ht="15" x14ac:dyDescent="0.25">
      <c r="A412" s="76"/>
      <c r="B412" s="69"/>
      <c r="C412" s="576" t="s">
        <v>120</v>
      </c>
      <c r="D412" s="576"/>
      <c r="E412" s="576"/>
      <c r="F412" s="70"/>
      <c r="G412" s="71"/>
      <c r="H412" s="71"/>
      <c r="I412" s="71"/>
      <c r="J412" s="79"/>
      <c r="K412" s="71"/>
      <c r="L412" s="72">
        <v>33.450000000000003</v>
      </c>
      <c r="M412" s="71"/>
      <c r="N412" s="74">
        <v>1746.42</v>
      </c>
      <c r="EZ412" s="58"/>
      <c r="FA412" s="67"/>
      <c r="FB412" s="67"/>
      <c r="FC412" s="67"/>
      <c r="FE412" s="75" t="s">
        <v>120</v>
      </c>
      <c r="FG412" s="67"/>
      <c r="FJ412" s="105"/>
      <c r="FK412" s="67"/>
    </row>
    <row r="413" spans="1:167" s="18" customFormat="1" ht="22.5" x14ac:dyDescent="0.25">
      <c r="A413" s="76"/>
      <c r="B413" s="69" t="s">
        <v>140</v>
      </c>
      <c r="C413" s="576" t="s">
        <v>141</v>
      </c>
      <c r="D413" s="576"/>
      <c r="E413" s="576"/>
      <c r="F413" s="70" t="s">
        <v>123</v>
      </c>
      <c r="G413" s="77">
        <v>102</v>
      </c>
      <c r="H413" s="71"/>
      <c r="I413" s="77">
        <v>102</v>
      </c>
      <c r="J413" s="79"/>
      <c r="K413" s="71"/>
      <c r="L413" s="72">
        <v>34.119999999999997</v>
      </c>
      <c r="M413" s="71"/>
      <c r="N413" s="74">
        <v>1781.35</v>
      </c>
      <c r="EZ413" s="58"/>
      <c r="FA413" s="67"/>
      <c r="FB413" s="67"/>
      <c r="FC413" s="67"/>
      <c r="FE413" s="75" t="s">
        <v>141</v>
      </c>
      <c r="FG413" s="67"/>
      <c r="FJ413" s="105"/>
      <c r="FK413" s="67"/>
    </row>
    <row r="414" spans="1:167" s="18" customFormat="1" ht="22.5" x14ac:dyDescent="0.25">
      <c r="A414" s="76"/>
      <c r="B414" s="69" t="s">
        <v>142</v>
      </c>
      <c r="C414" s="576" t="s">
        <v>143</v>
      </c>
      <c r="D414" s="576"/>
      <c r="E414" s="576"/>
      <c r="F414" s="70" t="s">
        <v>123</v>
      </c>
      <c r="G414" s="77">
        <v>54</v>
      </c>
      <c r="H414" s="71"/>
      <c r="I414" s="77">
        <v>54</v>
      </c>
      <c r="J414" s="79"/>
      <c r="K414" s="71"/>
      <c r="L414" s="72">
        <v>18.059999999999999</v>
      </c>
      <c r="M414" s="71"/>
      <c r="N414" s="96">
        <v>943.07</v>
      </c>
      <c r="EZ414" s="58"/>
      <c r="FA414" s="67"/>
      <c r="FB414" s="67"/>
      <c r="FC414" s="67"/>
      <c r="FE414" s="75" t="s">
        <v>143</v>
      </c>
      <c r="FG414" s="67"/>
      <c r="FJ414" s="105"/>
      <c r="FK414" s="67"/>
    </row>
    <row r="415" spans="1:167" s="18" customFormat="1" ht="15" x14ac:dyDescent="0.25">
      <c r="A415" s="86"/>
      <c r="B415" s="87"/>
      <c r="C415" s="578" t="s">
        <v>126</v>
      </c>
      <c r="D415" s="578"/>
      <c r="E415" s="578"/>
      <c r="F415" s="61"/>
      <c r="G415" s="62"/>
      <c r="H415" s="62"/>
      <c r="I415" s="62"/>
      <c r="J415" s="65"/>
      <c r="K415" s="62"/>
      <c r="L415" s="88">
        <v>150.13999999999999</v>
      </c>
      <c r="M415" s="83"/>
      <c r="N415" s="89">
        <v>5130.6099999999997</v>
      </c>
      <c r="EZ415" s="58"/>
      <c r="FA415" s="67"/>
      <c r="FB415" s="67"/>
      <c r="FC415" s="67"/>
      <c r="FG415" s="67" t="s">
        <v>126</v>
      </c>
      <c r="FJ415" s="105"/>
      <c r="FK415" s="67"/>
    </row>
    <row r="416" spans="1:167" s="18" customFormat="1" ht="22.5" x14ac:dyDescent="0.25">
      <c r="A416" s="59" t="s">
        <v>283</v>
      </c>
      <c r="B416" s="60" t="s">
        <v>144</v>
      </c>
      <c r="C416" s="578" t="s">
        <v>145</v>
      </c>
      <c r="D416" s="578"/>
      <c r="E416" s="578"/>
      <c r="F416" s="61" t="s">
        <v>115</v>
      </c>
      <c r="G416" s="62">
        <v>0.1237</v>
      </c>
      <c r="H416" s="63">
        <v>1</v>
      </c>
      <c r="I416" s="64">
        <v>0.1237</v>
      </c>
      <c r="J416" s="65"/>
      <c r="K416" s="62"/>
      <c r="L416" s="65"/>
      <c r="M416" s="62"/>
      <c r="N416" s="66"/>
      <c r="EZ416" s="58"/>
      <c r="FA416" s="67" t="s">
        <v>145</v>
      </c>
      <c r="FB416" s="67" t="s">
        <v>0</v>
      </c>
      <c r="FC416" s="67" t="s">
        <v>0</v>
      </c>
      <c r="FG416" s="67"/>
      <c r="FJ416" s="105"/>
      <c r="FK416" s="67"/>
    </row>
    <row r="417" spans="1:167" s="18" customFormat="1" ht="15" x14ac:dyDescent="0.25">
      <c r="A417" s="68"/>
      <c r="B417" s="69" t="s">
        <v>26</v>
      </c>
      <c r="C417" s="576" t="s">
        <v>116</v>
      </c>
      <c r="D417" s="576"/>
      <c r="E417" s="576"/>
      <c r="F417" s="70"/>
      <c r="G417" s="71"/>
      <c r="H417" s="71"/>
      <c r="I417" s="71"/>
      <c r="J417" s="72">
        <v>106.88</v>
      </c>
      <c r="K417" s="71"/>
      <c r="L417" s="72">
        <v>13.22</v>
      </c>
      <c r="M417" s="73">
        <v>52.21</v>
      </c>
      <c r="N417" s="96">
        <v>690.22</v>
      </c>
      <c r="EZ417" s="58"/>
      <c r="FA417" s="67"/>
      <c r="FB417" s="67"/>
      <c r="FC417" s="67"/>
      <c r="FD417" s="75" t="s">
        <v>116</v>
      </c>
      <c r="FG417" s="67"/>
      <c r="FJ417" s="105"/>
      <c r="FK417" s="67"/>
    </row>
    <row r="418" spans="1:167" s="18" customFormat="1" ht="15" x14ac:dyDescent="0.25">
      <c r="A418" s="68"/>
      <c r="B418" s="69" t="s">
        <v>127</v>
      </c>
      <c r="C418" s="576" t="s">
        <v>131</v>
      </c>
      <c r="D418" s="576"/>
      <c r="E418" s="576"/>
      <c r="F418" s="70"/>
      <c r="G418" s="71"/>
      <c r="H418" s="71"/>
      <c r="I418" s="71"/>
      <c r="J418" s="72">
        <v>241.58</v>
      </c>
      <c r="K418" s="71"/>
      <c r="L418" s="72">
        <v>29.88</v>
      </c>
      <c r="M418" s="73">
        <v>15.71</v>
      </c>
      <c r="N418" s="96">
        <v>469.41</v>
      </c>
      <c r="EZ418" s="58"/>
      <c r="FA418" s="67"/>
      <c r="FB418" s="67"/>
      <c r="FC418" s="67"/>
      <c r="FD418" s="75" t="s">
        <v>131</v>
      </c>
      <c r="FG418" s="67"/>
      <c r="FJ418" s="105"/>
      <c r="FK418" s="67"/>
    </row>
    <row r="419" spans="1:167" s="18" customFormat="1" ht="15" x14ac:dyDescent="0.25">
      <c r="A419" s="68"/>
      <c r="B419" s="69" t="s">
        <v>21</v>
      </c>
      <c r="C419" s="576" t="s">
        <v>132</v>
      </c>
      <c r="D419" s="576"/>
      <c r="E419" s="576"/>
      <c r="F419" s="70"/>
      <c r="G419" s="71"/>
      <c r="H419" s="71"/>
      <c r="I419" s="71"/>
      <c r="J419" s="72">
        <v>26.36</v>
      </c>
      <c r="K419" s="71"/>
      <c r="L419" s="72">
        <v>3.26</v>
      </c>
      <c r="M419" s="73">
        <v>52.21</v>
      </c>
      <c r="N419" s="96">
        <v>170.2</v>
      </c>
      <c r="EZ419" s="58"/>
      <c r="FA419" s="67"/>
      <c r="FB419" s="67"/>
      <c r="FC419" s="67"/>
      <c r="FD419" s="75" t="s">
        <v>132</v>
      </c>
      <c r="FG419" s="67"/>
      <c r="FJ419" s="105"/>
      <c r="FK419" s="67"/>
    </row>
    <row r="420" spans="1:167" s="18" customFormat="1" ht="15" x14ac:dyDescent="0.25">
      <c r="A420" s="76"/>
      <c r="B420" s="69"/>
      <c r="C420" s="576" t="s">
        <v>117</v>
      </c>
      <c r="D420" s="576"/>
      <c r="E420" s="576"/>
      <c r="F420" s="70" t="s">
        <v>118</v>
      </c>
      <c r="G420" s="73">
        <v>12.53</v>
      </c>
      <c r="H420" s="71"/>
      <c r="I420" s="93">
        <v>1.5499609999999999</v>
      </c>
      <c r="J420" s="79"/>
      <c r="K420" s="71"/>
      <c r="L420" s="79"/>
      <c r="M420" s="71"/>
      <c r="N420" s="80"/>
      <c r="EZ420" s="58"/>
      <c r="FA420" s="67"/>
      <c r="FB420" s="67"/>
      <c r="FC420" s="67"/>
      <c r="FE420" s="75" t="s">
        <v>117</v>
      </c>
      <c r="FG420" s="67"/>
      <c r="FJ420" s="105"/>
      <c r="FK420" s="67"/>
    </row>
    <row r="421" spans="1:167" s="18" customFormat="1" ht="15" x14ac:dyDescent="0.25">
      <c r="A421" s="76"/>
      <c r="B421" s="69"/>
      <c r="C421" s="576" t="s">
        <v>133</v>
      </c>
      <c r="D421" s="576"/>
      <c r="E421" s="576"/>
      <c r="F421" s="70" t="s">
        <v>118</v>
      </c>
      <c r="G421" s="73">
        <v>2.62</v>
      </c>
      <c r="H421" s="71"/>
      <c r="I421" s="93">
        <v>0.32409399999999999</v>
      </c>
      <c r="J421" s="79"/>
      <c r="K421" s="71"/>
      <c r="L421" s="79"/>
      <c r="M421" s="71"/>
      <c r="N421" s="80"/>
      <c r="EZ421" s="58"/>
      <c r="FA421" s="67"/>
      <c r="FB421" s="67"/>
      <c r="FC421" s="67"/>
      <c r="FE421" s="75" t="s">
        <v>133</v>
      </c>
      <c r="FG421" s="67"/>
      <c r="FJ421" s="105"/>
      <c r="FK421" s="67"/>
    </row>
    <row r="422" spans="1:167" s="18" customFormat="1" ht="15" x14ac:dyDescent="0.25">
      <c r="A422" s="81"/>
      <c r="B422" s="69"/>
      <c r="C422" s="577" t="s">
        <v>119</v>
      </c>
      <c r="D422" s="577"/>
      <c r="E422" s="577"/>
      <c r="F422" s="82"/>
      <c r="G422" s="83"/>
      <c r="H422" s="83"/>
      <c r="I422" s="83"/>
      <c r="J422" s="84">
        <v>348.46</v>
      </c>
      <c r="K422" s="83"/>
      <c r="L422" s="84">
        <v>43.1</v>
      </c>
      <c r="M422" s="83"/>
      <c r="N422" s="85">
        <v>1159.6300000000001</v>
      </c>
      <c r="EZ422" s="58"/>
      <c r="FA422" s="67"/>
      <c r="FB422" s="67"/>
      <c r="FC422" s="67"/>
      <c r="FF422" s="75" t="s">
        <v>119</v>
      </c>
      <c r="FG422" s="67"/>
      <c r="FJ422" s="105"/>
      <c r="FK422" s="67"/>
    </row>
    <row r="423" spans="1:167" s="18" customFormat="1" ht="15" x14ac:dyDescent="0.25">
      <c r="A423" s="76"/>
      <c r="B423" s="69"/>
      <c r="C423" s="576" t="s">
        <v>120</v>
      </c>
      <c r="D423" s="576"/>
      <c r="E423" s="576"/>
      <c r="F423" s="70"/>
      <c r="G423" s="71"/>
      <c r="H423" s="71"/>
      <c r="I423" s="71"/>
      <c r="J423" s="79"/>
      <c r="K423" s="71"/>
      <c r="L423" s="72">
        <v>16.48</v>
      </c>
      <c r="M423" s="71"/>
      <c r="N423" s="96">
        <v>860.42</v>
      </c>
      <c r="EZ423" s="58"/>
      <c r="FA423" s="67"/>
      <c r="FB423" s="67"/>
      <c r="FC423" s="67"/>
      <c r="FE423" s="75" t="s">
        <v>120</v>
      </c>
      <c r="FG423" s="67"/>
      <c r="FJ423" s="105"/>
      <c r="FK423" s="67"/>
    </row>
    <row r="424" spans="1:167" s="18" customFormat="1" ht="22.5" x14ac:dyDescent="0.25">
      <c r="A424" s="76"/>
      <c r="B424" s="69" t="s">
        <v>146</v>
      </c>
      <c r="C424" s="576" t="s">
        <v>147</v>
      </c>
      <c r="D424" s="576"/>
      <c r="E424" s="576"/>
      <c r="F424" s="70" t="s">
        <v>123</v>
      </c>
      <c r="G424" s="77">
        <v>92</v>
      </c>
      <c r="H424" s="71"/>
      <c r="I424" s="77">
        <v>92</v>
      </c>
      <c r="J424" s="79"/>
      <c r="K424" s="71"/>
      <c r="L424" s="72">
        <v>15.16</v>
      </c>
      <c r="M424" s="71"/>
      <c r="N424" s="96">
        <v>791.59</v>
      </c>
      <c r="EZ424" s="58"/>
      <c r="FA424" s="67"/>
      <c r="FB424" s="67"/>
      <c r="FC424" s="67"/>
      <c r="FE424" s="75" t="s">
        <v>147</v>
      </c>
      <c r="FG424" s="67"/>
      <c r="FJ424" s="105"/>
      <c r="FK424" s="67"/>
    </row>
    <row r="425" spans="1:167" s="18" customFormat="1" ht="45" x14ac:dyDescent="0.25">
      <c r="A425" s="76"/>
      <c r="B425" s="69" t="s">
        <v>148</v>
      </c>
      <c r="C425" s="576" t="s">
        <v>149</v>
      </c>
      <c r="D425" s="576"/>
      <c r="E425" s="576"/>
      <c r="F425" s="70" t="s">
        <v>123</v>
      </c>
      <c r="G425" s="77">
        <v>46</v>
      </c>
      <c r="H425" s="73">
        <v>0.85</v>
      </c>
      <c r="I425" s="91">
        <v>39.1</v>
      </c>
      <c r="J425" s="79"/>
      <c r="K425" s="71"/>
      <c r="L425" s="72">
        <v>6.44</v>
      </c>
      <c r="M425" s="71"/>
      <c r="N425" s="96">
        <v>336.42</v>
      </c>
      <c r="EZ425" s="58"/>
      <c r="FA425" s="67"/>
      <c r="FB425" s="67"/>
      <c r="FC425" s="67"/>
      <c r="FE425" s="75" t="s">
        <v>149</v>
      </c>
      <c r="FG425" s="67"/>
      <c r="FJ425" s="105"/>
      <c r="FK425" s="67"/>
    </row>
    <row r="426" spans="1:167" s="18" customFormat="1" ht="15" x14ac:dyDescent="0.25">
      <c r="A426" s="86"/>
      <c r="B426" s="87"/>
      <c r="C426" s="578" t="s">
        <v>126</v>
      </c>
      <c r="D426" s="578"/>
      <c r="E426" s="578"/>
      <c r="F426" s="61"/>
      <c r="G426" s="62"/>
      <c r="H426" s="62"/>
      <c r="I426" s="62"/>
      <c r="J426" s="65"/>
      <c r="K426" s="62"/>
      <c r="L426" s="88">
        <v>64.7</v>
      </c>
      <c r="M426" s="83"/>
      <c r="N426" s="89">
        <v>2287.64</v>
      </c>
      <c r="EZ426" s="58"/>
      <c r="FA426" s="67"/>
      <c r="FB426" s="67"/>
      <c r="FC426" s="67"/>
      <c r="FG426" s="67" t="s">
        <v>126</v>
      </c>
      <c r="FJ426" s="105"/>
      <c r="FK426" s="67"/>
    </row>
    <row r="427" spans="1:167" s="18" customFormat="1" ht="33.75" x14ac:dyDescent="0.25">
      <c r="A427" s="59" t="s">
        <v>284</v>
      </c>
      <c r="B427" s="60" t="s">
        <v>150</v>
      </c>
      <c r="C427" s="578" t="s">
        <v>151</v>
      </c>
      <c r="D427" s="578"/>
      <c r="E427" s="578"/>
      <c r="F427" s="61" t="s">
        <v>115</v>
      </c>
      <c r="G427" s="62">
        <v>0.124</v>
      </c>
      <c r="H427" s="63">
        <v>1</v>
      </c>
      <c r="I427" s="97">
        <v>0.124</v>
      </c>
      <c r="J427" s="65"/>
      <c r="K427" s="62"/>
      <c r="L427" s="65"/>
      <c r="M427" s="62"/>
      <c r="N427" s="66"/>
      <c r="EZ427" s="58"/>
      <c r="FA427" s="67" t="s">
        <v>151</v>
      </c>
      <c r="FB427" s="67" t="s">
        <v>0</v>
      </c>
      <c r="FC427" s="67" t="s">
        <v>0</v>
      </c>
      <c r="FG427" s="67"/>
      <c r="FJ427" s="105"/>
      <c r="FK427" s="67"/>
    </row>
    <row r="428" spans="1:167" s="18" customFormat="1" ht="15" x14ac:dyDescent="0.25">
      <c r="A428" s="68"/>
      <c r="B428" s="69" t="s">
        <v>26</v>
      </c>
      <c r="C428" s="576" t="s">
        <v>116</v>
      </c>
      <c r="D428" s="576"/>
      <c r="E428" s="576"/>
      <c r="F428" s="70"/>
      <c r="G428" s="71"/>
      <c r="H428" s="71"/>
      <c r="I428" s="71"/>
      <c r="J428" s="72">
        <v>173.23</v>
      </c>
      <c r="K428" s="71"/>
      <c r="L428" s="72">
        <v>21.48</v>
      </c>
      <c r="M428" s="73">
        <v>52.21</v>
      </c>
      <c r="N428" s="74">
        <v>1121.47</v>
      </c>
      <c r="EZ428" s="58"/>
      <c r="FA428" s="67"/>
      <c r="FB428" s="67"/>
      <c r="FC428" s="67"/>
      <c r="FD428" s="75" t="s">
        <v>116</v>
      </c>
      <c r="FG428" s="67"/>
      <c r="FJ428" s="105"/>
      <c r="FK428" s="67"/>
    </row>
    <row r="429" spans="1:167" s="18" customFormat="1" ht="15" x14ac:dyDescent="0.25">
      <c r="A429" s="68"/>
      <c r="B429" s="69" t="s">
        <v>127</v>
      </c>
      <c r="C429" s="576" t="s">
        <v>131</v>
      </c>
      <c r="D429" s="576"/>
      <c r="E429" s="576"/>
      <c r="F429" s="70"/>
      <c r="G429" s="71"/>
      <c r="H429" s="71"/>
      <c r="I429" s="71"/>
      <c r="J429" s="90">
        <v>5268.76</v>
      </c>
      <c r="K429" s="71"/>
      <c r="L429" s="72">
        <v>653.33000000000004</v>
      </c>
      <c r="M429" s="73">
        <v>15.71</v>
      </c>
      <c r="N429" s="74">
        <v>10263.81</v>
      </c>
      <c r="EZ429" s="58"/>
      <c r="FA429" s="67"/>
      <c r="FB429" s="67"/>
      <c r="FC429" s="67"/>
      <c r="FD429" s="75" t="s">
        <v>131</v>
      </c>
      <c r="FG429" s="67"/>
      <c r="FJ429" s="105"/>
      <c r="FK429" s="67"/>
    </row>
    <row r="430" spans="1:167" s="18" customFormat="1" ht="15" x14ac:dyDescent="0.25">
      <c r="A430" s="68"/>
      <c r="B430" s="69" t="s">
        <v>21</v>
      </c>
      <c r="C430" s="576" t="s">
        <v>132</v>
      </c>
      <c r="D430" s="576"/>
      <c r="E430" s="576"/>
      <c r="F430" s="70"/>
      <c r="G430" s="71"/>
      <c r="H430" s="71"/>
      <c r="I430" s="71"/>
      <c r="J430" s="72">
        <v>267.67</v>
      </c>
      <c r="K430" s="71"/>
      <c r="L430" s="72">
        <v>33.19</v>
      </c>
      <c r="M430" s="73">
        <v>52.21</v>
      </c>
      <c r="N430" s="74">
        <v>1732.85</v>
      </c>
      <c r="EZ430" s="58"/>
      <c r="FA430" s="67"/>
      <c r="FB430" s="67"/>
      <c r="FC430" s="67"/>
      <c r="FD430" s="75" t="s">
        <v>132</v>
      </c>
      <c r="FG430" s="67"/>
      <c r="FJ430" s="105"/>
      <c r="FK430" s="67"/>
    </row>
    <row r="431" spans="1:167" s="18" customFormat="1" ht="15" x14ac:dyDescent="0.25">
      <c r="A431" s="68"/>
      <c r="B431" s="69" t="s">
        <v>24</v>
      </c>
      <c r="C431" s="576" t="s">
        <v>152</v>
      </c>
      <c r="D431" s="576"/>
      <c r="E431" s="576"/>
      <c r="F431" s="70"/>
      <c r="G431" s="71"/>
      <c r="H431" s="71"/>
      <c r="I431" s="71"/>
      <c r="J431" s="72">
        <v>17.079999999999998</v>
      </c>
      <c r="K431" s="71"/>
      <c r="L431" s="72">
        <v>2.12</v>
      </c>
      <c r="M431" s="91">
        <v>9.5</v>
      </c>
      <c r="N431" s="96">
        <v>20.14</v>
      </c>
      <c r="EZ431" s="58"/>
      <c r="FA431" s="67"/>
      <c r="FB431" s="67"/>
      <c r="FC431" s="67"/>
      <c r="FD431" s="75" t="s">
        <v>152</v>
      </c>
      <c r="FG431" s="67"/>
      <c r="FJ431" s="105"/>
      <c r="FK431" s="67"/>
    </row>
    <row r="432" spans="1:167" s="18" customFormat="1" ht="15" x14ac:dyDescent="0.25">
      <c r="A432" s="76"/>
      <c r="B432" s="69"/>
      <c r="C432" s="576" t="s">
        <v>117</v>
      </c>
      <c r="D432" s="576"/>
      <c r="E432" s="576"/>
      <c r="F432" s="70" t="s">
        <v>118</v>
      </c>
      <c r="G432" s="91">
        <v>21.6</v>
      </c>
      <c r="H432" s="71"/>
      <c r="I432" s="103">
        <v>2.6783999999999999</v>
      </c>
      <c r="J432" s="79"/>
      <c r="K432" s="71"/>
      <c r="L432" s="79"/>
      <c r="M432" s="71"/>
      <c r="N432" s="80"/>
      <c r="EZ432" s="58"/>
      <c r="FA432" s="67"/>
      <c r="FB432" s="67"/>
      <c r="FC432" s="67"/>
      <c r="FE432" s="75" t="s">
        <v>117</v>
      </c>
      <c r="FG432" s="67"/>
      <c r="FJ432" s="105"/>
      <c r="FK432" s="67"/>
    </row>
    <row r="433" spans="1:167" s="18" customFormat="1" ht="15" x14ac:dyDescent="0.25">
      <c r="A433" s="76"/>
      <c r="B433" s="69"/>
      <c r="C433" s="576" t="s">
        <v>133</v>
      </c>
      <c r="D433" s="576"/>
      <c r="E433" s="576"/>
      <c r="F433" s="70" t="s">
        <v>118</v>
      </c>
      <c r="G433" s="91">
        <v>20.6</v>
      </c>
      <c r="H433" s="71"/>
      <c r="I433" s="103">
        <v>2.5543999999999998</v>
      </c>
      <c r="J433" s="79"/>
      <c r="K433" s="71"/>
      <c r="L433" s="79"/>
      <c r="M433" s="71"/>
      <c r="N433" s="80"/>
      <c r="EZ433" s="58"/>
      <c r="FA433" s="67"/>
      <c r="FB433" s="67"/>
      <c r="FC433" s="67"/>
      <c r="FE433" s="75" t="s">
        <v>133</v>
      </c>
      <c r="FG433" s="67"/>
      <c r="FJ433" s="105"/>
      <c r="FK433" s="67"/>
    </row>
    <row r="434" spans="1:167" s="18" customFormat="1" ht="15" x14ac:dyDescent="0.25">
      <c r="A434" s="81"/>
      <c r="B434" s="69"/>
      <c r="C434" s="577" t="s">
        <v>119</v>
      </c>
      <c r="D434" s="577"/>
      <c r="E434" s="577"/>
      <c r="F434" s="82"/>
      <c r="G434" s="83"/>
      <c r="H434" s="83"/>
      <c r="I434" s="83"/>
      <c r="J434" s="94">
        <v>5459.07</v>
      </c>
      <c r="K434" s="83"/>
      <c r="L434" s="84">
        <v>676.93</v>
      </c>
      <c r="M434" s="83"/>
      <c r="N434" s="85">
        <v>11405.42</v>
      </c>
      <c r="EZ434" s="58"/>
      <c r="FA434" s="67"/>
      <c r="FB434" s="67"/>
      <c r="FC434" s="67"/>
      <c r="FF434" s="75" t="s">
        <v>119</v>
      </c>
      <c r="FG434" s="67"/>
      <c r="FJ434" s="105"/>
      <c r="FK434" s="67"/>
    </row>
    <row r="435" spans="1:167" s="18" customFormat="1" ht="15" x14ac:dyDescent="0.25">
      <c r="A435" s="76"/>
      <c r="B435" s="69"/>
      <c r="C435" s="576" t="s">
        <v>120</v>
      </c>
      <c r="D435" s="576"/>
      <c r="E435" s="576"/>
      <c r="F435" s="70"/>
      <c r="G435" s="71"/>
      <c r="H435" s="71"/>
      <c r="I435" s="71"/>
      <c r="J435" s="79"/>
      <c r="K435" s="71"/>
      <c r="L435" s="72">
        <v>54.67</v>
      </c>
      <c r="M435" s="71"/>
      <c r="N435" s="74">
        <v>2854.32</v>
      </c>
      <c r="EZ435" s="58"/>
      <c r="FA435" s="67"/>
      <c r="FB435" s="67"/>
      <c r="FC435" s="67"/>
      <c r="FE435" s="75" t="s">
        <v>120</v>
      </c>
      <c r="FG435" s="67"/>
      <c r="FJ435" s="105"/>
      <c r="FK435" s="67"/>
    </row>
    <row r="436" spans="1:167" s="18" customFormat="1" ht="45" x14ac:dyDescent="0.25">
      <c r="A436" s="76"/>
      <c r="B436" s="69" t="s">
        <v>153</v>
      </c>
      <c r="C436" s="576" t="s">
        <v>154</v>
      </c>
      <c r="D436" s="576"/>
      <c r="E436" s="576"/>
      <c r="F436" s="70" t="s">
        <v>123</v>
      </c>
      <c r="G436" s="77">
        <v>147</v>
      </c>
      <c r="H436" s="71"/>
      <c r="I436" s="77">
        <v>147</v>
      </c>
      <c r="J436" s="79"/>
      <c r="K436" s="71"/>
      <c r="L436" s="72">
        <v>80.36</v>
      </c>
      <c r="M436" s="71"/>
      <c r="N436" s="74">
        <v>4195.8500000000004</v>
      </c>
      <c r="EZ436" s="58"/>
      <c r="FA436" s="67"/>
      <c r="FB436" s="67"/>
      <c r="FC436" s="67"/>
      <c r="FE436" s="75" t="s">
        <v>154</v>
      </c>
      <c r="FG436" s="67"/>
      <c r="FJ436" s="105"/>
      <c r="FK436" s="67"/>
    </row>
    <row r="437" spans="1:167" s="18" customFormat="1" ht="56.25" x14ac:dyDescent="0.25">
      <c r="A437" s="76"/>
      <c r="B437" s="69" t="s">
        <v>155</v>
      </c>
      <c r="C437" s="576" t="s">
        <v>156</v>
      </c>
      <c r="D437" s="576"/>
      <c r="E437" s="576"/>
      <c r="F437" s="70" t="s">
        <v>123</v>
      </c>
      <c r="G437" s="77">
        <v>134</v>
      </c>
      <c r="H437" s="73">
        <v>0.85</v>
      </c>
      <c r="I437" s="91">
        <v>113.9</v>
      </c>
      <c r="J437" s="79"/>
      <c r="K437" s="71"/>
      <c r="L437" s="72">
        <v>62.27</v>
      </c>
      <c r="M437" s="71"/>
      <c r="N437" s="74">
        <v>3251.07</v>
      </c>
      <c r="EZ437" s="58"/>
      <c r="FA437" s="67"/>
      <c r="FB437" s="67"/>
      <c r="FC437" s="67"/>
      <c r="FE437" s="75" t="s">
        <v>156</v>
      </c>
      <c r="FG437" s="67"/>
      <c r="FJ437" s="105"/>
      <c r="FK437" s="67"/>
    </row>
    <row r="438" spans="1:167" s="18" customFormat="1" ht="15" x14ac:dyDescent="0.25">
      <c r="A438" s="86"/>
      <c r="B438" s="87"/>
      <c r="C438" s="578" t="s">
        <v>126</v>
      </c>
      <c r="D438" s="578"/>
      <c r="E438" s="578"/>
      <c r="F438" s="61"/>
      <c r="G438" s="62"/>
      <c r="H438" s="62"/>
      <c r="I438" s="62"/>
      <c r="J438" s="65"/>
      <c r="K438" s="62"/>
      <c r="L438" s="88">
        <v>819.56</v>
      </c>
      <c r="M438" s="83"/>
      <c r="N438" s="89">
        <v>18852.34</v>
      </c>
      <c r="EZ438" s="58"/>
      <c r="FA438" s="67"/>
      <c r="FB438" s="67"/>
      <c r="FC438" s="67"/>
      <c r="FG438" s="67" t="s">
        <v>126</v>
      </c>
      <c r="FJ438" s="105"/>
      <c r="FK438" s="67"/>
    </row>
    <row r="439" spans="1:167" s="18" customFormat="1" ht="22.5" x14ac:dyDescent="0.25">
      <c r="A439" s="59" t="s">
        <v>285</v>
      </c>
      <c r="B439" s="60" t="s">
        <v>157</v>
      </c>
      <c r="C439" s="578" t="s">
        <v>158</v>
      </c>
      <c r="D439" s="578"/>
      <c r="E439" s="578"/>
      <c r="F439" s="61" t="s">
        <v>159</v>
      </c>
      <c r="G439" s="62">
        <v>15.62</v>
      </c>
      <c r="H439" s="63">
        <v>1</v>
      </c>
      <c r="I439" s="102">
        <v>15.62</v>
      </c>
      <c r="J439" s="88">
        <v>646.32000000000005</v>
      </c>
      <c r="K439" s="97">
        <v>1.012</v>
      </c>
      <c r="L439" s="95">
        <v>10216.66</v>
      </c>
      <c r="M439" s="98">
        <v>9.5</v>
      </c>
      <c r="N439" s="89">
        <v>97058.27</v>
      </c>
      <c r="EZ439" s="58"/>
      <c r="FA439" s="67" t="s">
        <v>158</v>
      </c>
      <c r="FB439" s="67" t="s">
        <v>0</v>
      </c>
      <c r="FC439" s="67" t="s">
        <v>0</v>
      </c>
      <c r="FG439" s="67"/>
      <c r="FJ439" s="105"/>
      <c r="FK439" s="67"/>
    </row>
    <row r="440" spans="1:167" s="18" customFormat="1" ht="15" x14ac:dyDescent="0.25">
      <c r="A440" s="81"/>
      <c r="B440" s="99"/>
      <c r="C440" s="576" t="s">
        <v>160</v>
      </c>
      <c r="D440" s="576"/>
      <c r="E440" s="576"/>
      <c r="F440" s="576"/>
      <c r="G440" s="576"/>
      <c r="H440" s="576"/>
      <c r="I440" s="576"/>
      <c r="J440" s="576"/>
      <c r="K440" s="576"/>
      <c r="L440" s="576"/>
      <c r="M440" s="576"/>
      <c r="N440" s="583"/>
      <c r="EZ440" s="58"/>
      <c r="FA440" s="67"/>
      <c r="FB440" s="67"/>
      <c r="FC440" s="67"/>
      <c r="FG440" s="67"/>
      <c r="FH440" s="75" t="s">
        <v>160</v>
      </c>
      <c r="FJ440" s="105"/>
      <c r="FK440" s="67"/>
    </row>
    <row r="441" spans="1:167" s="18" customFormat="1" ht="15" x14ac:dyDescent="0.25">
      <c r="A441" s="100"/>
      <c r="B441" s="69"/>
      <c r="C441" s="584" t="s">
        <v>161</v>
      </c>
      <c r="D441" s="584"/>
      <c r="E441" s="584"/>
      <c r="F441" s="584"/>
      <c r="G441" s="584"/>
      <c r="H441" s="584"/>
      <c r="I441" s="584"/>
      <c r="J441" s="584"/>
      <c r="K441" s="584"/>
      <c r="L441" s="584"/>
      <c r="M441" s="584"/>
      <c r="N441" s="585"/>
      <c r="EZ441" s="58"/>
      <c r="FA441" s="67"/>
      <c r="FB441" s="67"/>
      <c r="FC441" s="67"/>
      <c r="FG441" s="67"/>
      <c r="FI441" s="75" t="s">
        <v>161</v>
      </c>
      <c r="FJ441" s="105"/>
      <c r="FK441" s="67"/>
    </row>
    <row r="442" spans="1:167" s="18" customFormat="1" ht="15" x14ac:dyDescent="0.25">
      <c r="A442" s="86"/>
      <c r="B442" s="87"/>
      <c r="C442" s="578" t="s">
        <v>126</v>
      </c>
      <c r="D442" s="578"/>
      <c r="E442" s="578"/>
      <c r="F442" s="61"/>
      <c r="G442" s="62"/>
      <c r="H442" s="62"/>
      <c r="I442" s="62"/>
      <c r="J442" s="65"/>
      <c r="K442" s="62"/>
      <c r="L442" s="95">
        <v>10216.66</v>
      </c>
      <c r="M442" s="83"/>
      <c r="N442" s="89">
        <v>97058.27</v>
      </c>
      <c r="EZ442" s="58"/>
      <c r="FA442" s="67"/>
      <c r="FB442" s="67"/>
      <c r="FC442" s="67"/>
      <c r="FG442" s="67" t="s">
        <v>126</v>
      </c>
      <c r="FJ442" s="105"/>
      <c r="FK442" s="67"/>
    </row>
    <row r="443" spans="1:167" s="18" customFormat="1" ht="56.25" x14ac:dyDescent="0.25">
      <c r="A443" s="59" t="s">
        <v>286</v>
      </c>
      <c r="B443" s="60" t="s">
        <v>287</v>
      </c>
      <c r="C443" s="578" t="s">
        <v>288</v>
      </c>
      <c r="D443" s="578"/>
      <c r="E443" s="578"/>
      <c r="F443" s="61" t="s">
        <v>222</v>
      </c>
      <c r="G443" s="62">
        <v>1</v>
      </c>
      <c r="H443" s="63">
        <v>1</v>
      </c>
      <c r="I443" s="63">
        <v>1</v>
      </c>
      <c r="J443" s="65"/>
      <c r="K443" s="62"/>
      <c r="L443" s="65"/>
      <c r="M443" s="62"/>
      <c r="N443" s="66"/>
      <c r="EZ443" s="58"/>
      <c r="FA443" s="67" t="s">
        <v>288</v>
      </c>
      <c r="FB443" s="67" t="s">
        <v>0</v>
      </c>
      <c r="FC443" s="67" t="s">
        <v>0</v>
      </c>
      <c r="FG443" s="67"/>
      <c r="FJ443" s="105"/>
      <c r="FK443" s="67"/>
    </row>
    <row r="444" spans="1:167" s="18" customFormat="1" ht="15" x14ac:dyDescent="0.25">
      <c r="A444" s="68"/>
      <c r="B444" s="69" t="s">
        <v>26</v>
      </c>
      <c r="C444" s="576" t="s">
        <v>116</v>
      </c>
      <c r="D444" s="576"/>
      <c r="E444" s="576"/>
      <c r="F444" s="70"/>
      <c r="G444" s="71"/>
      <c r="H444" s="71"/>
      <c r="I444" s="71"/>
      <c r="J444" s="72">
        <v>316.8</v>
      </c>
      <c r="K444" s="71"/>
      <c r="L444" s="72">
        <v>316.8</v>
      </c>
      <c r="M444" s="73">
        <v>52.21</v>
      </c>
      <c r="N444" s="74">
        <v>16540.13</v>
      </c>
      <c r="EZ444" s="58"/>
      <c r="FA444" s="67"/>
      <c r="FB444" s="67"/>
      <c r="FC444" s="67"/>
      <c r="FD444" s="75" t="s">
        <v>116</v>
      </c>
      <c r="FG444" s="67"/>
      <c r="FJ444" s="105"/>
      <c r="FK444" s="67"/>
    </row>
    <row r="445" spans="1:167" s="18" customFormat="1" ht="15" x14ac:dyDescent="0.25">
      <c r="A445" s="68"/>
      <c r="B445" s="69" t="s">
        <v>127</v>
      </c>
      <c r="C445" s="576" t="s">
        <v>131</v>
      </c>
      <c r="D445" s="576"/>
      <c r="E445" s="576"/>
      <c r="F445" s="70"/>
      <c r="G445" s="71"/>
      <c r="H445" s="71"/>
      <c r="I445" s="71"/>
      <c r="J445" s="90">
        <v>8602.08</v>
      </c>
      <c r="K445" s="71"/>
      <c r="L445" s="90">
        <v>8602.08</v>
      </c>
      <c r="M445" s="73">
        <v>15.71</v>
      </c>
      <c r="N445" s="74">
        <v>135138.68</v>
      </c>
      <c r="EZ445" s="58"/>
      <c r="FA445" s="67"/>
      <c r="FB445" s="67"/>
      <c r="FC445" s="67"/>
      <c r="FD445" s="75" t="s">
        <v>131</v>
      </c>
      <c r="FG445" s="67"/>
      <c r="FJ445" s="105"/>
      <c r="FK445" s="67"/>
    </row>
    <row r="446" spans="1:167" s="18" customFormat="1" ht="15" x14ac:dyDescent="0.25">
      <c r="A446" s="68"/>
      <c r="B446" s="69" t="s">
        <v>21</v>
      </c>
      <c r="C446" s="576" t="s">
        <v>132</v>
      </c>
      <c r="D446" s="576"/>
      <c r="E446" s="576"/>
      <c r="F446" s="70"/>
      <c r="G446" s="71"/>
      <c r="H446" s="71"/>
      <c r="I446" s="71"/>
      <c r="J446" s="72">
        <v>328.35</v>
      </c>
      <c r="K446" s="71"/>
      <c r="L446" s="72">
        <v>328.35</v>
      </c>
      <c r="M446" s="73">
        <v>52.21</v>
      </c>
      <c r="N446" s="74">
        <v>17143.150000000001</v>
      </c>
      <c r="EZ446" s="58"/>
      <c r="FA446" s="67"/>
      <c r="FB446" s="67"/>
      <c r="FC446" s="67"/>
      <c r="FD446" s="75" t="s">
        <v>132</v>
      </c>
      <c r="FG446" s="67"/>
      <c r="FJ446" s="105"/>
      <c r="FK446" s="67"/>
    </row>
    <row r="447" spans="1:167" s="18" customFormat="1" ht="15" x14ac:dyDescent="0.25">
      <c r="A447" s="76"/>
      <c r="B447" s="69"/>
      <c r="C447" s="576" t="s">
        <v>117</v>
      </c>
      <c r="D447" s="576"/>
      <c r="E447" s="576"/>
      <c r="F447" s="70" t="s">
        <v>118</v>
      </c>
      <c r="G447" s="73">
        <v>34.51</v>
      </c>
      <c r="H447" s="71"/>
      <c r="I447" s="73">
        <v>34.51</v>
      </c>
      <c r="J447" s="79"/>
      <c r="K447" s="71"/>
      <c r="L447" s="79"/>
      <c r="M447" s="71"/>
      <c r="N447" s="80"/>
      <c r="EZ447" s="58"/>
      <c r="FA447" s="67"/>
      <c r="FB447" s="67"/>
      <c r="FC447" s="67"/>
      <c r="FE447" s="75" t="s">
        <v>117</v>
      </c>
      <c r="FG447" s="67"/>
      <c r="FJ447" s="105"/>
      <c r="FK447" s="67"/>
    </row>
    <row r="448" spans="1:167" s="18" customFormat="1" ht="15" x14ac:dyDescent="0.25">
      <c r="A448" s="76"/>
      <c r="B448" s="69"/>
      <c r="C448" s="576" t="s">
        <v>133</v>
      </c>
      <c r="D448" s="576"/>
      <c r="E448" s="576"/>
      <c r="F448" s="70" t="s">
        <v>118</v>
      </c>
      <c r="G448" s="73">
        <v>25.66</v>
      </c>
      <c r="H448" s="71"/>
      <c r="I448" s="73">
        <v>25.66</v>
      </c>
      <c r="J448" s="79"/>
      <c r="K448" s="71"/>
      <c r="L448" s="79"/>
      <c r="M448" s="71"/>
      <c r="N448" s="80"/>
      <c r="EZ448" s="58"/>
      <c r="FA448" s="67"/>
      <c r="FB448" s="67"/>
      <c r="FC448" s="67"/>
      <c r="FE448" s="75" t="s">
        <v>133</v>
      </c>
      <c r="FG448" s="67"/>
      <c r="FJ448" s="105"/>
      <c r="FK448" s="67"/>
    </row>
    <row r="449" spans="1:167" s="18" customFormat="1" ht="15" x14ac:dyDescent="0.25">
      <c r="A449" s="81"/>
      <c r="B449" s="69"/>
      <c r="C449" s="577" t="s">
        <v>119</v>
      </c>
      <c r="D449" s="577"/>
      <c r="E449" s="577"/>
      <c r="F449" s="82"/>
      <c r="G449" s="83"/>
      <c r="H449" s="83"/>
      <c r="I449" s="83"/>
      <c r="J449" s="94">
        <v>8918.8799999999992</v>
      </c>
      <c r="K449" s="83"/>
      <c r="L449" s="94">
        <v>8918.8799999999992</v>
      </c>
      <c r="M449" s="83"/>
      <c r="N449" s="85">
        <v>151678.81</v>
      </c>
      <c r="EZ449" s="58"/>
      <c r="FA449" s="67"/>
      <c r="FB449" s="67"/>
      <c r="FC449" s="67"/>
      <c r="FF449" s="75" t="s">
        <v>119</v>
      </c>
      <c r="FG449" s="67"/>
      <c r="FJ449" s="105"/>
      <c r="FK449" s="67"/>
    </row>
    <row r="450" spans="1:167" s="18" customFormat="1" ht="15" x14ac:dyDescent="0.25">
      <c r="A450" s="76"/>
      <c r="B450" s="69"/>
      <c r="C450" s="576" t="s">
        <v>120</v>
      </c>
      <c r="D450" s="576"/>
      <c r="E450" s="576"/>
      <c r="F450" s="70"/>
      <c r="G450" s="71"/>
      <c r="H450" s="71"/>
      <c r="I450" s="71"/>
      <c r="J450" s="79"/>
      <c r="K450" s="71"/>
      <c r="L450" s="72">
        <v>645.15</v>
      </c>
      <c r="M450" s="71"/>
      <c r="N450" s="74">
        <v>33683.279999999999</v>
      </c>
      <c r="EZ450" s="58"/>
      <c r="FA450" s="67"/>
      <c r="FB450" s="67"/>
      <c r="FC450" s="67"/>
      <c r="FE450" s="75" t="s">
        <v>120</v>
      </c>
      <c r="FG450" s="67"/>
      <c r="FJ450" s="105"/>
      <c r="FK450" s="67"/>
    </row>
    <row r="451" spans="1:167" s="18" customFormat="1" ht="22.5" x14ac:dyDescent="0.25">
      <c r="A451" s="76"/>
      <c r="B451" s="69" t="s">
        <v>134</v>
      </c>
      <c r="C451" s="576" t="s">
        <v>135</v>
      </c>
      <c r="D451" s="576"/>
      <c r="E451" s="576"/>
      <c r="F451" s="70" t="s">
        <v>123</v>
      </c>
      <c r="G451" s="77">
        <v>109</v>
      </c>
      <c r="H451" s="71"/>
      <c r="I451" s="77">
        <v>109</v>
      </c>
      <c r="J451" s="79"/>
      <c r="K451" s="71"/>
      <c r="L451" s="72">
        <v>703.21</v>
      </c>
      <c r="M451" s="71"/>
      <c r="N451" s="74">
        <v>36714.78</v>
      </c>
      <c r="EZ451" s="58"/>
      <c r="FA451" s="67"/>
      <c r="FB451" s="67"/>
      <c r="FC451" s="67"/>
      <c r="FE451" s="75" t="s">
        <v>135</v>
      </c>
      <c r="FG451" s="67"/>
      <c r="FJ451" s="105"/>
      <c r="FK451" s="67"/>
    </row>
    <row r="452" spans="1:167" s="18" customFormat="1" ht="45" x14ac:dyDescent="0.25">
      <c r="A452" s="76"/>
      <c r="B452" s="69" t="s">
        <v>136</v>
      </c>
      <c r="C452" s="576" t="s">
        <v>137</v>
      </c>
      <c r="D452" s="576"/>
      <c r="E452" s="576"/>
      <c r="F452" s="70" t="s">
        <v>123</v>
      </c>
      <c r="G452" s="77">
        <v>65</v>
      </c>
      <c r="H452" s="73">
        <v>0.85</v>
      </c>
      <c r="I452" s="73">
        <v>55.25</v>
      </c>
      <c r="J452" s="79"/>
      <c r="K452" s="71"/>
      <c r="L452" s="72">
        <v>356.45</v>
      </c>
      <c r="M452" s="71"/>
      <c r="N452" s="74">
        <v>18610.009999999998</v>
      </c>
      <c r="EZ452" s="58"/>
      <c r="FA452" s="67"/>
      <c r="FB452" s="67"/>
      <c r="FC452" s="67"/>
      <c r="FE452" s="75" t="s">
        <v>137</v>
      </c>
      <c r="FG452" s="67"/>
      <c r="FJ452" s="105"/>
      <c r="FK452" s="67"/>
    </row>
    <row r="453" spans="1:167" s="18" customFormat="1" ht="15" x14ac:dyDescent="0.25">
      <c r="A453" s="86"/>
      <c r="B453" s="87"/>
      <c r="C453" s="578" t="s">
        <v>126</v>
      </c>
      <c r="D453" s="578"/>
      <c r="E453" s="578"/>
      <c r="F453" s="61"/>
      <c r="G453" s="62"/>
      <c r="H453" s="62"/>
      <c r="I453" s="62"/>
      <c r="J453" s="65"/>
      <c r="K453" s="62"/>
      <c r="L453" s="95">
        <v>9978.5400000000009</v>
      </c>
      <c r="M453" s="83"/>
      <c r="N453" s="89">
        <v>207003.6</v>
      </c>
      <c r="EZ453" s="58"/>
      <c r="FA453" s="67"/>
      <c r="FB453" s="67"/>
      <c r="FC453" s="67"/>
      <c r="FG453" s="67" t="s">
        <v>126</v>
      </c>
      <c r="FJ453" s="105"/>
      <c r="FK453" s="67"/>
    </row>
    <row r="454" spans="1:167" s="18" customFormat="1" ht="22.5" x14ac:dyDescent="0.25">
      <c r="A454" s="59" t="s">
        <v>289</v>
      </c>
      <c r="B454" s="60" t="s">
        <v>169</v>
      </c>
      <c r="C454" s="578" t="s">
        <v>10</v>
      </c>
      <c r="D454" s="578"/>
      <c r="E454" s="578"/>
      <c r="F454" s="61" t="s">
        <v>11</v>
      </c>
      <c r="G454" s="62">
        <v>1</v>
      </c>
      <c r="H454" s="63">
        <v>1</v>
      </c>
      <c r="I454" s="63">
        <v>1</v>
      </c>
      <c r="J454" s="95">
        <v>168421.05</v>
      </c>
      <c r="K454" s="101">
        <v>1.04236</v>
      </c>
      <c r="L454" s="95">
        <v>175555.37</v>
      </c>
      <c r="M454" s="98">
        <v>9.5</v>
      </c>
      <c r="N454" s="89">
        <v>1667776.02</v>
      </c>
      <c r="EZ454" s="58"/>
      <c r="FA454" s="67" t="s">
        <v>10</v>
      </c>
      <c r="FB454" s="67" t="s">
        <v>0</v>
      </c>
      <c r="FC454" s="67" t="s">
        <v>0</v>
      </c>
      <c r="FG454" s="67"/>
      <c r="FJ454" s="105"/>
      <c r="FK454" s="67"/>
    </row>
    <row r="455" spans="1:167" s="18" customFormat="1" ht="15" x14ac:dyDescent="0.25">
      <c r="A455" s="81"/>
      <c r="B455" s="99"/>
      <c r="C455" s="576" t="s">
        <v>290</v>
      </c>
      <c r="D455" s="576"/>
      <c r="E455" s="576"/>
      <c r="F455" s="576"/>
      <c r="G455" s="576"/>
      <c r="H455" s="576"/>
      <c r="I455" s="576"/>
      <c r="J455" s="576"/>
      <c r="K455" s="576"/>
      <c r="L455" s="576"/>
      <c r="M455" s="576"/>
      <c r="N455" s="583"/>
      <c r="EZ455" s="58"/>
      <c r="FA455" s="67"/>
      <c r="FB455" s="67"/>
      <c r="FC455" s="67"/>
      <c r="FG455" s="67"/>
      <c r="FH455" s="75" t="s">
        <v>290</v>
      </c>
      <c r="FJ455" s="105"/>
      <c r="FK455" s="67"/>
    </row>
    <row r="456" spans="1:167" s="18" customFormat="1" ht="15" x14ac:dyDescent="0.25">
      <c r="A456" s="100"/>
      <c r="B456" s="69"/>
      <c r="C456" s="584" t="s">
        <v>171</v>
      </c>
      <c r="D456" s="584"/>
      <c r="E456" s="584"/>
      <c r="F456" s="584"/>
      <c r="G456" s="584"/>
      <c r="H456" s="584"/>
      <c r="I456" s="584"/>
      <c r="J456" s="584"/>
      <c r="K456" s="584"/>
      <c r="L456" s="584"/>
      <c r="M456" s="584"/>
      <c r="N456" s="585"/>
      <c r="EZ456" s="58"/>
      <c r="FA456" s="67"/>
      <c r="FB456" s="67"/>
      <c r="FC456" s="67"/>
      <c r="FG456" s="67"/>
      <c r="FI456" s="75" t="s">
        <v>171</v>
      </c>
      <c r="FJ456" s="105"/>
      <c r="FK456" s="67"/>
    </row>
    <row r="457" spans="1:167" s="18" customFormat="1" ht="15" x14ac:dyDescent="0.25">
      <c r="A457" s="100"/>
      <c r="B457" s="69"/>
      <c r="C457" s="584" t="s">
        <v>161</v>
      </c>
      <c r="D457" s="584"/>
      <c r="E457" s="584"/>
      <c r="F457" s="584"/>
      <c r="G457" s="584"/>
      <c r="H457" s="584"/>
      <c r="I457" s="584"/>
      <c r="J457" s="584"/>
      <c r="K457" s="584"/>
      <c r="L457" s="584"/>
      <c r="M457" s="584"/>
      <c r="N457" s="585"/>
      <c r="EZ457" s="58"/>
      <c r="FA457" s="67"/>
      <c r="FB457" s="67"/>
      <c r="FC457" s="67"/>
      <c r="FG457" s="67"/>
      <c r="FI457" s="75" t="s">
        <v>161</v>
      </c>
      <c r="FJ457" s="105"/>
      <c r="FK457" s="67"/>
    </row>
    <row r="458" spans="1:167" s="18" customFormat="1" ht="15" x14ac:dyDescent="0.25">
      <c r="A458" s="86"/>
      <c r="B458" s="87"/>
      <c r="C458" s="578" t="s">
        <v>126</v>
      </c>
      <c r="D458" s="578"/>
      <c r="E458" s="578"/>
      <c r="F458" s="61"/>
      <c r="G458" s="62"/>
      <c r="H458" s="62"/>
      <c r="I458" s="62"/>
      <c r="J458" s="65"/>
      <c r="K458" s="62"/>
      <c r="L458" s="95">
        <v>175555.37</v>
      </c>
      <c r="M458" s="83"/>
      <c r="N458" s="89">
        <v>1667776.02</v>
      </c>
      <c r="EZ458" s="58"/>
      <c r="FA458" s="67"/>
      <c r="FB458" s="67"/>
      <c r="FC458" s="67"/>
      <c r="FG458" s="67" t="s">
        <v>126</v>
      </c>
      <c r="FJ458" s="105"/>
      <c r="FK458" s="67"/>
    </row>
    <row r="459" spans="1:167" s="18" customFormat="1" ht="22.5" x14ac:dyDescent="0.25">
      <c r="A459" s="59" t="s">
        <v>291</v>
      </c>
      <c r="B459" s="60" t="s">
        <v>169</v>
      </c>
      <c r="C459" s="578" t="s">
        <v>31</v>
      </c>
      <c r="D459" s="578"/>
      <c r="E459" s="578"/>
      <c r="F459" s="61" t="s">
        <v>11</v>
      </c>
      <c r="G459" s="62">
        <v>1</v>
      </c>
      <c r="H459" s="63">
        <v>1</v>
      </c>
      <c r="I459" s="63">
        <v>1</v>
      </c>
      <c r="J459" s="95">
        <v>363157.89</v>
      </c>
      <c r="K459" s="101">
        <v>1.04236</v>
      </c>
      <c r="L459" s="95">
        <v>378541.26</v>
      </c>
      <c r="M459" s="98">
        <v>9.5</v>
      </c>
      <c r="N459" s="89">
        <v>3596141.97</v>
      </c>
      <c r="EZ459" s="58"/>
      <c r="FA459" s="67" t="s">
        <v>31</v>
      </c>
      <c r="FB459" s="67" t="s">
        <v>0</v>
      </c>
      <c r="FC459" s="67" t="s">
        <v>0</v>
      </c>
      <c r="FG459" s="67"/>
      <c r="FJ459" s="105"/>
      <c r="FK459" s="67"/>
    </row>
    <row r="460" spans="1:167" s="18" customFormat="1" ht="15" x14ac:dyDescent="0.25">
      <c r="A460" s="81"/>
      <c r="B460" s="99"/>
      <c r="C460" s="576" t="s">
        <v>292</v>
      </c>
      <c r="D460" s="576"/>
      <c r="E460" s="576"/>
      <c r="F460" s="576"/>
      <c r="G460" s="576"/>
      <c r="H460" s="576"/>
      <c r="I460" s="576"/>
      <c r="J460" s="576"/>
      <c r="K460" s="576"/>
      <c r="L460" s="576"/>
      <c r="M460" s="576"/>
      <c r="N460" s="583"/>
      <c r="EZ460" s="58"/>
      <c r="FA460" s="67"/>
      <c r="FB460" s="67"/>
      <c r="FC460" s="67"/>
      <c r="FG460" s="67"/>
      <c r="FH460" s="75" t="s">
        <v>292</v>
      </c>
      <c r="FJ460" s="105"/>
      <c r="FK460" s="67"/>
    </row>
    <row r="461" spans="1:167" s="18" customFormat="1" ht="15" x14ac:dyDescent="0.25">
      <c r="A461" s="100"/>
      <c r="B461" s="69"/>
      <c r="C461" s="584" t="s">
        <v>171</v>
      </c>
      <c r="D461" s="584"/>
      <c r="E461" s="584"/>
      <c r="F461" s="584"/>
      <c r="G461" s="584"/>
      <c r="H461" s="584"/>
      <c r="I461" s="584"/>
      <c r="J461" s="584"/>
      <c r="K461" s="584"/>
      <c r="L461" s="584"/>
      <c r="M461" s="584"/>
      <c r="N461" s="585"/>
      <c r="EZ461" s="58"/>
      <c r="FA461" s="67"/>
      <c r="FB461" s="67"/>
      <c r="FC461" s="67"/>
      <c r="FG461" s="67"/>
      <c r="FI461" s="75" t="s">
        <v>171</v>
      </c>
      <c r="FJ461" s="105"/>
      <c r="FK461" s="67"/>
    </row>
    <row r="462" spans="1:167" s="18" customFormat="1" ht="15" x14ac:dyDescent="0.25">
      <c r="A462" s="100"/>
      <c r="B462" s="69"/>
      <c r="C462" s="584" t="s">
        <v>161</v>
      </c>
      <c r="D462" s="584"/>
      <c r="E462" s="584"/>
      <c r="F462" s="584"/>
      <c r="G462" s="584"/>
      <c r="H462" s="584"/>
      <c r="I462" s="584"/>
      <c r="J462" s="584"/>
      <c r="K462" s="584"/>
      <c r="L462" s="584"/>
      <c r="M462" s="584"/>
      <c r="N462" s="585"/>
      <c r="EZ462" s="58"/>
      <c r="FA462" s="67"/>
      <c r="FB462" s="67"/>
      <c r="FC462" s="67"/>
      <c r="FG462" s="67"/>
      <c r="FI462" s="75" t="s">
        <v>161</v>
      </c>
      <c r="FJ462" s="105"/>
      <c r="FK462" s="67"/>
    </row>
    <row r="463" spans="1:167" s="18" customFormat="1" ht="15" x14ac:dyDescent="0.25">
      <c r="A463" s="86"/>
      <c r="B463" s="87"/>
      <c r="C463" s="578" t="s">
        <v>126</v>
      </c>
      <c r="D463" s="578"/>
      <c r="E463" s="578"/>
      <c r="F463" s="61"/>
      <c r="G463" s="62"/>
      <c r="H463" s="62"/>
      <c r="I463" s="62"/>
      <c r="J463" s="65"/>
      <c r="K463" s="62"/>
      <c r="L463" s="95">
        <v>378541.26</v>
      </c>
      <c r="M463" s="83"/>
      <c r="N463" s="89">
        <v>3596141.97</v>
      </c>
      <c r="EZ463" s="58"/>
      <c r="FA463" s="67"/>
      <c r="FB463" s="67"/>
      <c r="FC463" s="67"/>
      <c r="FG463" s="67" t="s">
        <v>126</v>
      </c>
      <c r="FJ463" s="105"/>
      <c r="FK463" s="67"/>
    </row>
    <row r="464" spans="1:167" s="18" customFormat="1" ht="45" x14ac:dyDescent="0.25">
      <c r="A464" s="59" t="s">
        <v>293</v>
      </c>
      <c r="B464" s="60" t="s">
        <v>294</v>
      </c>
      <c r="C464" s="578" t="s">
        <v>295</v>
      </c>
      <c r="D464" s="578"/>
      <c r="E464" s="578"/>
      <c r="F464" s="61" t="s">
        <v>13</v>
      </c>
      <c r="G464" s="62">
        <v>1</v>
      </c>
      <c r="H464" s="63">
        <v>1</v>
      </c>
      <c r="I464" s="63">
        <v>1</v>
      </c>
      <c r="J464" s="65"/>
      <c r="K464" s="62"/>
      <c r="L464" s="65"/>
      <c r="M464" s="62"/>
      <c r="N464" s="66"/>
      <c r="EZ464" s="58"/>
      <c r="FA464" s="67" t="s">
        <v>295</v>
      </c>
      <c r="FB464" s="67" t="s">
        <v>0</v>
      </c>
      <c r="FC464" s="67" t="s">
        <v>0</v>
      </c>
      <c r="FG464" s="67"/>
      <c r="FJ464" s="105"/>
      <c r="FK464" s="67"/>
    </row>
    <row r="465" spans="1:167" s="18" customFormat="1" ht="15" x14ac:dyDescent="0.25">
      <c r="A465" s="68"/>
      <c r="B465" s="69" t="s">
        <v>26</v>
      </c>
      <c r="C465" s="576" t="s">
        <v>116</v>
      </c>
      <c r="D465" s="576"/>
      <c r="E465" s="576"/>
      <c r="F465" s="70"/>
      <c r="G465" s="71"/>
      <c r="H465" s="71"/>
      <c r="I465" s="71"/>
      <c r="J465" s="72">
        <v>251.92</v>
      </c>
      <c r="K465" s="71"/>
      <c r="L465" s="72">
        <v>251.92</v>
      </c>
      <c r="M465" s="73">
        <v>52.21</v>
      </c>
      <c r="N465" s="74">
        <v>13152.74</v>
      </c>
      <c r="EZ465" s="58"/>
      <c r="FA465" s="67"/>
      <c r="FB465" s="67"/>
      <c r="FC465" s="67"/>
      <c r="FD465" s="75" t="s">
        <v>116</v>
      </c>
      <c r="FG465" s="67"/>
      <c r="FJ465" s="105"/>
      <c r="FK465" s="67"/>
    </row>
    <row r="466" spans="1:167" s="18" customFormat="1" ht="15" x14ac:dyDescent="0.25">
      <c r="A466" s="68"/>
      <c r="B466" s="69" t="s">
        <v>127</v>
      </c>
      <c r="C466" s="576" t="s">
        <v>131</v>
      </c>
      <c r="D466" s="576"/>
      <c r="E466" s="576"/>
      <c r="F466" s="70"/>
      <c r="G466" s="71"/>
      <c r="H466" s="71"/>
      <c r="I466" s="71"/>
      <c r="J466" s="72">
        <v>120.78</v>
      </c>
      <c r="K466" s="71"/>
      <c r="L466" s="72">
        <v>120.78</v>
      </c>
      <c r="M466" s="73">
        <v>15.71</v>
      </c>
      <c r="N466" s="74">
        <v>1897.45</v>
      </c>
      <c r="EZ466" s="58"/>
      <c r="FA466" s="67"/>
      <c r="FB466" s="67"/>
      <c r="FC466" s="67"/>
      <c r="FD466" s="75" t="s">
        <v>131</v>
      </c>
      <c r="FG466" s="67"/>
      <c r="FJ466" s="105"/>
      <c r="FK466" s="67"/>
    </row>
    <row r="467" spans="1:167" s="18" customFormat="1" ht="15" x14ac:dyDescent="0.25">
      <c r="A467" s="68"/>
      <c r="B467" s="69" t="s">
        <v>21</v>
      </c>
      <c r="C467" s="576" t="s">
        <v>132</v>
      </c>
      <c r="D467" s="576"/>
      <c r="E467" s="576"/>
      <c r="F467" s="70"/>
      <c r="G467" s="71"/>
      <c r="H467" s="71"/>
      <c r="I467" s="71"/>
      <c r="J467" s="72">
        <v>11.98</v>
      </c>
      <c r="K467" s="71"/>
      <c r="L467" s="72">
        <v>11.98</v>
      </c>
      <c r="M467" s="73">
        <v>52.21</v>
      </c>
      <c r="N467" s="96">
        <v>625.48</v>
      </c>
      <c r="EZ467" s="58"/>
      <c r="FA467" s="67"/>
      <c r="FB467" s="67"/>
      <c r="FC467" s="67"/>
      <c r="FD467" s="75" t="s">
        <v>132</v>
      </c>
      <c r="FG467" s="67"/>
      <c r="FJ467" s="105"/>
      <c r="FK467" s="67"/>
    </row>
    <row r="468" spans="1:167" s="18" customFormat="1" ht="15" x14ac:dyDescent="0.25">
      <c r="A468" s="68"/>
      <c r="B468" s="69" t="s">
        <v>24</v>
      </c>
      <c r="C468" s="576" t="s">
        <v>152</v>
      </c>
      <c r="D468" s="576"/>
      <c r="E468" s="576"/>
      <c r="F468" s="70"/>
      <c r="G468" s="71"/>
      <c r="H468" s="71"/>
      <c r="I468" s="71"/>
      <c r="J468" s="72">
        <v>812.09</v>
      </c>
      <c r="K468" s="71"/>
      <c r="L468" s="72">
        <v>812.09</v>
      </c>
      <c r="M468" s="91">
        <v>9.5</v>
      </c>
      <c r="N468" s="74">
        <v>7714.86</v>
      </c>
      <c r="EZ468" s="58"/>
      <c r="FA468" s="67"/>
      <c r="FB468" s="67"/>
      <c r="FC468" s="67"/>
      <c r="FD468" s="75" t="s">
        <v>152</v>
      </c>
      <c r="FG468" s="67"/>
      <c r="FJ468" s="105"/>
      <c r="FK468" s="67"/>
    </row>
    <row r="469" spans="1:167" s="18" customFormat="1" ht="15" x14ac:dyDescent="0.25">
      <c r="A469" s="76"/>
      <c r="B469" s="69"/>
      <c r="C469" s="576" t="s">
        <v>117</v>
      </c>
      <c r="D469" s="576"/>
      <c r="E469" s="576"/>
      <c r="F469" s="70" t="s">
        <v>118</v>
      </c>
      <c r="G469" s="91">
        <v>26.8</v>
      </c>
      <c r="H469" s="71"/>
      <c r="I469" s="91">
        <v>26.8</v>
      </c>
      <c r="J469" s="79"/>
      <c r="K469" s="71"/>
      <c r="L469" s="79"/>
      <c r="M469" s="71"/>
      <c r="N469" s="80"/>
      <c r="EZ469" s="58"/>
      <c r="FA469" s="67"/>
      <c r="FB469" s="67"/>
      <c r="FC469" s="67"/>
      <c r="FE469" s="75" t="s">
        <v>117</v>
      </c>
      <c r="FG469" s="67"/>
      <c r="FJ469" s="105"/>
      <c r="FK469" s="67"/>
    </row>
    <row r="470" spans="1:167" s="18" customFormat="1" ht="15" x14ac:dyDescent="0.25">
      <c r="A470" s="76"/>
      <c r="B470" s="69"/>
      <c r="C470" s="576" t="s">
        <v>133</v>
      </c>
      <c r="D470" s="576"/>
      <c r="E470" s="576"/>
      <c r="F470" s="70" t="s">
        <v>118</v>
      </c>
      <c r="G470" s="73">
        <v>0.92</v>
      </c>
      <c r="H470" s="71"/>
      <c r="I470" s="73">
        <v>0.92</v>
      </c>
      <c r="J470" s="79"/>
      <c r="K470" s="71"/>
      <c r="L470" s="79"/>
      <c r="M470" s="71"/>
      <c r="N470" s="80"/>
      <c r="EZ470" s="58"/>
      <c r="FA470" s="67"/>
      <c r="FB470" s="67"/>
      <c r="FC470" s="67"/>
      <c r="FE470" s="75" t="s">
        <v>133</v>
      </c>
      <c r="FG470" s="67"/>
      <c r="FJ470" s="105"/>
      <c r="FK470" s="67"/>
    </row>
    <row r="471" spans="1:167" s="18" customFormat="1" ht="15" x14ac:dyDescent="0.25">
      <c r="A471" s="81"/>
      <c r="B471" s="69"/>
      <c r="C471" s="577" t="s">
        <v>119</v>
      </c>
      <c r="D471" s="577"/>
      <c r="E471" s="577"/>
      <c r="F471" s="82"/>
      <c r="G471" s="83"/>
      <c r="H471" s="83"/>
      <c r="I471" s="83"/>
      <c r="J471" s="94">
        <v>1184.79</v>
      </c>
      <c r="K471" s="83"/>
      <c r="L471" s="94">
        <v>1184.79</v>
      </c>
      <c r="M471" s="83"/>
      <c r="N471" s="85">
        <v>22765.05</v>
      </c>
      <c r="EZ471" s="58"/>
      <c r="FA471" s="67"/>
      <c r="FB471" s="67"/>
      <c r="FC471" s="67"/>
      <c r="FF471" s="75" t="s">
        <v>119</v>
      </c>
      <c r="FG471" s="67"/>
      <c r="FJ471" s="105"/>
      <c r="FK471" s="67"/>
    </row>
    <row r="472" spans="1:167" s="18" customFormat="1" ht="15" x14ac:dyDescent="0.25">
      <c r="A472" s="76"/>
      <c r="B472" s="69"/>
      <c r="C472" s="576" t="s">
        <v>120</v>
      </c>
      <c r="D472" s="576"/>
      <c r="E472" s="576"/>
      <c r="F472" s="70"/>
      <c r="G472" s="71"/>
      <c r="H472" s="71"/>
      <c r="I472" s="71"/>
      <c r="J472" s="79"/>
      <c r="K472" s="71"/>
      <c r="L472" s="72">
        <v>263.89999999999998</v>
      </c>
      <c r="M472" s="71"/>
      <c r="N472" s="74">
        <v>13778.22</v>
      </c>
      <c r="EZ472" s="58"/>
      <c r="FA472" s="67"/>
      <c r="FB472" s="67"/>
      <c r="FC472" s="67"/>
      <c r="FE472" s="75" t="s">
        <v>120</v>
      </c>
      <c r="FG472" s="67"/>
      <c r="FJ472" s="105"/>
      <c r="FK472" s="67"/>
    </row>
    <row r="473" spans="1:167" s="18" customFormat="1" ht="15" x14ac:dyDescent="0.25">
      <c r="A473" s="76"/>
      <c r="B473" s="69" t="s">
        <v>296</v>
      </c>
      <c r="C473" s="576" t="s">
        <v>297</v>
      </c>
      <c r="D473" s="576"/>
      <c r="E473" s="576"/>
      <c r="F473" s="70" t="s">
        <v>123</v>
      </c>
      <c r="G473" s="77">
        <v>92</v>
      </c>
      <c r="H473" s="71"/>
      <c r="I473" s="77">
        <v>92</v>
      </c>
      <c r="J473" s="79"/>
      <c r="K473" s="71"/>
      <c r="L473" s="72">
        <v>242.79</v>
      </c>
      <c r="M473" s="71"/>
      <c r="N473" s="74">
        <v>12675.96</v>
      </c>
      <c r="EZ473" s="58"/>
      <c r="FA473" s="67"/>
      <c r="FB473" s="67"/>
      <c r="FC473" s="67"/>
      <c r="FE473" s="75" t="s">
        <v>297</v>
      </c>
      <c r="FG473" s="67"/>
      <c r="FJ473" s="105"/>
      <c r="FK473" s="67"/>
    </row>
    <row r="474" spans="1:167" s="18" customFormat="1" ht="15" x14ac:dyDescent="0.25">
      <c r="A474" s="76"/>
      <c r="B474" s="69" t="s">
        <v>298</v>
      </c>
      <c r="C474" s="576" t="s">
        <v>299</v>
      </c>
      <c r="D474" s="576"/>
      <c r="E474" s="576"/>
      <c r="F474" s="70" t="s">
        <v>123</v>
      </c>
      <c r="G474" s="77">
        <v>49</v>
      </c>
      <c r="H474" s="71"/>
      <c r="I474" s="77">
        <v>49</v>
      </c>
      <c r="J474" s="79"/>
      <c r="K474" s="71"/>
      <c r="L474" s="72">
        <v>129.31</v>
      </c>
      <c r="M474" s="71"/>
      <c r="N474" s="74">
        <v>6751.33</v>
      </c>
      <c r="EZ474" s="58"/>
      <c r="FA474" s="67"/>
      <c r="FB474" s="67"/>
      <c r="FC474" s="67"/>
      <c r="FE474" s="75" t="s">
        <v>299</v>
      </c>
      <c r="FG474" s="67"/>
      <c r="FJ474" s="105"/>
      <c r="FK474" s="67"/>
    </row>
    <row r="475" spans="1:167" s="18" customFormat="1" ht="15" x14ac:dyDescent="0.25">
      <c r="A475" s="86"/>
      <c r="B475" s="87"/>
      <c r="C475" s="578" t="s">
        <v>126</v>
      </c>
      <c r="D475" s="578"/>
      <c r="E475" s="578"/>
      <c r="F475" s="61"/>
      <c r="G475" s="62"/>
      <c r="H475" s="62"/>
      <c r="I475" s="62"/>
      <c r="J475" s="65"/>
      <c r="K475" s="62"/>
      <c r="L475" s="95">
        <v>1556.89</v>
      </c>
      <c r="M475" s="83"/>
      <c r="N475" s="89">
        <v>42192.34</v>
      </c>
      <c r="EZ475" s="58"/>
      <c r="FA475" s="67"/>
      <c r="FB475" s="67"/>
      <c r="FC475" s="67"/>
      <c r="FG475" s="67" t="s">
        <v>126</v>
      </c>
      <c r="FJ475" s="105"/>
      <c r="FK475" s="67"/>
    </row>
    <row r="476" spans="1:167" s="18" customFormat="1" ht="22.5" x14ac:dyDescent="0.25">
      <c r="A476" s="59" t="s">
        <v>300</v>
      </c>
      <c r="B476" s="60" t="s">
        <v>301</v>
      </c>
      <c r="C476" s="578" t="s">
        <v>302</v>
      </c>
      <c r="D476" s="578"/>
      <c r="E476" s="578"/>
      <c r="F476" s="61" t="s">
        <v>13</v>
      </c>
      <c r="G476" s="62">
        <v>-2</v>
      </c>
      <c r="H476" s="63">
        <v>1</v>
      </c>
      <c r="I476" s="63">
        <v>-2</v>
      </c>
      <c r="J476" s="88">
        <v>266.67</v>
      </c>
      <c r="K476" s="62"/>
      <c r="L476" s="88">
        <v>-533.34</v>
      </c>
      <c r="M476" s="98">
        <v>9.5</v>
      </c>
      <c r="N476" s="89">
        <v>-5066.7299999999996</v>
      </c>
      <c r="EZ476" s="58"/>
      <c r="FA476" s="67" t="s">
        <v>302</v>
      </c>
      <c r="FB476" s="67" t="s">
        <v>0</v>
      </c>
      <c r="FC476" s="67" t="s">
        <v>0</v>
      </c>
      <c r="FG476" s="67"/>
      <c r="FJ476" s="105"/>
      <c r="FK476" s="67"/>
    </row>
    <row r="477" spans="1:167" s="18" customFormat="1" ht="15" x14ac:dyDescent="0.25">
      <c r="A477" s="86"/>
      <c r="B477" s="87"/>
      <c r="C477" s="578" t="s">
        <v>126</v>
      </c>
      <c r="D477" s="578"/>
      <c r="E477" s="578"/>
      <c r="F477" s="61"/>
      <c r="G477" s="62"/>
      <c r="H477" s="62"/>
      <c r="I477" s="62"/>
      <c r="J477" s="65"/>
      <c r="K477" s="62"/>
      <c r="L477" s="88">
        <v>-533.34</v>
      </c>
      <c r="M477" s="83"/>
      <c r="N477" s="89">
        <v>-5066.7299999999996</v>
      </c>
      <c r="EZ477" s="58"/>
      <c r="FA477" s="67"/>
      <c r="FB477" s="67"/>
      <c r="FC477" s="67"/>
      <c r="FG477" s="67" t="s">
        <v>126</v>
      </c>
      <c r="FJ477" s="105"/>
      <c r="FK477" s="67"/>
    </row>
    <row r="478" spans="1:167" s="18" customFormat="1" ht="22.5" x14ac:dyDescent="0.25">
      <c r="A478" s="59" t="s">
        <v>303</v>
      </c>
      <c r="B478" s="60" t="s">
        <v>169</v>
      </c>
      <c r="C478" s="578" t="s">
        <v>12</v>
      </c>
      <c r="D478" s="578"/>
      <c r="E478" s="578"/>
      <c r="F478" s="61" t="s">
        <v>13</v>
      </c>
      <c r="G478" s="62">
        <v>2</v>
      </c>
      <c r="H478" s="63">
        <v>1</v>
      </c>
      <c r="I478" s="63">
        <v>2</v>
      </c>
      <c r="J478" s="95">
        <v>4429.58</v>
      </c>
      <c r="K478" s="101">
        <v>1.04236</v>
      </c>
      <c r="L478" s="95">
        <v>9234.43</v>
      </c>
      <c r="M478" s="98">
        <v>9.5</v>
      </c>
      <c r="N478" s="89">
        <v>87727.09</v>
      </c>
      <c r="EZ478" s="58"/>
      <c r="FA478" s="67" t="s">
        <v>12</v>
      </c>
      <c r="FB478" s="67" t="s">
        <v>0</v>
      </c>
      <c r="FC478" s="67" t="s">
        <v>0</v>
      </c>
      <c r="FG478" s="67"/>
      <c r="FJ478" s="105"/>
      <c r="FK478" s="67"/>
    </row>
    <row r="479" spans="1:167" s="18" customFormat="1" ht="15" x14ac:dyDescent="0.25">
      <c r="A479" s="81"/>
      <c r="B479" s="99"/>
      <c r="C479" s="576" t="s">
        <v>304</v>
      </c>
      <c r="D479" s="576"/>
      <c r="E479" s="576"/>
      <c r="F479" s="576"/>
      <c r="G479" s="576"/>
      <c r="H479" s="576"/>
      <c r="I479" s="576"/>
      <c r="J479" s="576"/>
      <c r="K479" s="576"/>
      <c r="L479" s="576"/>
      <c r="M479" s="576"/>
      <c r="N479" s="583"/>
      <c r="EZ479" s="58"/>
      <c r="FA479" s="67"/>
      <c r="FB479" s="67"/>
      <c r="FC479" s="67"/>
      <c r="FG479" s="67"/>
      <c r="FH479" s="75" t="s">
        <v>304</v>
      </c>
      <c r="FJ479" s="105"/>
      <c r="FK479" s="67"/>
    </row>
    <row r="480" spans="1:167" s="18" customFormat="1" ht="15" x14ac:dyDescent="0.25">
      <c r="A480" s="100"/>
      <c r="B480" s="69"/>
      <c r="C480" s="584" t="s">
        <v>171</v>
      </c>
      <c r="D480" s="584"/>
      <c r="E480" s="584"/>
      <c r="F480" s="584"/>
      <c r="G480" s="584"/>
      <c r="H480" s="584"/>
      <c r="I480" s="584"/>
      <c r="J480" s="584"/>
      <c r="K480" s="584"/>
      <c r="L480" s="584"/>
      <c r="M480" s="584"/>
      <c r="N480" s="585"/>
      <c r="EZ480" s="58"/>
      <c r="FA480" s="67"/>
      <c r="FB480" s="67"/>
      <c r="FC480" s="67"/>
      <c r="FG480" s="67"/>
      <c r="FI480" s="75" t="s">
        <v>171</v>
      </c>
      <c r="FJ480" s="105"/>
      <c r="FK480" s="67"/>
    </row>
    <row r="481" spans="1:167" s="18" customFormat="1" ht="15" x14ac:dyDescent="0.25">
      <c r="A481" s="100"/>
      <c r="B481" s="69"/>
      <c r="C481" s="584" t="s">
        <v>161</v>
      </c>
      <c r="D481" s="584"/>
      <c r="E481" s="584"/>
      <c r="F481" s="584"/>
      <c r="G481" s="584"/>
      <c r="H481" s="584"/>
      <c r="I481" s="584"/>
      <c r="J481" s="584"/>
      <c r="K481" s="584"/>
      <c r="L481" s="584"/>
      <c r="M481" s="584"/>
      <c r="N481" s="585"/>
      <c r="EZ481" s="58"/>
      <c r="FA481" s="67"/>
      <c r="FB481" s="67"/>
      <c r="FC481" s="67"/>
      <c r="FG481" s="67"/>
      <c r="FI481" s="75" t="s">
        <v>161</v>
      </c>
      <c r="FJ481" s="105"/>
      <c r="FK481" s="67"/>
    </row>
    <row r="482" spans="1:167" s="18" customFormat="1" ht="15" x14ac:dyDescent="0.25">
      <c r="A482" s="86"/>
      <c r="B482" s="87"/>
      <c r="C482" s="578" t="s">
        <v>126</v>
      </c>
      <c r="D482" s="578"/>
      <c r="E482" s="578"/>
      <c r="F482" s="61"/>
      <c r="G482" s="62"/>
      <c r="H482" s="62"/>
      <c r="I482" s="62"/>
      <c r="J482" s="65"/>
      <c r="K482" s="62"/>
      <c r="L482" s="95">
        <v>9234.43</v>
      </c>
      <c r="M482" s="83"/>
      <c r="N482" s="89">
        <v>87727.09</v>
      </c>
      <c r="EZ482" s="58"/>
      <c r="FA482" s="67"/>
      <c r="FB482" s="67"/>
      <c r="FC482" s="67"/>
      <c r="FG482" s="67" t="s">
        <v>126</v>
      </c>
      <c r="FJ482" s="105"/>
      <c r="FK482" s="67"/>
    </row>
    <row r="483" spans="1:167" s="18" customFormat="1" ht="33.75" x14ac:dyDescent="0.25">
      <c r="A483" s="59" t="s">
        <v>305</v>
      </c>
      <c r="B483" s="60" t="s">
        <v>169</v>
      </c>
      <c r="C483" s="578" t="s">
        <v>18</v>
      </c>
      <c r="D483" s="578"/>
      <c r="E483" s="578"/>
      <c r="F483" s="61" t="s">
        <v>13</v>
      </c>
      <c r="G483" s="62">
        <v>1</v>
      </c>
      <c r="H483" s="63">
        <v>1</v>
      </c>
      <c r="I483" s="63">
        <v>1</v>
      </c>
      <c r="J483" s="95">
        <v>15832.63</v>
      </c>
      <c r="K483" s="101">
        <v>1.04236</v>
      </c>
      <c r="L483" s="95">
        <v>16503.3</v>
      </c>
      <c r="M483" s="98">
        <v>9.5</v>
      </c>
      <c r="N483" s="89">
        <v>156781.35</v>
      </c>
      <c r="EZ483" s="58"/>
      <c r="FA483" s="67" t="s">
        <v>18</v>
      </c>
      <c r="FB483" s="67" t="s">
        <v>0</v>
      </c>
      <c r="FC483" s="67" t="s">
        <v>0</v>
      </c>
      <c r="FG483" s="67"/>
      <c r="FJ483" s="105"/>
      <c r="FK483" s="67"/>
    </row>
    <row r="484" spans="1:167" s="18" customFormat="1" ht="15" x14ac:dyDescent="0.25">
      <c r="A484" s="81"/>
      <c r="B484" s="99"/>
      <c r="C484" s="576" t="s">
        <v>306</v>
      </c>
      <c r="D484" s="576"/>
      <c r="E484" s="576"/>
      <c r="F484" s="576"/>
      <c r="G484" s="576"/>
      <c r="H484" s="576"/>
      <c r="I484" s="576"/>
      <c r="J484" s="576"/>
      <c r="K484" s="576"/>
      <c r="L484" s="576"/>
      <c r="M484" s="576"/>
      <c r="N484" s="583"/>
      <c r="EZ484" s="58"/>
      <c r="FA484" s="67"/>
      <c r="FB484" s="67"/>
      <c r="FC484" s="67"/>
      <c r="FG484" s="67"/>
      <c r="FH484" s="75" t="s">
        <v>306</v>
      </c>
      <c r="FJ484" s="105"/>
      <c r="FK484" s="67"/>
    </row>
    <row r="485" spans="1:167" s="18" customFormat="1" ht="15" x14ac:dyDescent="0.25">
      <c r="A485" s="100"/>
      <c r="B485" s="69"/>
      <c r="C485" s="584" t="s">
        <v>171</v>
      </c>
      <c r="D485" s="584"/>
      <c r="E485" s="584"/>
      <c r="F485" s="584"/>
      <c r="G485" s="584"/>
      <c r="H485" s="584"/>
      <c r="I485" s="584"/>
      <c r="J485" s="584"/>
      <c r="K485" s="584"/>
      <c r="L485" s="584"/>
      <c r="M485" s="584"/>
      <c r="N485" s="585"/>
      <c r="EZ485" s="58"/>
      <c r="FA485" s="67"/>
      <c r="FB485" s="67"/>
      <c r="FC485" s="67"/>
      <c r="FG485" s="67"/>
      <c r="FI485" s="75" t="s">
        <v>171</v>
      </c>
      <c r="FJ485" s="105"/>
      <c r="FK485" s="67"/>
    </row>
    <row r="486" spans="1:167" s="18" customFormat="1" ht="15" x14ac:dyDescent="0.25">
      <c r="A486" s="100"/>
      <c r="B486" s="69"/>
      <c r="C486" s="584" t="s">
        <v>161</v>
      </c>
      <c r="D486" s="584"/>
      <c r="E486" s="584"/>
      <c r="F486" s="584"/>
      <c r="G486" s="584"/>
      <c r="H486" s="584"/>
      <c r="I486" s="584"/>
      <c r="J486" s="584"/>
      <c r="K486" s="584"/>
      <c r="L486" s="584"/>
      <c r="M486" s="584"/>
      <c r="N486" s="585"/>
      <c r="EZ486" s="58"/>
      <c r="FA486" s="67"/>
      <c r="FB486" s="67"/>
      <c r="FC486" s="67"/>
      <c r="FG486" s="67"/>
      <c r="FI486" s="75" t="s">
        <v>161</v>
      </c>
      <c r="FJ486" s="105"/>
      <c r="FK486" s="67"/>
    </row>
    <row r="487" spans="1:167" s="18" customFormat="1" ht="15" x14ac:dyDescent="0.25">
      <c r="A487" s="86"/>
      <c r="B487" s="87"/>
      <c r="C487" s="578" t="s">
        <v>126</v>
      </c>
      <c r="D487" s="578"/>
      <c r="E487" s="578"/>
      <c r="F487" s="61"/>
      <c r="G487" s="62"/>
      <c r="H487" s="62"/>
      <c r="I487" s="62"/>
      <c r="J487" s="65"/>
      <c r="K487" s="62"/>
      <c r="L487" s="95">
        <v>16503.3</v>
      </c>
      <c r="M487" s="83"/>
      <c r="N487" s="89">
        <v>156781.35</v>
      </c>
      <c r="EZ487" s="58"/>
      <c r="FA487" s="67"/>
      <c r="FB487" s="67"/>
      <c r="FC487" s="67"/>
      <c r="FG487" s="67" t="s">
        <v>126</v>
      </c>
      <c r="FJ487" s="105"/>
      <c r="FK487" s="67"/>
    </row>
    <row r="488" spans="1:167" s="18" customFormat="1" ht="22.5" x14ac:dyDescent="0.25">
      <c r="A488" s="59" t="s">
        <v>307</v>
      </c>
      <c r="B488" s="60" t="s">
        <v>169</v>
      </c>
      <c r="C488" s="578" t="s">
        <v>37</v>
      </c>
      <c r="D488" s="578"/>
      <c r="E488" s="578"/>
      <c r="F488" s="61" t="s">
        <v>13</v>
      </c>
      <c r="G488" s="62">
        <v>1</v>
      </c>
      <c r="H488" s="63">
        <v>1</v>
      </c>
      <c r="I488" s="63">
        <v>1</v>
      </c>
      <c r="J488" s="88">
        <v>421.93</v>
      </c>
      <c r="K488" s="101">
        <v>1.04236</v>
      </c>
      <c r="L488" s="88">
        <v>439.8</v>
      </c>
      <c r="M488" s="98">
        <v>9.5</v>
      </c>
      <c r="N488" s="89">
        <v>4178.1000000000004</v>
      </c>
      <c r="EZ488" s="58"/>
      <c r="FA488" s="67" t="s">
        <v>37</v>
      </c>
      <c r="FB488" s="67" t="s">
        <v>0</v>
      </c>
      <c r="FC488" s="67" t="s">
        <v>0</v>
      </c>
      <c r="FG488" s="67"/>
      <c r="FJ488" s="105"/>
      <c r="FK488" s="67"/>
    </row>
    <row r="489" spans="1:167" s="18" customFormat="1" ht="15" x14ac:dyDescent="0.25">
      <c r="A489" s="81"/>
      <c r="B489" s="99"/>
      <c r="C489" s="576" t="s">
        <v>308</v>
      </c>
      <c r="D489" s="576"/>
      <c r="E489" s="576"/>
      <c r="F489" s="576"/>
      <c r="G489" s="576"/>
      <c r="H489" s="576"/>
      <c r="I489" s="576"/>
      <c r="J489" s="576"/>
      <c r="K489" s="576"/>
      <c r="L489" s="576"/>
      <c r="M489" s="576"/>
      <c r="N489" s="583"/>
      <c r="EZ489" s="58"/>
      <c r="FA489" s="67"/>
      <c r="FB489" s="67"/>
      <c r="FC489" s="67"/>
      <c r="FG489" s="67"/>
      <c r="FH489" s="75" t="s">
        <v>308</v>
      </c>
      <c r="FJ489" s="105"/>
      <c r="FK489" s="67"/>
    </row>
    <row r="490" spans="1:167" s="18" customFormat="1" ht="15" x14ac:dyDescent="0.25">
      <c r="A490" s="100"/>
      <c r="B490" s="69"/>
      <c r="C490" s="584" t="s">
        <v>171</v>
      </c>
      <c r="D490" s="584"/>
      <c r="E490" s="584"/>
      <c r="F490" s="584"/>
      <c r="G490" s="584"/>
      <c r="H490" s="584"/>
      <c r="I490" s="584"/>
      <c r="J490" s="584"/>
      <c r="K490" s="584"/>
      <c r="L490" s="584"/>
      <c r="M490" s="584"/>
      <c r="N490" s="585"/>
      <c r="EZ490" s="58"/>
      <c r="FA490" s="67"/>
      <c r="FB490" s="67"/>
      <c r="FC490" s="67"/>
      <c r="FG490" s="67"/>
      <c r="FI490" s="75" t="s">
        <v>171</v>
      </c>
      <c r="FJ490" s="105"/>
      <c r="FK490" s="67"/>
    </row>
    <row r="491" spans="1:167" s="18" customFormat="1" ht="15" x14ac:dyDescent="0.25">
      <c r="A491" s="100"/>
      <c r="B491" s="69"/>
      <c r="C491" s="584" t="s">
        <v>161</v>
      </c>
      <c r="D491" s="584"/>
      <c r="E491" s="584"/>
      <c r="F491" s="584"/>
      <c r="G491" s="584"/>
      <c r="H491" s="584"/>
      <c r="I491" s="584"/>
      <c r="J491" s="584"/>
      <c r="K491" s="584"/>
      <c r="L491" s="584"/>
      <c r="M491" s="584"/>
      <c r="N491" s="585"/>
      <c r="EZ491" s="58"/>
      <c r="FA491" s="67"/>
      <c r="FB491" s="67"/>
      <c r="FC491" s="67"/>
      <c r="FG491" s="67"/>
      <c r="FI491" s="75" t="s">
        <v>161</v>
      </c>
      <c r="FJ491" s="105"/>
      <c r="FK491" s="67"/>
    </row>
    <row r="492" spans="1:167" s="18" customFormat="1" ht="15" x14ac:dyDescent="0.25">
      <c r="A492" s="86"/>
      <c r="B492" s="87"/>
      <c r="C492" s="578" t="s">
        <v>126</v>
      </c>
      <c r="D492" s="578"/>
      <c r="E492" s="578"/>
      <c r="F492" s="61"/>
      <c r="G492" s="62"/>
      <c r="H492" s="62"/>
      <c r="I492" s="62"/>
      <c r="J492" s="65"/>
      <c r="K492" s="62"/>
      <c r="L492" s="88">
        <v>439.8</v>
      </c>
      <c r="M492" s="83"/>
      <c r="N492" s="89">
        <v>4178.1000000000004</v>
      </c>
      <c r="EZ492" s="58"/>
      <c r="FA492" s="67"/>
      <c r="FB492" s="67"/>
      <c r="FC492" s="67"/>
      <c r="FG492" s="67" t="s">
        <v>126</v>
      </c>
      <c r="FJ492" s="105"/>
      <c r="FK492" s="67"/>
    </row>
    <row r="493" spans="1:167" s="18" customFormat="1" ht="33.75" x14ac:dyDescent="0.25">
      <c r="A493" s="59" t="s">
        <v>309</v>
      </c>
      <c r="B493" s="60" t="s">
        <v>247</v>
      </c>
      <c r="C493" s="578" t="s">
        <v>248</v>
      </c>
      <c r="D493" s="578"/>
      <c r="E493" s="578"/>
      <c r="F493" s="61" t="s">
        <v>249</v>
      </c>
      <c r="G493" s="62">
        <v>0.06</v>
      </c>
      <c r="H493" s="63">
        <v>1</v>
      </c>
      <c r="I493" s="102">
        <v>0.06</v>
      </c>
      <c r="J493" s="65"/>
      <c r="K493" s="62"/>
      <c r="L493" s="65"/>
      <c r="M493" s="62"/>
      <c r="N493" s="66"/>
      <c r="EZ493" s="58"/>
      <c r="FA493" s="67" t="s">
        <v>248</v>
      </c>
      <c r="FB493" s="67" t="s">
        <v>0</v>
      </c>
      <c r="FC493" s="67" t="s">
        <v>0</v>
      </c>
      <c r="FG493" s="67"/>
      <c r="FJ493" s="105"/>
      <c r="FK493" s="67"/>
    </row>
    <row r="494" spans="1:167" s="18" customFormat="1" ht="15" x14ac:dyDescent="0.25">
      <c r="A494" s="68"/>
      <c r="B494" s="69" t="s">
        <v>26</v>
      </c>
      <c r="C494" s="576" t="s">
        <v>116</v>
      </c>
      <c r="D494" s="576"/>
      <c r="E494" s="576"/>
      <c r="F494" s="70"/>
      <c r="G494" s="71"/>
      <c r="H494" s="71"/>
      <c r="I494" s="71"/>
      <c r="J494" s="90">
        <v>1183.68</v>
      </c>
      <c r="K494" s="71"/>
      <c r="L494" s="72">
        <v>71.02</v>
      </c>
      <c r="M494" s="73">
        <v>52.21</v>
      </c>
      <c r="N494" s="74">
        <v>3707.95</v>
      </c>
      <c r="EZ494" s="58"/>
      <c r="FA494" s="67"/>
      <c r="FB494" s="67"/>
      <c r="FC494" s="67"/>
      <c r="FD494" s="75" t="s">
        <v>116</v>
      </c>
      <c r="FG494" s="67"/>
      <c r="FJ494" s="105"/>
      <c r="FK494" s="67"/>
    </row>
    <row r="495" spans="1:167" s="18" customFormat="1" ht="15" x14ac:dyDescent="0.25">
      <c r="A495" s="68"/>
      <c r="B495" s="69" t="s">
        <v>127</v>
      </c>
      <c r="C495" s="576" t="s">
        <v>131</v>
      </c>
      <c r="D495" s="576"/>
      <c r="E495" s="576"/>
      <c r="F495" s="70"/>
      <c r="G495" s="71"/>
      <c r="H495" s="71"/>
      <c r="I495" s="71"/>
      <c r="J495" s="72">
        <v>946.33</v>
      </c>
      <c r="K495" s="71"/>
      <c r="L495" s="72">
        <v>56.78</v>
      </c>
      <c r="M495" s="73">
        <v>15.71</v>
      </c>
      <c r="N495" s="96">
        <v>892.01</v>
      </c>
      <c r="EZ495" s="58"/>
      <c r="FA495" s="67"/>
      <c r="FB495" s="67"/>
      <c r="FC495" s="67"/>
      <c r="FD495" s="75" t="s">
        <v>131</v>
      </c>
      <c r="FG495" s="67"/>
      <c r="FJ495" s="105"/>
      <c r="FK495" s="67"/>
    </row>
    <row r="496" spans="1:167" s="18" customFormat="1" ht="15" x14ac:dyDescent="0.25">
      <c r="A496" s="68"/>
      <c r="B496" s="69" t="s">
        <v>21</v>
      </c>
      <c r="C496" s="576" t="s">
        <v>132</v>
      </c>
      <c r="D496" s="576"/>
      <c r="E496" s="576"/>
      <c r="F496" s="70"/>
      <c r="G496" s="71"/>
      <c r="H496" s="71"/>
      <c r="I496" s="71"/>
      <c r="J496" s="72">
        <v>90.65</v>
      </c>
      <c r="K496" s="71"/>
      <c r="L496" s="72">
        <v>5.44</v>
      </c>
      <c r="M496" s="73">
        <v>52.21</v>
      </c>
      <c r="N496" s="96">
        <v>284.02</v>
      </c>
      <c r="EZ496" s="58"/>
      <c r="FA496" s="67"/>
      <c r="FB496" s="67"/>
      <c r="FC496" s="67"/>
      <c r="FD496" s="75" t="s">
        <v>132</v>
      </c>
      <c r="FG496" s="67"/>
      <c r="FJ496" s="105"/>
      <c r="FK496" s="67"/>
    </row>
    <row r="497" spans="1:167" s="18" customFormat="1" ht="15" x14ac:dyDescent="0.25">
      <c r="A497" s="68"/>
      <c r="B497" s="69" t="s">
        <v>24</v>
      </c>
      <c r="C497" s="576" t="s">
        <v>152</v>
      </c>
      <c r="D497" s="576"/>
      <c r="E497" s="576"/>
      <c r="F497" s="70"/>
      <c r="G497" s="71"/>
      <c r="H497" s="71"/>
      <c r="I497" s="71"/>
      <c r="J497" s="90">
        <v>8643.11</v>
      </c>
      <c r="K497" s="71"/>
      <c r="L497" s="72">
        <v>518.59</v>
      </c>
      <c r="M497" s="91">
        <v>9.5</v>
      </c>
      <c r="N497" s="74">
        <v>4926.6099999999997</v>
      </c>
      <c r="EZ497" s="58"/>
      <c r="FA497" s="67"/>
      <c r="FB497" s="67"/>
      <c r="FC497" s="67"/>
      <c r="FD497" s="75" t="s">
        <v>152</v>
      </c>
      <c r="FG497" s="67"/>
      <c r="FJ497" s="105"/>
      <c r="FK497" s="67"/>
    </row>
    <row r="498" spans="1:167" s="18" customFormat="1" ht="15" x14ac:dyDescent="0.25">
      <c r="A498" s="76"/>
      <c r="B498" s="69"/>
      <c r="C498" s="576" t="s">
        <v>117</v>
      </c>
      <c r="D498" s="576"/>
      <c r="E498" s="576"/>
      <c r="F498" s="70" t="s">
        <v>118</v>
      </c>
      <c r="G498" s="77">
        <v>137</v>
      </c>
      <c r="H498" s="71"/>
      <c r="I498" s="73">
        <v>8.2200000000000006</v>
      </c>
      <c r="J498" s="79"/>
      <c r="K498" s="71"/>
      <c r="L498" s="79"/>
      <c r="M498" s="71"/>
      <c r="N498" s="80"/>
      <c r="EZ498" s="58"/>
      <c r="FA498" s="67"/>
      <c r="FB498" s="67"/>
      <c r="FC498" s="67"/>
      <c r="FE498" s="75" t="s">
        <v>117</v>
      </c>
      <c r="FG498" s="67"/>
      <c r="FJ498" s="105"/>
      <c r="FK498" s="67"/>
    </row>
    <row r="499" spans="1:167" s="18" customFormat="1" ht="15" x14ac:dyDescent="0.25">
      <c r="A499" s="76"/>
      <c r="B499" s="69"/>
      <c r="C499" s="576" t="s">
        <v>133</v>
      </c>
      <c r="D499" s="576"/>
      <c r="E499" s="576"/>
      <c r="F499" s="70" t="s">
        <v>118</v>
      </c>
      <c r="G499" s="73">
        <v>8.01</v>
      </c>
      <c r="H499" s="71"/>
      <c r="I499" s="103">
        <v>0.48060000000000003</v>
      </c>
      <c r="J499" s="79"/>
      <c r="K499" s="71"/>
      <c r="L499" s="79"/>
      <c r="M499" s="71"/>
      <c r="N499" s="80"/>
      <c r="EZ499" s="58"/>
      <c r="FA499" s="67"/>
      <c r="FB499" s="67"/>
      <c r="FC499" s="67"/>
      <c r="FE499" s="75" t="s">
        <v>133</v>
      </c>
      <c r="FG499" s="67"/>
      <c r="FJ499" s="105"/>
      <c r="FK499" s="67"/>
    </row>
    <row r="500" spans="1:167" s="18" customFormat="1" ht="15" x14ac:dyDescent="0.25">
      <c r="A500" s="81"/>
      <c r="B500" s="69"/>
      <c r="C500" s="577" t="s">
        <v>119</v>
      </c>
      <c r="D500" s="577"/>
      <c r="E500" s="577"/>
      <c r="F500" s="82"/>
      <c r="G500" s="83"/>
      <c r="H500" s="83"/>
      <c r="I500" s="83"/>
      <c r="J500" s="94">
        <v>10773.12</v>
      </c>
      <c r="K500" s="83"/>
      <c r="L500" s="84">
        <v>646.39</v>
      </c>
      <c r="M500" s="83"/>
      <c r="N500" s="85">
        <v>9526.57</v>
      </c>
      <c r="EZ500" s="58"/>
      <c r="FA500" s="67"/>
      <c r="FB500" s="67"/>
      <c r="FC500" s="67"/>
      <c r="FF500" s="75" t="s">
        <v>119</v>
      </c>
      <c r="FG500" s="67"/>
      <c r="FJ500" s="105"/>
      <c r="FK500" s="67"/>
    </row>
    <row r="501" spans="1:167" s="18" customFormat="1" ht="15" x14ac:dyDescent="0.25">
      <c r="A501" s="76"/>
      <c r="B501" s="69"/>
      <c r="C501" s="576" t="s">
        <v>120</v>
      </c>
      <c r="D501" s="576"/>
      <c r="E501" s="576"/>
      <c r="F501" s="70"/>
      <c r="G501" s="71"/>
      <c r="H501" s="71"/>
      <c r="I501" s="71"/>
      <c r="J501" s="79"/>
      <c r="K501" s="71"/>
      <c r="L501" s="72">
        <v>76.459999999999994</v>
      </c>
      <c r="M501" s="71"/>
      <c r="N501" s="74">
        <v>3991.97</v>
      </c>
      <c r="EZ501" s="58"/>
      <c r="FA501" s="67"/>
      <c r="FB501" s="67"/>
      <c r="FC501" s="67"/>
      <c r="FE501" s="75" t="s">
        <v>120</v>
      </c>
      <c r="FG501" s="67"/>
      <c r="FJ501" s="105"/>
      <c r="FK501" s="67"/>
    </row>
    <row r="502" spans="1:167" s="18" customFormat="1" ht="15" x14ac:dyDescent="0.25">
      <c r="A502" s="76"/>
      <c r="B502" s="69" t="s">
        <v>250</v>
      </c>
      <c r="C502" s="576" t="s">
        <v>251</v>
      </c>
      <c r="D502" s="576"/>
      <c r="E502" s="576"/>
      <c r="F502" s="70" t="s">
        <v>123</v>
      </c>
      <c r="G502" s="77">
        <v>106</v>
      </c>
      <c r="H502" s="71"/>
      <c r="I502" s="77">
        <v>106</v>
      </c>
      <c r="J502" s="79"/>
      <c r="K502" s="71"/>
      <c r="L502" s="72">
        <v>81.05</v>
      </c>
      <c r="M502" s="71"/>
      <c r="N502" s="74">
        <v>4231.49</v>
      </c>
      <c r="EZ502" s="58"/>
      <c r="FA502" s="67"/>
      <c r="FB502" s="67"/>
      <c r="FC502" s="67"/>
      <c r="FE502" s="75" t="s">
        <v>251</v>
      </c>
      <c r="FG502" s="67"/>
      <c r="FJ502" s="105"/>
      <c r="FK502" s="67"/>
    </row>
    <row r="503" spans="1:167" s="18" customFormat="1" ht="22.5" x14ac:dyDescent="0.25">
      <c r="A503" s="76"/>
      <c r="B503" s="69" t="s">
        <v>252</v>
      </c>
      <c r="C503" s="576" t="s">
        <v>253</v>
      </c>
      <c r="D503" s="576"/>
      <c r="E503" s="576"/>
      <c r="F503" s="70" t="s">
        <v>123</v>
      </c>
      <c r="G503" s="77">
        <v>56</v>
      </c>
      <c r="H503" s="73">
        <v>0.85</v>
      </c>
      <c r="I503" s="91">
        <v>47.6</v>
      </c>
      <c r="J503" s="79"/>
      <c r="K503" s="71"/>
      <c r="L503" s="72">
        <v>36.39</v>
      </c>
      <c r="M503" s="71"/>
      <c r="N503" s="74">
        <v>1900.18</v>
      </c>
      <c r="EZ503" s="58"/>
      <c r="FA503" s="67"/>
      <c r="FB503" s="67"/>
      <c r="FC503" s="67"/>
      <c r="FE503" s="75" t="s">
        <v>253</v>
      </c>
      <c r="FG503" s="67"/>
      <c r="FJ503" s="105"/>
      <c r="FK503" s="67"/>
    </row>
    <row r="504" spans="1:167" s="18" customFormat="1" ht="15" x14ac:dyDescent="0.25">
      <c r="A504" s="86"/>
      <c r="B504" s="87"/>
      <c r="C504" s="578" t="s">
        <v>126</v>
      </c>
      <c r="D504" s="578"/>
      <c r="E504" s="578"/>
      <c r="F504" s="61"/>
      <c r="G504" s="62"/>
      <c r="H504" s="62"/>
      <c r="I504" s="62"/>
      <c r="J504" s="65"/>
      <c r="K504" s="62"/>
      <c r="L504" s="88">
        <v>763.83</v>
      </c>
      <c r="M504" s="83"/>
      <c r="N504" s="89">
        <v>15658.24</v>
      </c>
      <c r="EZ504" s="58"/>
      <c r="FA504" s="67"/>
      <c r="FB504" s="67"/>
      <c r="FC504" s="67"/>
      <c r="FG504" s="67" t="s">
        <v>126</v>
      </c>
      <c r="FJ504" s="105"/>
      <c r="FK504" s="67"/>
    </row>
    <row r="505" spans="1:167" s="18" customFormat="1" ht="22.5" x14ac:dyDescent="0.25">
      <c r="A505" s="59" t="s">
        <v>310</v>
      </c>
      <c r="B505" s="60" t="s">
        <v>255</v>
      </c>
      <c r="C505" s="578" t="s">
        <v>256</v>
      </c>
      <c r="D505" s="578"/>
      <c r="E505" s="578"/>
      <c r="F505" s="61" t="s">
        <v>174</v>
      </c>
      <c r="G505" s="62">
        <v>-2.9000000000000001E-2</v>
      </c>
      <c r="H505" s="63">
        <v>1</v>
      </c>
      <c r="I505" s="97">
        <v>-2.9000000000000001E-2</v>
      </c>
      <c r="J505" s="95">
        <v>9727.3700000000008</v>
      </c>
      <c r="K505" s="62"/>
      <c r="L505" s="88">
        <v>-282.08999999999997</v>
      </c>
      <c r="M505" s="98">
        <v>9.5</v>
      </c>
      <c r="N505" s="89">
        <v>-2679.86</v>
      </c>
      <c r="EZ505" s="58"/>
      <c r="FA505" s="67" t="s">
        <v>256</v>
      </c>
      <c r="FB505" s="67" t="s">
        <v>0</v>
      </c>
      <c r="FC505" s="67" t="s">
        <v>0</v>
      </c>
      <c r="FG505" s="67"/>
      <c r="FJ505" s="105"/>
      <c r="FK505" s="67"/>
    </row>
    <row r="506" spans="1:167" s="18" customFormat="1" ht="15" x14ac:dyDescent="0.25">
      <c r="A506" s="86"/>
      <c r="B506" s="87"/>
      <c r="C506" s="578" t="s">
        <v>126</v>
      </c>
      <c r="D506" s="578"/>
      <c r="E506" s="578"/>
      <c r="F506" s="61"/>
      <c r="G506" s="62"/>
      <c r="H506" s="62"/>
      <c r="I506" s="62"/>
      <c r="J506" s="65"/>
      <c r="K506" s="62"/>
      <c r="L506" s="88">
        <v>-282.08999999999997</v>
      </c>
      <c r="M506" s="83"/>
      <c r="N506" s="89">
        <v>-2679.86</v>
      </c>
      <c r="EZ506" s="58"/>
      <c r="FA506" s="67"/>
      <c r="FB506" s="67"/>
      <c r="FC506" s="67"/>
      <c r="FG506" s="67" t="s">
        <v>126</v>
      </c>
      <c r="FJ506" s="105"/>
      <c r="FK506" s="67"/>
    </row>
    <row r="507" spans="1:167" s="18" customFormat="1" ht="22.5" x14ac:dyDescent="0.25">
      <c r="A507" s="59" t="s">
        <v>311</v>
      </c>
      <c r="B507" s="60" t="s">
        <v>14</v>
      </c>
      <c r="C507" s="578" t="s">
        <v>258</v>
      </c>
      <c r="D507" s="578"/>
      <c r="E507" s="578"/>
      <c r="F507" s="61" t="s">
        <v>15</v>
      </c>
      <c r="G507" s="62">
        <v>0.36</v>
      </c>
      <c r="H507" s="63">
        <v>1</v>
      </c>
      <c r="I507" s="102">
        <v>0.36</v>
      </c>
      <c r="J507" s="95">
        <v>37646.32</v>
      </c>
      <c r="K507" s="101">
        <v>1.04236</v>
      </c>
      <c r="L507" s="95">
        <v>14126.77</v>
      </c>
      <c r="M507" s="98">
        <v>9.5</v>
      </c>
      <c r="N507" s="89">
        <v>134204.32</v>
      </c>
      <c r="EZ507" s="58"/>
      <c r="FA507" s="67" t="s">
        <v>258</v>
      </c>
      <c r="FB507" s="67" t="s">
        <v>0</v>
      </c>
      <c r="FC507" s="67" t="s">
        <v>0</v>
      </c>
      <c r="FG507" s="67"/>
      <c r="FJ507" s="105"/>
      <c r="FK507" s="67"/>
    </row>
    <row r="508" spans="1:167" s="18" customFormat="1" ht="15" x14ac:dyDescent="0.25">
      <c r="A508" s="81"/>
      <c r="B508" s="99"/>
      <c r="C508" s="576" t="s">
        <v>182</v>
      </c>
      <c r="D508" s="576"/>
      <c r="E508" s="576"/>
      <c r="F508" s="576"/>
      <c r="G508" s="576"/>
      <c r="H508" s="576"/>
      <c r="I508" s="576"/>
      <c r="J508" s="576"/>
      <c r="K508" s="576"/>
      <c r="L508" s="576"/>
      <c r="M508" s="576"/>
      <c r="N508" s="583"/>
      <c r="EZ508" s="58"/>
      <c r="FA508" s="67"/>
      <c r="FB508" s="67"/>
      <c r="FC508" s="67"/>
      <c r="FG508" s="67"/>
      <c r="FH508" s="75" t="s">
        <v>182</v>
      </c>
      <c r="FJ508" s="105"/>
      <c r="FK508" s="67"/>
    </row>
    <row r="509" spans="1:167" s="18" customFormat="1" ht="15" x14ac:dyDescent="0.25">
      <c r="A509" s="100"/>
      <c r="B509" s="69"/>
      <c r="C509" s="584" t="s">
        <v>171</v>
      </c>
      <c r="D509" s="584"/>
      <c r="E509" s="584"/>
      <c r="F509" s="584"/>
      <c r="G509" s="584"/>
      <c r="H509" s="584"/>
      <c r="I509" s="584"/>
      <c r="J509" s="584"/>
      <c r="K509" s="584"/>
      <c r="L509" s="584"/>
      <c r="M509" s="584"/>
      <c r="N509" s="585"/>
      <c r="EZ509" s="58"/>
      <c r="FA509" s="67"/>
      <c r="FB509" s="67"/>
      <c r="FC509" s="67"/>
      <c r="FG509" s="67"/>
      <c r="FI509" s="75" t="s">
        <v>171</v>
      </c>
      <c r="FJ509" s="105"/>
      <c r="FK509" s="67"/>
    </row>
    <row r="510" spans="1:167" s="18" customFormat="1" ht="15" x14ac:dyDescent="0.25">
      <c r="A510" s="100"/>
      <c r="B510" s="69"/>
      <c r="C510" s="584" t="s">
        <v>161</v>
      </c>
      <c r="D510" s="584"/>
      <c r="E510" s="584"/>
      <c r="F510" s="584"/>
      <c r="G510" s="584"/>
      <c r="H510" s="584"/>
      <c r="I510" s="584"/>
      <c r="J510" s="584"/>
      <c r="K510" s="584"/>
      <c r="L510" s="584"/>
      <c r="M510" s="584"/>
      <c r="N510" s="585"/>
      <c r="EZ510" s="58"/>
      <c r="FA510" s="67"/>
      <c r="FB510" s="67"/>
      <c r="FC510" s="67"/>
      <c r="FG510" s="67"/>
      <c r="FI510" s="75" t="s">
        <v>161</v>
      </c>
      <c r="FJ510" s="105"/>
      <c r="FK510" s="67"/>
    </row>
    <row r="511" spans="1:167" s="18" customFormat="1" ht="15" x14ac:dyDescent="0.25">
      <c r="A511" s="86"/>
      <c r="B511" s="87"/>
      <c r="C511" s="578" t="s">
        <v>126</v>
      </c>
      <c r="D511" s="578"/>
      <c r="E511" s="578"/>
      <c r="F511" s="61"/>
      <c r="G511" s="62"/>
      <c r="H511" s="62"/>
      <c r="I511" s="62"/>
      <c r="J511" s="65"/>
      <c r="K511" s="62"/>
      <c r="L511" s="95">
        <v>14126.77</v>
      </c>
      <c r="M511" s="83"/>
      <c r="N511" s="89">
        <v>134204.32</v>
      </c>
      <c r="EZ511" s="58"/>
      <c r="FA511" s="67"/>
      <c r="FB511" s="67"/>
      <c r="FC511" s="67"/>
      <c r="FG511" s="67" t="s">
        <v>126</v>
      </c>
      <c r="FJ511" s="105"/>
      <c r="FK511" s="67"/>
    </row>
    <row r="512" spans="1:167" s="18" customFormat="1" ht="22.5" x14ac:dyDescent="0.25">
      <c r="A512" s="59" t="s">
        <v>312</v>
      </c>
      <c r="B512" s="60" t="s">
        <v>14</v>
      </c>
      <c r="C512" s="578" t="s">
        <v>176</v>
      </c>
      <c r="D512" s="578"/>
      <c r="E512" s="578"/>
      <c r="F512" s="61" t="s">
        <v>15</v>
      </c>
      <c r="G512" s="62">
        <v>2.9000000000000001E-2</v>
      </c>
      <c r="H512" s="63">
        <v>1</v>
      </c>
      <c r="I512" s="97">
        <v>2.9000000000000001E-2</v>
      </c>
      <c r="J512" s="95">
        <v>27894.74</v>
      </c>
      <c r="K512" s="101">
        <v>1.04236</v>
      </c>
      <c r="L512" s="88">
        <v>843.21</v>
      </c>
      <c r="M512" s="98">
        <v>9.5</v>
      </c>
      <c r="N512" s="89">
        <v>8010.5</v>
      </c>
      <c r="EZ512" s="58"/>
      <c r="FA512" s="67" t="s">
        <v>176</v>
      </c>
      <c r="FB512" s="67" t="s">
        <v>0</v>
      </c>
      <c r="FC512" s="67" t="s">
        <v>0</v>
      </c>
      <c r="FG512" s="67"/>
      <c r="FJ512" s="105"/>
      <c r="FK512" s="67"/>
    </row>
    <row r="513" spans="1:167" s="18" customFormat="1" ht="15" x14ac:dyDescent="0.25">
      <c r="A513" s="81"/>
      <c r="B513" s="99"/>
      <c r="C513" s="576" t="s">
        <v>177</v>
      </c>
      <c r="D513" s="576"/>
      <c r="E513" s="576"/>
      <c r="F513" s="576"/>
      <c r="G513" s="576"/>
      <c r="H513" s="576"/>
      <c r="I513" s="576"/>
      <c r="J513" s="576"/>
      <c r="K513" s="576"/>
      <c r="L513" s="576"/>
      <c r="M513" s="576"/>
      <c r="N513" s="583"/>
      <c r="EZ513" s="58"/>
      <c r="FA513" s="67"/>
      <c r="FB513" s="67"/>
      <c r="FC513" s="67"/>
      <c r="FG513" s="67"/>
      <c r="FH513" s="75" t="s">
        <v>177</v>
      </c>
      <c r="FJ513" s="105"/>
      <c r="FK513" s="67"/>
    </row>
    <row r="514" spans="1:167" s="18" customFormat="1" ht="15" x14ac:dyDescent="0.25">
      <c r="A514" s="100"/>
      <c r="B514" s="69"/>
      <c r="C514" s="584" t="s">
        <v>171</v>
      </c>
      <c r="D514" s="584"/>
      <c r="E514" s="584"/>
      <c r="F514" s="584"/>
      <c r="G514" s="584"/>
      <c r="H514" s="584"/>
      <c r="I514" s="584"/>
      <c r="J514" s="584"/>
      <c r="K514" s="584"/>
      <c r="L514" s="584"/>
      <c r="M514" s="584"/>
      <c r="N514" s="585"/>
      <c r="EZ514" s="58"/>
      <c r="FA514" s="67"/>
      <c r="FB514" s="67"/>
      <c r="FC514" s="67"/>
      <c r="FG514" s="67"/>
      <c r="FI514" s="75" t="s">
        <v>171</v>
      </c>
      <c r="FJ514" s="105"/>
      <c r="FK514" s="67"/>
    </row>
    <row r="515" spans="1:167" s="18" customFormat="1" ht="15" x14ac:dyDescent="0.25">
      <c r="A515" s="100"/>
      <c r="B515" s="69"/>
      <c r="C515" s="584" t="s">
        <v>161</v>
      </c>
      <c r="D515" s="584"/>
      <c r="E515" s="584"/>
      <c r="F515" s="584"/>
      <c r="G515" s="584"/>
      <c r="H515" s="584"/>
      <c r="I515" s="584"/>
      <c r="J515" s="584"/>
      <c r="K515" s="584"/>
      <c r="L515" s="584"/>
      <c r="M515" s="584"/>
      <c r="N515" s="585"/>
      <c r="EZ515" s="58"/>
      <c r="FA515" s="67"/>
      <c r="FB515" s="67"/>
      <c r="FC515" s="67"/>
      <c r="FG515" s="67"/>
      <c r="FI515" s="75" t="s">
        <v>161</v>
      </c>
      <c r="FJ515" s="105"/>
      <c r="FK515" s="67"/>
    </row>
    <row r="516" spans="1:167" s="18" customFormat="1" ht="15" x14ac:dyDescent="0.25">
      <c r="A516" s="86"/>
      <c r="B516" s="87"/>
      <c r="C516" s="578" t="s">
        <v>126</v>
      </c>
      <c r="D516" s="578"/>
      <c r="E516" s="578"/>
      <c r="F516" s="61"/>
      <c r="G516" s="62"/>
      <c r="H516" s="62"/>
      <c r="I516" s="62"/>
      <c r="J516" s="65"/>
      <c r="K516" s="62"/>
      <c r="L516" s="88">
        <v>843.21</v>
      </c>
      <c r="M516" s="83"/>
      <c r="N516" s="89">
        <v>8010.5</v>
      </c>
      <c r="EZ516" s="58"/>
      <c r="FA516" s="67"/>
      <c r="FB516" s="67"/>
      <c r="FC516" s="67"/>
      <c r="FG516" s="67" t="s">
        <v>126</v>
      </c>
      <c r="FJ516" s="105"/>
      <c r="FK516" s="67"/>
    </row>
    <row r="517" spans="1:167" s="18" customFormat="1" ht="33.75" x14ac:dyDescent="0.25">
      <c r="A517" s="59" t="s">
        <v>313</v>
      </c>
      <c r="B517" s="60" t="s">
        <v>314</v>
      </c>
      <c r="C517" s="578" t="s">
        <v>315</v>
      </c>
      <c r="D517" s="578"/>
      <c r="E517" s="578"/>
      <c r="F517" s="61" t="s">
        <v>202</v>
      </c>
      <c r="G517" s="62">
        <v>1.3299999999999999E-2</v>
      </c>
      <c r="H517" s="63">
        <v>1</v>
      </c>
      <c r="I517" s="64">
        <v>1.3299999999999999E-2</v>
      </c>
      <c r="J517" s="65"/>
      <c r="K517" s="62"/>
      <c r="L517" s="65"/>
      <c r="M517" s="62"/>
      <c r="N517" s="66"/>
      <c r="EZ517" s="58"/>
      <c r="FA517" s="67" t="s">
        <v>315</v>
      </c>
      <c r="FB517" s="67" t="s">
        <v>0</v>
      </c>
      <c r="FC517" s="67" t="s">
        <v>0</v>
      </c>
      <c r="FG517" s="67"/>
      <c r="FJ517" s="105"/>
      <c r="FK517" s="67"/>
    </row>
    <row r="518" spans="1:167" s="18" customFormat="1" ht="15" x14ac:dyDescent="0.25">
      <c r="A518" s="68"/>
      <c r="B518" s="69" t="s">
        <v>26</v>
      </c>
      <c r="C518" s="576" t="s">
        <v>116</v>
      </c>
      <c r="D518" s="576"/>
      <c r="E518" s="576"/>
      <c r="F518" s="70"/>
      <c r="G518" s="71"/>
      <c r="H518" s="71"/>
      <c r="I518" s="71"/>
      <c r="J518" s="90">
        <v>1107.95</v>
      </c>
      <c r="K518" s="71"/>
      <c r="L518" s="72">
        <v>14.74</v>
      </c>
      <c r="M518" s="73">
        <v>52.21</v>
      </c>
      <c r="N518" s="96">
        <v>769.58</v>
      </c>
      <c r="EZ518" s="58"/>
      <c r="FA518" s="67"/>
      <c r="FB518" s="67"/>
      <c r="FC518" s="67"/>
      <c r="FD518" s="75" t="s">
        <v>116</v>
      </c>
      <c r="FG518" s="67"/>
      <c r="FJ518" s="105"/>
      <c r="FK518" s="67"/>
    </row>
    <row r="519" spans="1:167" s="18" customFormat="1" ht="15" x14ac:dyDescent="0.25">
      <c r="A519" s="68"/>
      <c r="B519" s="69" t="s">
        <v>127</v>
      </c>
      <c r="C519" s="576" t="s">
        <v>131</v>
      </c>
      <c r="D519" s="576"/>
      <c r="E519" s="576"/>
      <c r="F519" s="70"/>
      <c r="G519" s="71"/>
      <c r="H519" s="71"/>
      <c r="I519" s="71"/>
      <c r="J519" s="90">
        <v>12533.99</v>
      </c>
      <c r="K519" s="71"/>
      <c r="L519" s="72">
        <v>166.7</v>
      </c>
      <c r="M519" s="73">
        <v>15.71</v>
      </c>
      <c r="N519" s="74">
        <v>2618.86</v>
      </c>
      <c r="EZ519" s="58"/>
      <c r="FA519" s="67"/>
      <c r="FB519" s="67"/>
      <c r="FC519" s="67"/>
      <c r="FD519" s="75" t="s">
        <v>131</v>
      </c>
      <c r="FG519" s="67"/>
      <c r="FJ519" s="105"/>
      <c r="FK519" s="67"/>
    </row>
    <row r="520" spans="1:167" s="18" customFormat="1" ht="15" x14ac:dyDescent="0.25">
      <c r="A520" s="68"/>
      <c r="B520" s="69" t="s">
        <v>21</v>
      </c>
      <c r="C520" s="576" t="s">
        <v>132</v>
      </c>
      <c r="D520" s="576"/>
      <c r="E520" s="576"/>
      <c r="F520" s="70"/>
      <c r="G520" s="71"/>
      <c r="H520" s="71"/>
      <c r="I520" s="71"/>
      <c r="J520" s="72">
        <v>820.22</v>
      </c>
      <c r="K520" s="71"/>
      <c r="L520" s="72">
        <v>10.91</v>
      </c>
      <c r="M520" s="73">
        <v>52.21</v>
      </c>
      <c r="N520" s="96">
        <v>569.61</v>
      </c>
      <c r="EZ520" s="58"/>
      <c r="FA520" s="67"/>
      <c r="FB520" s="67"/>
      <c r="FC520" s="67"/>
      <c r="FD520" s="75" t="s">
        <v>132</v>
      </c>
      <c r="FG520" s="67"/>
      <c r="FJ520" s="105"/>
      <c r="FK520" s="67"/>
    </row>
    <row r="521" spans="1:167" s="18" customFormat="1" ht="15" x14ac:dyDescent="0.25">
      <c r="A521" s="68"/>
      <c r="B521" s="69" t="s">
        <v>24</v>
      </c>
      <c r="C521" s="576" t="s">
        <v>152</v>
      </c>
      <c r="D521" s="576"/>
      <c r="E521" s="576"/>
      <c r="F521" s="70"/>
      <c r="G521" s="71"/>
      <c r="H521" s="71"/>
      <c r="I521" s="71"/>
      <c r="J521" s="90">
        <v>230267.7</v>
      </c>
      <c r="K521" s="71"/>
      <c r="L521" s="90">
        <v>3062.56</v>
      </c>
      <c r="M521" s="91">
        <v>9.5</v>
      </c>
      <c r="N521" s="74">
        <v>29094.32</v>
      </c>
      <c r="EZ521" s="58"/>
      <c r="FA521" s="67"/>
      <c r="FB521" s="67"/>
      <c r="FC521" s="67"/>
      <c r="FD521" s="75" t="s">
        <v>152</v>
      </c>
      <c r="FG521" s="67"/>
      <c r="FJ521" s="105"/>
      <c r="FK521" s="67"/>
    </row>
    <row r="522" spans="1:167" s="18" customFormat="1" ht="15" x14ac:dyDescent="0.25">
      <c r="A522" s="76"/>
      <c r="B522" s="69"/>
      <c r="C522" s="576" t="s">
        <v>117</v>
      </c>
      <c r="D522" s="576"/>
      <c r="E522" s="576"/>
      <c r="F522" s="70" t="s">
        <v>118</v>
      </c>
      <c r="G522" s="73">
        <v>134.46</v>
      </c>
      <c r="H522" s="71"/>
      <c r="I522" s="93">
        <v>1.7883180000000001</v>
      </c>
      <c r="J522" s="79"/>
      <c r="K522" s="71"/>
      <c r="L522" s="79"/>
      <c r="M522" s="71"/>
      <c r="N522" s="80"/>
      <c r="EZ522" s="58"/>
      <c r="FA522" s="67"/>
      <c r="FB522" s="67"/>
      <c r="FC522" s="67"/>
      <c r="FE522" s="75" t="s">
        <v>117</v>
      </c>
      <c r="FG522" s="67"/>
      <c r="FJ522" s="105"/>
      <c r="FK522" s="67"/>
    </row>
    <row r="523" spans="1:167" s="18" customFormat="1" ht="15" x14ac:dyDescent="0.25">
      <c r="A523" s="76"/>
      <c r="B523" s="69"/>
      <c r="C523" s="576" t="s">
        <v>133</v>
      </c>
      <c r="D523" s="576"/>
      <c r="E523" s="576"/>
      <c r="F523" s="70" t="s">
        <v>118</v>
      </c>
      <c r="G523" s="73">
        <v>54.89</v>
      </c>
      <c r="H523" s="71"/>
      <c r="I523" s="93">
        <v>0.73003700000000005</v>
      </c>
      <c r="J523" s="79"/>
      <c r="K523" s="71"/>
      <c r="L523" s="79"/>
      <c r="M523" s="71"/>
      <c r="N523" s="80"/>
      <c r="EZ523" s="58"/>
      <c r="FA523" s="67"/>
      <c r="FB523" s="67"/>
      <c r="FC523" s="67"/>
      <c r="FE523" s="75" t="s">
        <v>133</v>
      </c>
      <c r="FG523" s="67"/>
      <c r="FJ523" s="105"/>
      <c r="FK523" s="67"/>
    </row>
    <row r="524" spans="1:167" s="18" customFormat="1" ht="15" x14ac:dyDescent="0.25">
      <c r="A524" s="81"/>
      <c r="B524" s="69"/>
      <c r="C524" s="577" t="s">
        <v>119</v>
      </c>
      <c r="D524" s="577"/>
      <c r="E524" s="577"/>
      <c r="F524" s="82"/>
      <c r="G524" s="83"/>
      <c r="H524" s="83"/>
      <c r="I524" s="83"/>
      <c r="J524" s="94">
        <v>243909.64</v>
      </c>
      <c r="K524" s="83"/>
      <c r="L524" s="94">
        <v>3244</v>
      </c>
      <c r="M524" s="83"/>
      <c r="N524" s="85">
        <v>32482.76</v>
      </c>
      <c r="EZ524" s="58"/>
      <c r="FA524" s="67"/>
      <c r="FB524" s="67"/>
      <c r="FC524" s="67"/>
      <c r="FF524" s="75" t="s">
        <v>119</v>
      </c>
      <c r="FG524" s="67"/>
      <c r="FJ524" s="105"/>
      <c r="FK524" s="67"/>
    </row>
    <row r="525" spans="1:167" s="18" customFormat="1" ht="15" x14ac:dyDescent="0.25">
      <c r="A525" s="76"/>
      <c r="B525" s="69"/>
      <c r="C525" s="576" t="s">
        <v>120</v>
      </c>
      <c r="D525" s="576"/>
      <c r="E525" s="576"/>
      <c r="F525" s="70"/>
      <c r="G525" s="71"/>
      <c r="H525" s="71"/>
      <c r="I525" s="71"/>
      <c r="J525" s="79"/>
      <c r="K525" s="71"/>
      <c r="L525" s="72">
        <v>25.65</v>
      </c>
      <c r="M525" s="71"/>
      <c r="N525" s="74">
        <v>1339.19</v>
      </c>
      <c r="EZ525" s="58"/>
      <c r="FA525" s="67"/>
      <c r="FB525" s="67"/>
      <c r="FC525" s="67"/>
      <c r="FE525" s="75" t="s">
        <v>120</v>
      </c>
      <c r="FG525" s="67"/>
      <c r="FJ525" s="105"/>
      <c r="FK525" s="67"/>
    </row>
    <row r="526" spans="1:167" s="18" customFormat="1" ht="22.5" x14ac:dyDescent="0.25">
      <c r="A526" s="76"/>
      <c r="B526" s="69" t="s">
        <v>134</v>
      </c>
      <c r="C526" s="576" t="s">
        <v>135</v>
      </c>
      <c r="D526" s="576"/>
      <c r="E526" s="576"/>
      <c r="F526" s="70" t="s">
        <v>123</v>
      </c>
      <c r="G526" s="77">
        <v>109</v>
      </c>
      <c r="H526" s="71"/>
      <c r="I526" s="77">
        <v>109</v>
      </c>
      <c r="J526" s="79"/>
      <c r="K526" s="71"/>
      <c r="L526" s="72">
        <v>27.96</v>
      </c>
      <c r="M526" s="71"/>
      <c r="N526" s="74">
        <v>1459.72</v>
      </c>
      <c r="EZ526" s="58"/>
      <c r="FA526" s="67"/>
      <c r="FB526" s="67"/>
      <c r="FC526" s="67"/>
      <c r="FE526" s="75" t="s">
        <v>135</v>
      </c>
      <c r="FG526" s="67"/>
      <c r="FJ526" s="105"/>
      <c r="FK526" s="67"/>
    </row>
    <row r="527" spans="1:167" s="18" customFormat="1" ht="45" x14ac:dyDescent="0.25">
      <c r="A527" s="76"/>
      <c r="B527" s="69" t="s">
        <v>136</v>
      </c>
      <c r="C527" s="576" t="s">
        <v>137</v>
      </c>
      <c r="D527" s="576"/>
      <c r="E527" s="576"/>
      <c r="F527" s="70" t="s">
        <v>123</v>
      </c>
      <c r="G527" s="77">
        <v>65</v>
      </c>
      <c r="H527" s="73">
        <v>0.85</v>
      </c>
      <c r="I527" s="73">
        <v>55.25</v>
      </c>
      <c r="J527" s="79"/>
      <c r="K527" s="71"/>
      <c r="L527" s="72">
        <v>14.17</v>
      </c>
      <c r="M527" s="71"/>
      <c r="N527" s="96">
        <v>739.9</v>
      </c>
      <c r="EZ527" s="58"/>
      <c r="FA527" s="67"/>
      <c r="FB527" s="67"/>
      <c r="FC527" s="67"/>
      <c r="FE527" s="75" t="s">
        <v>137</v>
      </c>
      <c r="FG527" s="67"/>
      <c r="FJ527" s="105"/>
      <c r="FK527" s="67"/>
    </row>
    <row r="528" spans="1:167" s="18" customFormat="1" ht="15" x14ac:dyDescent="0.25">
      <c r="A528" s="86"/>
      <c r="B528" s="87"/>
      <c r="C528" s="578" t="s">
        <v>126</v>
      </c>
      <c r="D528" s="578"/>
      <c r="E528" s="578"/>
      <c r="F528" s="61"/>
      <c r="G528" s="62"/>
      <c r="H528" s="62"/>
      <c r="I528" s="62"/>
      <c r="J528" s="65"/>
      <c r="K528" s="62"/>
      <c r="L528" s="95">
        <v>3286.13</v>
      </c>
      <c r="M528" s="83"/>
      <c r="N528" s="89">
        <v>34682.379999999997</v>
      </c>
      <c r="EZ528" s="58"/>
      <c r="FA528" s="67"/>
      <c r="FB528" s="67"/>
      <c r="FC528" s="67"/>
      <c r="FG528" s="67" t="s">
        <v>126</v>
      </c>
      <c r="FJ528" s="105"/>
      <c r="FK528" s="67"/>
    </row>
    <row r="529" spans="1:167" s="18" customFormat="1" ht="15" x14ac:dyDescent="0.25">
      <c r="A529" s="586" t="s">
        <v>203</v>
      </c>
      <c r="B529" s="587"/>
      <c r="C529" s="587"/>
      <c r="D529" s="587"/>
      <c r="E529" s="587"/>
      <c r="F529" s="587"/>
      <c r="G529" s="587"/>
      <c r="H529" s="587"/>
      <c r="I529" s="587"/>
      <c r="J529" s="587"/>
      <c r="K529" s="587"/>
      <c r="L529" s="587"/>
      <c r="M529" s="587"/>
      <c r="N529" s="588"/>
      <c r="EZ529" s="58"/>
      <c r="FA529" s="67"/>
      <c r="FB529" s="67"/>
      <c r="FC529" s="67"/>
      <c r="FG529" s="67"/>
      <c r="FJ529" s="105" t="s">
        <v>203</v>
      </c>
      <c r="FK529" s="67"/>
    </row>
    <row r="530" spans="1:167" s="18" customFormat="1" ht="56.25" x14ac:dyDescent="0.25">
      <c r="A530" s="59" t="s">
        <v>316</v>
      </c>
      <c r="B530" s="60" t="s">
        <v>205</v>
      </c>
      <c r="C530" s="578" t="s">
        <v>206</v>
      </c>
      <c r="D530" s="578"/>
      <c r="E530" s="578"/>
      <c r="F530" s="61" t="s">
        <v>207</v>
      </c>
      <c r="G530" s="62">
        <v>45.2</v>
      </c>
      <c r="H530" s="63">
        <v>1</v>
      </c>
      <c r="I530" s="98">
        <v>45.2</v>
      </c>
      <c r="J530" s="88">
        <v>3.28</v>
      </c>
      <c r="K530" s="62"/>
      <c r="L530" s="88">
        <v>148.26</v>
      </c>
      <c r="M530" s="102">
        <v>15.71</v>
      </c>
      <c r="N530" s="89">
        <v>2329.16</v>
      </c>
      <c r="EZ530" s="58"/>
      <c r="FA530" s="67" t="s">
        <v>206</v>
      </c>
      <c r="FB530" s="67" t="s">
        <v>0</v>
      </c>
      <c r="FC530" s="67" t="s">
        <v>0</v>
      </c>
      <c r="FG530" s="67"/>
      <c r="FJ530" s="105"/>
      <c r="FK530" s="67"/>
    </row>
    <row r="531" spans="1:167" s="18" customFormat="1" ht="15" x14ac:dyDescent="0.25">
      <c r="A531" s="86"/>
      <c r="B531" s="87"/>
      <c r="C531" s="578" t="s">
        <v>126</v>
      </c>
      <c r="D531" s="578"/>
      <c r="E531" s="578"/>
      <c r="F531" s="61"/>
      <c r="G531" s="62"/>
      <c r="H531" s="62"/>
      <c r="I531" s="62"/>
      <c r="J531" s="65"/>
      <c r="K531" s="62"/>
      <c r="L531" s="88">
        <v>148.26</v>
      </c>
      <c r="M531" s="83"/>
      <c r="N531" s="89">
        <v>2329.16</v>
      </c>
      <c r="EZ531" s="58"/>
      <c r="FA531" s="67"/>
      <c r="FB531" s="67"/>
      <c r="FC531" s="67"/>
      <c r="FG531" s="67" t="s">
        <v>126</v>
      </c>
      <c r="FJ531" s="105"/>
      <c r="FK531" s="67"/>
    </row>
    <row r="532" spans="1:167" s="18" customFormat="1" ht="67.5" x14ac:dyDescent="0.25">
      <c r="A532" s="59" t="s">
        <v>317</v>
      </c>
      <c r="B532" s="60" t="s">
        <v>209</v>
      </c>
      <c r="C532" s="578" t="s">
        <v>262</v>
      </c>
      <c r="D532" s="578"/>
      <c r="E532" s="578"/>
      <c r="F532" s="61" t="s">
        <v>207</v>
      </c>
      <c r="G532" s="62">
        <v>9.9</v>
      </c>
      <c r="H532" s="63">
        <v>1</v>
      </c>
      <c r="I532" s="98">
        <v>9.9</v>
      </c>
      <c r="J532" s="88">
        <v>8.39</v>
      </c>
      <c r="K532" s="62"/>
      <c r="L532" s="88">
        <v>83.06</v>
      </c>
      <c r="M532" s="102">
        <v>15.71</v>
      </c>
      <c r="N532" s="89">
        <v>1304.8699999999999</v>
      </c>
      <c r="EZ532" s="58"/>
      <c r="FA532" s="67" t="s">
        <v>262</v>
      </c>
      <c r="FB532" s="67" t="s">
        <v>0</v>
      </c>
      <c r="FC532" s="67" t="s">
        <v>0</v>
      </c>
      <c r="FG532" s="67"/>
      <c r="FJ532" s="105"/>
      <c r="FK532" s="67"/>
    </row>
    <row r="533" spans="1:167" s="18" customFormat="1" ht="15" x14ac:dyDescent="0.25">
      <c r="A533" s="86"/>
      <c r="B533" s="87"/>
      <c r="C533" s="578" t="s">
        <v>126</v>
      </c>
      <c r="D533" s="578"/>
      <c r="E533" s="578"/>
      <c r="F533" s="61"/>
      <c r="G533" s="62"/>
      <c r="H533" s="62"/>
      <c r="I533" s="62"/>
      <c r="J533" s="65"/>
      <c r="K533" s="62"/>
      <c r="L533" s="88">
        <v>83.06</v>
      </c>
      <c r="M533" s="83"/>
      <c r="N533" s="89">
        <v>1304.8699999999999</v>
      </c>
      <c r="EZ533" s="58"/>
      <c r="FA533" s="67"/>
      <c r="FB533" s="67"/>
      <c r="FC533" s="67"/>
      <c r="FG533" s="67" t="s">
        <v>126</v>
      </c>
      <c r="FJ533" s="105"/>
      <c r="FK533" s="67"/>
    </row>
    <row r="534" spans="1:167" s="18" customFormat="1" ht="45" x14ac:dyDescent="0.25">
      <c r="A534" s="59" t="s">
        <v>318</v>
      </c>
      <c r="B534" s="60" t="s">
        <v>212</v>
      </c>
      <c r="C534" s="578" t="s">
        <v>277</v>
      </c>
      <c r="D534" s="578"/>
      <c r="E534" s="578"/>
      <c r="F534" s="61" t="s">
        <v>207</v>
      </c>
      <c r="G534" s="62">
        <v>5</v>
      </c>
      <c r="H534" s="63">
        <v>1</v>
      </c>
      <c r="I534" s="63">
        <v>5</v>
      </c>
      <c r="J534" s="88">
        <v>10.88</v>
      </c>
      <c r="K534" s="62"/>
      <c r="L534" s="88">
        <v>54.4</v>
      </c>
      <c r="M534" s="102">
        <v>15.71</v>
      </c>
      <c r="N534" s="114">
        <v>854.62</v>
      </c>
      <c r="EZ534" s="58"/>
      <c r="FA534" s="67" t="s">
        <v>277</v>
      </c>
      <c r="FB534" s="67" t="s">
        <v>0</v>
      </c>
      <c r="FC534" s="67" t="s">
        <v>0</v>
      </c>
      <c r="FG534" s="67"/>
      <c r="FJ534" s="105"/>
      <c r="FK534" s="67"/>
    </row>
    <row r="535" spans="1:167" s="18" customFormat="1" ht="15" x14ac:dyDescent="0.25">
      <c r="A535" s="86"/>
      <c r="B535" s="87"/>
      <c r="C535" s="578" t="s">
        <v>126</v>
      </c>
      <c r="D535" s="578"/>
      <c r="E535" s="578"/>
      <c r="F535" s="61"/>
      <c r="G535" s="62"/>
      <c r="H535" s="62"/>
      <c r="I535" s="62"/>
      <c r="J535" s="65"/>
      <c r="K535" s="62"/>
      <c r="L535" s="88">
        <v>54.4</v>
      </c>
      <c r="M535" s="83"/>
      <c r="N535" s="114">
        <v>854.62</v>
      </c>
      <c r="EZ535" s="58"/>
      <c r="FA535" s="67"/>
      <c r="FB535" s="67"/>
      <c r="FC535" s="67"/>
      <c r="FG535" s="67" t="s">
        <v>126</v>
      </c>
      <c r="FJ535" s="105"/>
      <c r="FK535" s="67"/>
    </row>
    <row r="536" spans="1:167" s="18" customFormat="1" ht="45" x14ac:dyDescent="0.25">
      <c r="A536" s="59" t="s">
        <v>319</v>
      </c>
      <c r="B536" s="60" t="s">
        <v>215</v>
      </c>
      <c r="C536" s="578" t="s">
        <v>216</v>
      </c>
      <c r="D536" s="578"/>
      <c r="E536" s="578"/>
      <c r="F536" s="61" t="s">
        <v>207</v>
      </c>
      <c r="G536" s="62">
        <v>60.1</v>
      </c>
      <c r="H536" s="63">
        <v>1</v>
      </c>
      <c r="I536" s="98">
        <v>60.1</v>
      </c>
      <c r="J536" s="88">
        <v>3.86</v>
      </c>
      <c r="K536" s="62"/>
      <c r="L536" s="88">
        <v>231.99</v>
      </c>
      <c r="M536" s="102">
        <v>16.22</v>
      </c>
      <c r="N536" s="89">
        <v>3762.88</v>
      </c>
      <c r="EZ536" s="58"/>
      <c r="FA536" s="67" t="s">
        <v>216</v>
      </c>
      <c r="FB536" s="67" t="s">
        <v>0</v>
      </c>
      <c r="FC536" s="67" t="s">
        <v>0</v>
      </c>
      <c r="FG536" s="67"/>
      <c r="FJ536" s="105"/>
      <c r="FK536" s="67"/>
    </row>
    <row r="537" spans="1:167" s="18" customFormat="1" ht="15" x14ac:dyDescent="0.25">
      <c r="A537" s="86"/>
      <c r="B537" s="87"/>
      <c r="C537" s="578" t="s">
        <v>126</v>
      </c>
      <c r="D537" s="578"/>
      <c r="E537" s="578"/>
      <c r="F537" s="61"/>
      <c r="G537" s="62"/>
      <c r="H537" s="62"/>
      <c r="I537" s="62"/>
      <c r="J537" s="65"/>
      <c r="K537" s="62"/>
      <c r="L537" s="88">
        <v>231.99</v>
      </c>
      <c r="M537" s="83"/>
      <c r="N537" s="89">
        <v>3762.88</v>
      </c>
      <c r="EZ537" s="58"/>
      <c r="FA537" s="67"/>
      <c r="FB537" s="67"/>
      <c r="FC537" s="67"/>
      <c r="FG537" s="67" t="s">
        <v>126</v>
      </c>
      <c r="FJ537" s="105"/>
      <c r="FK537" s="67"/>
    </row>
    <row r="538" spans="1:167" s="18" customFormat="1" ht="0" hidden="1" customHeight="1" x14ac:dyDescent="0.25">
      <c r="A538" s="106"/>
      <c r="B538" s="67"/>
      <c r="C538" s="67"/>
      <c r="D538" s="67"/>
      <c r="E538" s="67"/>
      <c r="F538" s="107"/>
      <c r="G538" s="107"/>
      <c r="H538" s="107"/>
      <c r="I538" s="107"/>
      <c r="J538" s="108"/>
      <c r="K538" s="107"/>
      <c r="L538" s="108"/>
      <c r="M538" s="71"/>
      <c r="N538" s="108"/>
      <c r="EZ538" s="58"/>
      <c r="FA538" s="67"/>
      <c r="FB538" s="67"/>
      <c r="FC538" s="67"/>
      <c r="FG538" s="67"/>
      <c r="FJ538" s="105"/>
      <c r="FK538" s="67"/>
    </row>
    <row r="539" spans="1:167" s="18" customFormat="1" ht="15" x14ac:dyDescent="0.25">
      <c r="A539" s="109"/>
      <c r="B539" s="110"/>
      <c r="C539" s="578" t="s">
        <v>320</v>
      </c>
      <c r="D539" s="578"/>
      <c r="E539" s="578"/>
      <c r="F539" s="578"/>
      <c r="G539" s="578"/>
      <c r="H539" s="578"/>
      <c r="I539" s="578"/>
      <c r="J539" s="578"/>
      <c r="K539" s="578"/>
      <c r="L539" s="111">
        <v>622732.63</v>
      </c>
      <c r="M539" s="112"/>
      <c r="N539" s="113">
        <v>6123104.1200000001</v>
      </c>
      <c r="EZ539" s="58"/>
      <c r="FA539" s="67"/>
      <c r="FB539" s="67"/>
      <c r="FC539" s="67"/>
      <c r="FG539" s="67"/>
      <c r="FJ539" s="105"/>
      <c r="FK539" s="67" t="s">
        <v>320</v>
      </c>
    </row>
    <row r="540" spans="1:167" s="18" customFormat="1" ht="15" x14ac:dyDescent="0.25">
      <c r="A540" s="580" t="s">
        <v>321</v>
      </c>
      <c r="B540" s="581"/>
      <c r="C540" s="581"/>
      <c r="D540" s="581"/>
      <c r="E540" s="581"/>
      <c r="F540" s="581"/>
      <c r="G540" s="581"/>
      <c r="H540" s="581"/>
      <c r="I540" s="581"/>
      <c r="J540" s="581"/>
      <c r="K540" s="581"/>
      <c r="L540" s="581"/>
      <c r="M540" s="581"/>
      <c r="N540" s="582"/>
      <c r="EZ540" s="58" t="s">
        <v>321</v>
      </c>
      <c r="FA540" s="67"/>
      <c r="FB540" s="67"/>
      <c r="FC540" s="67"/>
      <c r="FG540" s="67"/>
      <c r="FJ540" s="105"/>
      <c r="FK540" s="67"/>
    </row>
    <row r="541" spans="1:167" s="18" customFormat="1" ht="45" x14ac:dyDescent="0.25">
      <c r="A541" s="59" t="s">
        <v>322</v>
      </c>
      <c r="B541" s="60" t="s">
        <v>138</v>
      </c>
      <c r="C541" s="578" t="s">
        <v>139</v>
      </c>
      <c r="D541" s="578"/>
      <c r="E541" s="578"/>
      <c r="F541" s="61" t="s">
        <v>115</v>
      </c>
      <c r="G541" s="62">
        <v>0.01</v>
      </c>
      <c r="H541" s="63">
        <v>1</v>
      </c>
      <c r="I541" s="102">
        <v>0.01</v>
      </c>
      <c r="J541" s="65"/>
      <c r="K541" s="62"/>
      <c r="L541" s="65"/>
      <c r="M541" s="62"/>
      <c r="N541" s="66"/>
      <c r="EZ541" s="58"/>
      <c r="FA541" s="67" t="s">
        <v>139</v>
      </c>
      <c r="FB541" s="67" t="s">
        <v>0</v>
      </c>
      <c r="FC541" s="67" t="s">
        <v>0</v>
      </c>
      <c r="FG541" s="67"/>
      <c r="FJ541" s="105"/>
      <c r="FK541" s="67"/>
    </row>
    <row r="542" spans="1:167" s="18" customFormat="1" ht="15" x14ac:dyDescent="0.25">
      <c r="A542" s="68"/>
      <c r="B542" s="69" t="s">
        <v>26</v>
      </c>
      <c r="C542" s="576" t="s">
        <v>116</v>
      </c>
      <c r="D542" s="576"/>
      <c r="E542" s="576"/>
      <c r="F542" s="70"/>
      <c r="G542" s="71"/>
      <c r="H542" s="71"/>
      <c r="I542" s="71"/>
      <c r="J542" s="72">
        <v>92.08</v>
      </c>
      <c r="K542" s="71"/>
      <c r="L542" s="72">
        <v>0.92</v>
      </c>
      <c r="M542" s="73">
        <v>52.21</v>
      </c>
      <c r="N542" s="96">
        <v>48.03</v>
      </c>
      <c r="EZ542" s="58"/>
      <c r="FA542" s="67"/>
      <c r="FB542" s="67"/>
      <c r="FC542" s="67"/>
      <c r="FD542" s="75" t="s">
        <v>116</v>
      </c>
      <c r="FG542" s="67"/>
      <c r="FJ542" s="105"/>
      <c r="FK542" s="67"/>
    </row>
    <row r="543" spans="1:167" s="18" customFormat="1" ht="15" x14ac:dyDescent="0.25">
      <c r="A543" s="68"/>
      <c r="B543" s="69" t="s">
        <v>127</v>
      </c>
      <c r="C543" s="576" t="s">
        <v>131</v>
      </c>
      <c r="D543" s="576"/>
      <c r="E543" s="576"/>
      <c r="F543" s="70"/>
      <c r="G543" s="71"/>
      <c r="H543" s="71"/>
      <c r="I543" s="71"/>
      <c r="J543" s="72">
        <v>287.60000000000002</v>
      </c>
      <c r="K543" s="71"/>
      <c r="L543" s="72">
        <v>2.88</v>
      </c>
      <c r="M543" s="73">
        <v>15.71</v>
      </c>
      <c r="N543" s="96">
        <v>45.24</v>
      </c>
      <c r="EZ543" s="58"/>
      <c r="FA543" s="67"/>
      <c r="FB543" s="67"/>
      <c r="FC543" s="67"/>
      <c r="FD543" s="75" t="s">
        <v>131</v>
      </c>
      <c r="FG543" s="67"/>
      <c r="FJ543" s="105"/>
      <c r="FK543" s="67"/>
    </row>
    <row r="544" spans="1:167" s="18" customFormat="1" ht="15" x14ac:dyDescent="0.25">
      <c r="A544" s="68"/>
      <c r="B544" s="69" t="s">
        <v>21</v>
      </c>
      <c r="C544" s="576" t="s">
        <v>132</v>
      </c>
      <c r="D544" s="576"/>
      <c r="E544" s="576"/>
      <c r="F544" s="70"/>
      <c r="G544" s="71"/>
      <c r="H544" s="71"/>
      <c r="I544" s="71"/>
      <c r="J544" s="72">
        <v>37.57</v>
      </c>
      <c r="K544" s="71"/>
      <c r="L544" s="72">
        <v>0.38</v>
      </c>
      <c r="M544" s="73">
        <v>52.21</v>
      </c>
      <c r="N544" s="96">
        <v>19.84</v>
      </c>
      <c r="EZ544" s="58"/>
      <c r="FA544" s="67"/>
      <c r="FB544" s="67"/>
      <c r="FC544" s="67"/>
      <c r="FD544" s="75" t="s">
        <v>132</v>
      </c>
      <c r="FG544" s="67"/>
      <c r="FJ544" s="105"/>
      <c r="FK544" s="67"/>
    </row>
    <row r="545" spans="1:167" s="18" customFormat="1" ht="15" x14ac:dyDescent="0.25">
      <c r="A545" s="76"/>
      <c r="B545" s="69"/>
      <c r="C545" s="576" t="s">
        <v>117</v>
      </c>
      <c r="D545" s="576"/>
      <c r="E545" s="576"/>
      <c r="F545" s="70" t="s">
        <v>118</v>
      </c>
      <c r="G545" s="91">
        <v>11.7</v>
      </c>
      <c r="H545" s="71"/>
      <c r="I545" s="78">
        <v>0.11700000000000001</v>
      </c>
      <c r="J545" s="79"/>
      <c r="K545" s="71"/>
      <c r="L545" s="79"/>
      <c r="M545" s="71"/>
      <c r="N545" s="80"/>
      <c r="EZ545" s="58"/>
      <c r="FA545" s="67"/>
      <c r="FB545" s="67"/>
      <c r="FC545" s="67"/>
      <c r="FE545" s="75" t="s">
        <v>117</v>
      </c>
      <c r="FG545" s="67"/>
      <c r="FJ545" s="105"/>
      <c r="FK545" s="67"/>
    </row>
    <row r="546" spans="1:167" s="18" customFormat="1" ht="15" x14ac:dyDescent="0.25">
      <c r="A546" s="76"/>
      <c r="B546" s="69"/>
      <c r="C546" s="576" t="s">
        <v>133</v>
      </c>
      <c r="D546" s="576"/>
      <c r="E546" s="576"/>
      <c r="F546" s="70" t="s">
        <v>118</v>
      </c>
      <c r="G546" s="73">
        <v>2.96</v>
      </c>
      <c r="H546" s="71"/>
      <c r="I546" s="103">
        <v>2.9600000000000001E-2</v>
      </c>
      <c r="J546" s="79"/>
      <c r="K546" s="71"/>
      <c r="L546" s="79"/>
      <c r="M546" s="71"/>
      <c r="N546" s="80"/>
      <c r="EZ546" s="58"/>
      <c r="FA546" s="67"/>
      <c r="FB546" s="67"/>
      <c r="FC546" s="67"/>
      <c r="FE546" s="75" t="s">
        <v>133</v>
      </c>
      <c r="FG546" s="67"/>
      <c r="FJ546" s="105"/>
      <c r="FK546" s="67"/>
    </row>
    <row r="547" spans="1:167" s="18" customFormat="1" ht="15" x14ac:dyDescent="0.25">
      <c r="A547" s="81"/>
      <c r="B547" s="69"/>
      <c r="C547" s="577" t="s">
        <v>119</v>
      </c>
      <c r="D547" s="577"/>
      <c r="E547" s="577"/>
      <c r="F547" s="82"/>
      <c r="G547" s="83"/>
      <c r="H547" s="83"/>
      <c r="I547" s="83"/>
      <c r="J547" s="84">
        <v>379.68</v>
      </c>
      <c r="K547" s="83"/>
      <c r="L547" s="84">
        <v>3.8</v>
      </c>
      <c r="M547" s="83"/>
      <c r="N547" s="115">
        <v>93.27</v>
      </c>
      <c r="EZ547" s="58"/>
      <c r="FA547" s="67"/>
      <c r="FB547" s="67"/>
      <c r="FC547" s="67"/>
      <c r="FF547" s="75" t="s">
        <v>119</v>
      </c>
      <c r="FG547" s="67"/>
      <c r="FJ547" s="105"/>
      <c r="FK547" s="67"/>
    </row>
    <row r="548" spans="1:167" s="18" customFormat="1" ht="15" x14ac:dyDescent="0.25">
      <c r="A548" s="76"/>
      <c r="B548" s="69"/>
      <c r="C548" s="576" t="s">
        <v>120</v>
      </c>
      <c r="D548" s="576"/>
      <c r="E548" s="576"/>
      <c r="F548" s="70"/>
      <c r="G548" s="71"/>
      <c r="H548" s="71"/>
      <c r="I548" s="71"/>
      <c r="J548" s="79"/>
      <c r="K548" s="71"/>
      <c r="L548" s="72">
        <v>1.3</v>
      </c>
      <c r="M548" s="71"/>
      <c r="N548" s="96">
        <v>67.87</v>
      </c>
      <c r="EZ548" s="58"/>
      <c r="FA548" s="67"/>
      <c r="FB548" s="67"/>
      <c r="FC548" s="67"/>
      <c r="FE548" s="75" t="s">
        <v>120</v>
      </c>
      <c r="FG548" s="67"/>
      <c r="FJ548" s="105"/>
      <c r="FK548" s="67"/>
    </row>
    <row r="549" spans="1:167" s="18" customFormat="1" ht="22.5" x14ac:dyDescent="0.25">
      <c r="A549" s="76"/>
      <c r="B549" s="69" t="s">
        <v>140</v>
      </c>
      <c r="C549" s="576" t="s">
        <v>141</v>
      </c>
      <c r="D549" s="576"/>
      <c r="E549" s="576"/>
      <c r="F549" s="70" t="s">
        <v>123</v>
      </c>
      <c r="G549" s="77">
        <v>102</v>
      </c>
      <c r="H549" s="71"/>
      <c r="I549" s="77">
        <v>102</v>
      </c>
      <c r="J549" s="79"/>
      <c r="K549" s="71"/>
      <c r="L549" s="72">
        <v>1.33</v>
      </c>
      <c r="M549" s="71"/>
      <c r="N549" s="96">
        <v>69.23</v>
      </c>
      <c r="EZ549" s="58"/>
      <c r="FA549" s="67"/>
      <c r="FB549" s="67"/>
      <c r="FC549" s="67"/>
      <c r="FE549" s="75" t="s">
        <v>141</v>
      </c>
      <c r="FG549" s="67"/>
      <c r="FJ549" s="105"/>
      <c r="FK549" s="67"/>
    </row>
    <row r="550" spans="1:167" s="18" customFormat="1" ht="22.5" x14ac:dyDescent="0.25">
      <c r="A550" s="76"/>
      <c r="B550" s="69" t="s">
        <v>142</v>
      </c>
      <c r="C550" s="576" t="s">
        <v>143</v>
      </c>
      <c r="D550" s="576"/>
      <c r="E550" s="576"/>
      <c r="F550" s="70" t="s">
        <v>123</v>
      </c>
      <c r="G550" s="77">
        <v>54</v>
      </c>
      <c r="H550" s="71"/>
      <c r="I550" s="77">
        <v>54</v>
      </c>
      <c r="J550" s="79"/>
      <c r="K550" s="71"/>
      <c r="L550" s="72">
        <v>0.7</v>
      </c>
      <c r="M550" s="71"/>
      <c r="N550" s="96">
        <v>36.65</v>
      </c>
      <c r="EZ550" s="58"/>
      <c r="FA550" s="67"/>
      <c r="FB550" s="67"/>
      <c r="FC550" s="67"/>
      <c r="FE550" s="75" t="s">
        <v>143</v>
      </c>
      <c r="FG550" s="67"/>
      <c r="FJ550" s="105"/>
      <c r="FK550" s="67"/>
    </row>
    <row r="551" spans="1:167" s="18" customFormat="1" ht="15" x14ac:dyDescent="0.25">
      <c r="A551" s="86"/>
      <c r="B551" s="87"/>
      <c r="C551" s="578" t="s">
        <v>126</v>
      </c>
      <c r="D551" s="578"/>
      <c r="E551" s="578"/>
      <c r="F551" s="61"/>
      <c r="G551" s="62"/>
      <c r="H551" s="62"/>
      <c r="I551" s="62"/>
      <c r="J551" s="65"/>
      <c r="K551" s="62"/>
      <c r="L551" s="88">
        <v>5.83</v>
      </c>
      <c r="M551" s="83"/>
      <c r="N551" s="114">
        <v>199.15</v>
      </c>
      <c r="EZ551" s="58"/>
      <c r="FA551" s="67"/>
      <c r="FB551" s="67"/>
      <c r="FC551" s="67"/>
      <c r="FG551" s="67" t="s">
        <v>126</v>
      </c>
      <c r="FJ551" s="105"/>
      <c r="FK551" s="67"/>
    </row>
    <row r="552" spans="1:167" s="18" customFormat="1" ht="22.5" x14ac:dyDescent="0.25">
      <c r="A552" s="59" t="s">
        <v>323</v>
      </c>
      <c r="B552" s="60" t="s">
        <v>144</v>
      </c>
      <c r="C552" s="578" t="s">
        <v>145</v>
      </c>
      <c r="D552" s="578"/>
      <c r="E552" s="578"/>
      <c r="F552" s="61" t="s">
        <v>115</v>
      </c>
      <c r="G552" s="62">
        <v>4.5999999999999999E-3</v>
      </c>
      <c r="H552" s="63">
        <v>1</v>
      </c>
      <c r="I552" s="64">
        <v>4.5999999999999999E-3</v>
      </c>
      <c r="J552" s="65"/>
      <c r="K552" s="62"/>
      <c r="L552" s="65"/>
      <c r="M552" s="62"/>
      <c r="N552" s="66"/>
      <c r="EZ552" s="58"/>
      <c r="FA552" s="67" t="s">
        <v>145</v>
      </c>
      <c r="FB552" s="67" t="s">
        <v>0</v>
      </c>
      <c r="FC552" s="67" t="s">
        <v>0</v>
      </c>
      <c r="FG552" s="67"/>
      <c r="FJ552" s="105"/>
      <c r="FK552" s="67"/>
    </row>
    <row r="553" spans="1:167" s="18" customFormat="1" ht="15" x14ac:dyDescent="0.25">
      <c r="A553" s="68"/>
      <c r="B553" s="69" t="s">
        <v>26</v>
      </c>
      <c r="C553" s="576" t="s">
        <v>116</v>
      </c>
      <c r="D553" s="576"/>
      <c r="E553" s="576"/>
      <c r="F553" s="70"/>
      <c r="G553" s="71"/>
      <c r="H553" s="71"/>
      <c r="I553" s="71"/>
      <c r="J553" s="72">
        <v>106.88</v>
      </c>
      <c r="K553" s="71"/>
      <c r="L553" s="72">
        <v>0.49</v>
      </c>
      <c r="M553" s="73">
        <v>52.21</v>
      </c>
      <c r="N553" s="96">
        <v>25.58</v>
      </c>
      <c r="EZ553" s="58"/>
      <c r="FA553" s="67"/>
      <c r="FB553" s="67"/>
      <c r="FC553" s="67"/>
      <c r="FD553" s="75" t="s">
        <v>116</v>
      </c>
      <c r="FG553" s="67"/>
      <c r="FJ553" s="105"/>
      <c r="FK553" s="67"/>
    </row>
    <row r="554" spans="1:167" s="18" customFormat="1" ht="15" x14ac:dyDescent="0.25">
      <c r="A554" s="68"/>
      <c r="B554" s="69" t="s">
        <v>127</v>
      </c>
      <c r="C554" s="576" t="s">
        <v>131</v>
      </c>
      <c r="D554" s="576"/>
      <c r="E554" s="576"/>
      <c r="F554" s="70"/>
      <c r="G554" s="71"/>
      <c r="H554" s="71"/>
      <c r="I554" s="71"/>
      <c r="J554" s="72">
        <v>241.58</v>
      </c>
      <c r="K554" s="71"/>
      <c r="L554" s="72">
        <v>1.1100000000000001</v>
      </c>
      <c r="M554" s="73">
        <v>15.71</v>
      </c>
      <c r="N554" s="96">
        <v>17.440000000000001</v>
      </c>
      <c r="EZ554" s="58"/>
      <c r="FA554" s="67"/>
      <c r="FB554" s="67"/>
      <c r="FC554" s="67"/>
      <c r="FD554" s="75" t="s">
        <v>131</v>
      </c>
      <c r="FG554" s="67"/>
      <c r="FJ554" s="105"/>
      <c r="FK554" s="67"/>
    </row>
    <row r="555" spans="1:167" s="18" customFormat="1" ht="15" x14ac:dyDescent="0.25">
      <c r="A555" s="68"/>
      <c r="B555" s="69" t="s">
        <v>21</v>
      </c>
      <c r="C555" s="576" t="s">
        <v>132</v>
      </c>
      <c r="D555" s="576"/>
      <c r="E555" s="576"/>
      <c r="F555" s="70"/>
      <c r="G555" s="71"/>
      <c r="H555" s="71"/>
      <c r="I555" s="71"/>
      <c r="J555" s="72">
        <v>26.36</v>
      </c>
      <c r="K555" s="71"/>
      <c r="L555" s="72">
        <v>0.12</v>
      </c>
      <c r="M555" s="73">
        <v>52.21</v>
      </c>
      <c r="N555" s="96">
        <v>6.27</v>
      </c>
      <c r="EZ555" s="58"/>
      <c r="FA555" s="67"/>
      <c r="FB555" s="67"/>
      <c r="FC555" s="67"/>
      <c r="FD555" s="75" t="s">
        <v>132</v>
      </c>
      <c r="FG555" s="67"/>
      <c r="FJ555" s="105"/>
      <c r="FK555" s="67"/>
    </row>
    <row r="556" spans="1:167" s="18" customFormat="1" ht="15" x14ac:dyDescent="0.25">
      <c r="A556" s="76"/>
      <c r="B556" s="69"/>
      <c r="C556" s="576" t="s">
        <v>117</v>
      </c>
      <c r="D556" s="576"/>
      <c r="E556" s="576"/>
      <c r="F556" s="70" t="s">
        <v>118</v>
      </c>
      <c r="G556" s="73">
        <v>12.53</v>
      </c>
      <c r="H556" s="71"/>
      <c r="I556" s="93">
        <v>5.7638000000000002E-2</v>
      </c>
      <c r="J556" s="79"/>
      <c r="K556" s="71"/>
      <c r="L556" s="79"/>
      <c r="M556" s="71"/>
      <c r="N556" s="80"/>
      <c r="EZ556" s="58"/>
      <c r="FA556" s="67"/>
      <c r="FB556" s="67"/>
      <c r="FC556" s="67"/>
      <c r="FE556" s="75" t="s">
        <v>117</v>
      </c>
      <c r="FG556" s="67"/>
      <c r="FJ556" s="105"/>
      <c r="FK556" s="67"/>
    </row>
    <row r="557" spans="1:167" s="18" customFormat="1" ht="15" x14ac:dyDescent="0.25">
      <c r="A557" s="76"/>
      <c r="B557" s="69"/>
      <c r="C557" s="576" t="s">
        <v>133</v>
      </c>
      <c r="D557" s="576"/>
      <c r="E557" s="576"/>
      <c r="F557" s="70" t="s">
        <v>118</v>
      </c>
      <c r="G557" s="73">
        <v>2.62</v>
      </c>
      <c r="H557" s="71"/>
      <c r="I557" s="93">
        <v>1.2052E-2</v>
      </c>
      <c r="J557" s="79"/>
      <c r="K557" s="71"/>
      <c r="L557" s="79"/>
      <c r="M557" s="71"/>
      <c r="N557" s="80"/>
      <c r="EZ557" s="58"/>
      <c r="FA557" s="67"/>
      <c r="FB557" s="67"/>
      <c r="FC557" s="67"/>
      <c r="FE557" s="75" t="s">
        <v>133</v>
      </c>
      <c r="FG557" s="67"/>
      <c r="FJ557" s="105"/>
      <c r="FK557" s="67"/>
    </row>
    <row r="558" spans="1:167" s="18" customFormat="1" ht="15" x14ac:dyDescent="0.25">
      <c r="A558" s="81"/>
      <c r="B558" s="69"/>
      <c r="C558" s="577" t="s">
        <v>119</v>
      </c>
      <c r="D558" s="577"/>
      <c r="E558" s="577"/>
      <c r="F558" s="82"/>
      <c r="G558" s="83"/>
      <c r="H558" s="83"/>
      <c r="I558" s="83"/>
      <c r="J558" s="84">
        <v>348.46</v>
      </c>
      <c r="K558" s="83"/>
      <c r="L558" s="84">
        <v>1.6</v>
      </c>
      <c r="M558" s="83"/>
      <c r="N558" s="115">
        <v>43.02</v>
      </c>
      <c r="EZ558" s="58"/>
      <c r="FA558" s="67"/>
      <c r="FB558" s="67"/>
      <c r="FC558" s="67"/>
      <c r="FF558" s="75" t="s">
        <v>119</v>
      </c>
      <c r="FG558" s="67"/>
      <c r="FJ558" s="105"/>
      <c r="FK558" s="67"/>
    </row>
    <row r="559" spans="1:167" s="18" customFormat="1" ht="15" x14ac:dyDescent="0.25">
      <c r="A559" s="76"/>
      <c r="B559" s="69"/>
      <c r="C559" s="576" t="s">
        <v>120</v>
      </c>
      <c r="D559" s="576"/>
      <c r="E559" s="576"/>
      <c r="F559" s="70"/>
      <c r="G559" s="71"/>
      <c r="H559" s="71"/>
      <c r="I559" s="71"/>
      <c r="J559" s="79"/>
      <c r="K559" s="71"/>
      <c r="L559" s="72">
        <v>0.61</v>
      </c>
      <c r="M559" s="71"/>
      <c r="N559" s="96">
        <v>31.85</v>
      </c>
      <c r="EZ559" s="58"/>
      <c r="FA559" s="67"/>
      <c r="FB559" s="67"/>
      <c r="FC559" s="67"/>
      <c r="FE559" s="75" t="s">
        <v>120</v>
      </c>
      <c r="FG559" s="67"/>
      <c r="FJ559" s="105"/>
      <c r="FK559" s="67"/>
    </row>
    <row r="560" spans="1:167" s="18" customFormat="1" ht="22.5" x14ac:dyDescent="0.25">
      <c r="A560" s="76"/>
      <c r="B560" s="69" t="s">
        <v>146</v>
      </c>
      <c r="C560" s="576" t="s">
        <v>147</v>
      </c>
      <c r="D560" s="576"/>
      <c r="E560" s="576"/>
      <c r="F560" s="70" t="s">
        <v>123</v>
      </c>
      <c r="G560" s="77">
        <v>92</v>
      </c>
      <c r="H560" s="71"/>
      <c r="I560" s="77">
        <v>92</v>
      </c>
      <c r="J560" s="79"/>
      <c r="K560" s="71"/>
      <c r="L560" s="72">
        <v>0.56000000000000005</v>
      </c>
      <c r="M560" s="71"/>
      <c r="N560" s="96">
        <v>29.3</v>
      </c>
      <c r="EZ560" s="58"/>
      <c r="FA560" s="67"/>
      <c r="FB560" s="67"/>
      <c r="FC560" s="67"/>
      <c r="FE560" s="75" t="s">
        <v>147</v>
      </c>
      <c r="FG560" s="67"/>
      <c r="FJ560" s="105"/>
      <c r="FK560" s="67"/>
    </row>
    <row r="561" spans="1:167" s="18" customFormat="1" ht="45" x14ac:dyDescent="0.25">
      <c r="A561" s="76"/>
      <c r="B561" s="69" t="s">
        <v>148</v>
      </c>
      <c r="C561" s="576" t="s">
        <v>149</v>
      </c>
      <c r="D561" s="576"/>
      <c r="E561" s="576"/>
      <c r="F561" s="70" t="s">
        <v>123</v>
      </c>
      <c r="G561" s="77">
        <v>46</v>
      </c>
      <c r="H561" s="73">
        <v>0.85</v>
      </c>
      <c r="I561" s="91">
        <v>39.1</v>
      </c>
      <c r="J561" s="79"/>
      <c r="K561" s="71"/>
      <c r="L561" s="72">
        <v>0.24</v>
      </c>
      <c r="M561" s="71"/>
      <c r="N561" s="96">
        <v>12.45</v>
      </c>
      <c r="EZ561" s="58"/>
      <c r="FA561" s="67"/>
      <c r="FB561" s="67"/>
      <c r="FC561" s="67"/>
      <c r="FE561" s="75" t="s">
        <v>149</v>
      </c>
      <c r="FG561" s="67"/>
      <c r="FJ561" s="105"/>
      <c r="FK561" s="67"/>
    </row>
    <row r="562" spans="1:167" s="18" customFormat="1" ht="15" x14ac:dyDescent="0.25">
      <c r="A562" s="86"/>
      <c r="B562" s="87"/>
      <c r="C562" s="578" t="s">
        <v>126</v>
      </c>
      <c r="D562" s="578"/>
      <c r="E562" s="578"/>
      <c r="F562" s="61"/>
      <c r="G562" s="62"/>
      <c r="H562" s="62"/>
      <c r="I562" s="62"/>
      <c r="J562" s="65"/>
      <c r="K562" s="62"/>
      <c r="L562" s="88">
        <v>2.4</v>
      </c>
      <c r="M562" s="83"/>
      <c r="N562" s="114">
        <v>84.77</v>
      </c>
      <c r="EZ562" s="58"/>
      <c r="FA562" s="67"/>
      <c r="FB562" s="67"/>
      <c r="FC562" s="67"/>
      <c r="FG562" s="67" t="s">
        <v>126</v>
      </c>
      <c r="FJ562" s="105"/>
      <c r="FK562" s="67"/>
    </row>
    <row r="563" spans="1:167" s="18" customFormat="1" ht="33.75" x14ac:dyDescent="0.25">
      <c r="A563" s="59" t="s">
        <v>324</v>
      </c>
      <c r="B563" s="60" t="s">
        <v>150</v>
      </c>
      <c r="C563" s="578" t="s">
        <v>151</v>
      </c>
      <c r="D563" s="578"/>
      <c r="E563" s="578"/>
      <c r="F563" s="61" t="s">
        <v>115</v>
      </c>
      <c r="G563" s="62">
        <v>4.4000000000000003E-3</v>
      </c>
      <c r="H563" s="63">
        <v>1</v>
      </c>
      <c r="I563" s="64">
        <v>4.4000000000000003E-3</v>
      </c>
      <c r="J563" s="65"/>
      <c r="K563" s="62"/>
      <c r="L563" s="65"/>
      <c r="M563" s="62"/>
      <c r="N563" s="66"/>
      <c r="EZ563" s="58"/>
      <c r="FA563" s="67" t="s">
        <v>151</v>
      </c>
      <c r="FB563" s="67" t="s">
        <v>0</v>
      </c>
      <c r="FC563" s="67" t="s">
        <v>0</v>
      </c>
      <c r="FG563" s="67"/>
      <c r="FJ563" s="105"/>
      <c r="FK563" s="67"/>
    </row>
    <row r="564" spans="1:167" s="18" customFormat="1" ht="15" x14ac:dyDescent="0.25">
      <c r="A564" s="68"/>
      <c r="B564" s="69" t="s">
        <v>26</v>
      </c>
      <c r="C564" s="576" t="s">
        <v>116</v>
      </c>
      <c r="D564" s="576"/>
      <c r="E564" s="576"/>
      <c r="F564" s="70"/>
      <c r="G564" s="71"/>
      <c r="H564" s="71"/>
      <c r="I564" s="71"/>
      <c r="J564" s="72">
        <v>173.23</v>
      </c>
      <c r="K564" s="71"/>
      <c r="L564" s="72">
        <v>0.76</v>
      </c>
      <c r="M564" s="73">
        <v>52.21</v>
      </c>
      <c r="N564" s="96">
        <v>39.68</v>
      </c>
      <c r="EZ564" s="58"/>
      <c r="FA564" s="67"/>
      <c r="FB564" s="67"/>
      <c r="FC564" s="67"/>
      <c r="FD564" s="75" t="s">
        <v>116</v>
      </c>
      <c r="FG564" s="67"/>
      <c r="FJ564" s="105"/>
      <c r="FK564" s="67"/>
    </row>
    <row r="565" spans="1:167" s="18" customFormat="1" ht="15" x14ac:dyDescent="0.25">
      <c r="A565" s="68"/>
      <c r="B565" s="69" t="s">
        <v>127</v>
      </c>
      <c r="C565" s="576" t="s">
        <v>131</v>
      </c>
      <c r="D565" s="576"/>
      <c r="E565" s="576"/>
      <c r="F565" s="70"/>
      <c r="G565" s="71"/>
      <c r="H565" s="71"/>
      <c r="I565" s="71"/>
      <c r="J565" s="90">
        <v>5268.76</v>
      </c>
      <c r="K565" s="71"/>
      <c r="L565" s="72">
        <v>23.18</v>
      </c>
      <c r="M565" s="73">
        <v>15.71</v>
      </c>
      <c r="N565" s="96">
        <v>364.16</v>
      </c>
      <c r="EZ565" s="58"/>
      <c r="FA565" s="67"/>
      <c r="FB565" s="67"/>
      <c r="FC565" s="67"/>
      <c r="FD565" s="75" t="s">
        <v>131</v>
      </c>
      <c r="FG565" s="67"/>
      <c r="FJ565" s="105"/>
      <c r="FK565" s="67"/>
    </row>
    <row r="566" spans="1:167" s="18" customFormat="1" ht="15" x14ac:dyDescent="0.25">
      <c r="A566" s="68"/>
      <c r="B566" s="69" t="s">
        <v>21</v>
      </c>
      <c r="C566" s="576" t="s">
        <v>132</v>
      </c>
      <c r="D566" s="576"/>
      <c r="E566" s="576"/>
      <c r="F566" s="70"/>
      <c r="G566" s="71"/>
      <c r="H566" s="71"/>
      <c r="I566" s="71"/>
      <c r="J566" s="72">
        <v>267.67</v>
      </c>
      <c r="K566" s="71"/>
      <c r="L566" s="72">
        <v>1.18</v>
      </c>
      <c r="M566" s="73">
        <v>52.21</v>
      </c>
      <c r="N566" s="96">
        <v>61.61</v>
      </c>
      <c r="EZ566" s="58"/>
      <c r="FA566" s="67"/>
      <c r="FB566" s="67"/>
      <c r="FC566" s="67"/>
      <c r="FD566" s="75" t="s">
        <v>132</v>
      </c>
      <c r="FG566" s="67"/>
      <c r="FJ566" s="105"/>
      <c r="FK566" s="67"/>
    </row>
    <row r="567" spans="1:167" s="18" customFormat="1" ht="15" x14ac:dyDescent="0.25">
      <c r="A567" s="68"/>
      <c r="B567" s="69" t="s">
        <v>24</v>
      </c>
      <c r="C567" s="576" t="s">
        <v>152</v>
      </c>
      <c r="D567" s="576"/>
      <c r="E567" s="576"/>
      <c r="F567" s="70"/>
      <c r="G567" s="71"/>
      <c r="H567" s="71"/>
      <c r="I567" s="71"/>
      <c r="J567" s="72">
        <v>17.079999999999998</v>
      </c>
      <c r="K567" s="71"/>
      <c r="L567" s="72">
        <v>0.08</v>
      </c>
      <c r="M567" s="91">
        <v>9.5</v>
      </c>
      <c r="N567" s="96">
        <v>0.76</v>
      </c>
      <c r="EZ567" s="58"/>
      <c r="FA567" s="67"/>
      <c r="FB567" s="67"/>
      <c r="FC567" s="67"/>
      <c r="FD567" s="75" t="s">
        <v>152</v>
      </c>
      <c r="FG567" s="67"/>
      <c r="FJ567" s="105"/>
      <c r="FK567" s="67"/>
    </row>
    <row r="568" spans="1:167" s="18" customFormat="1" ht="15" x14ac:dyDescent="0.25">
      <c r="A568" s="76"/>
      <c r="B568" s="69"/>
      <c r="C568" s="576" t="s">
        <v>117</v>
      </c>
      <c r="D568" s="576"/>
      <c r="E568" s="576"/>
      <c r="F568" s="70" t="s">
        <v>118</v>
      </c>
      <c r="G568" s="91">
        <v>21.6</v>
      </c>
      <c r="H568" s="71"/>
      <c r="I568" s="92">
        <v>9.5039999999999999E-2</v>
      </c>
      <c r="J568" s="79"/>
      <c r="K568" s="71"/>
      <c r="L568" s="79"/>
      <c r="M568" s="71"/>
      <c r="N568" s="80"/>
      <c r="EZ568" s="58"/>
      <c r="FA568" s="67"/>
      <c r="FB568" s="67"/>
      <c r="FC568" s="67"/>
      <c r="FE568" s="75" t="s">
        <v>117</v>
      </c>
      <c r="FG568" s="67"/>
      <c r="FJ568" s="105"/>
      <c r="FK568" s="67"/>
    </row>
    <row r="569" spans="1:167" s="18" customFormat="1" ht="15" x14ac:dyDescent="0.25">
      <c r="A569" s="76"/>
      <c r="B569" s="69"/>
      <c r="C569" s="576" t="s">
        <v>133</v>
      </c>
      <c r="D569" s="576"/>
      <c r="E569" s="576"/>
      <c r="F569" s="70" t="s">
        <v>118</v>
      </c>
      <c r="G569" s="91">
        <v>20.6</v>
      </c>
      <c r="H569" s="71"/>
      <c r="I569" s="92">
        <v>9.0639999999999998E-2</v>
      </c>
      <c r="J569" s="79"/>
      <c r="K569" s="71"/>
      <c r="L569" s="79"/>
      <c r="M569" s="71"/>
      <c r="N569" s="80"/>
      <c r="EZ569" s="58"/>
      <c r="FA569" s="67"/>
      <c r="FB569" s="67"/>
      <c r="FC569" s="67"/>
      <c r="FE569" s="75" t="s">
        <v>133</v>
      </c>
      <c r="FG569" s="67"/>
      <c r="FJ569" s="105"/>
      <c r="FK569" s="67"/>
    </row>
    <row r="570" spans="1:167" s="18" customFormat="1" ht="15" x14ac:dyDescent="0.25">
      <c r="A570" s="81"/>
      <c r="B570" s="69"/>
      <c r="C570" s="577" t="s">
        <v>119</v>
      </c>
      <c r="D570" s="577"/>
      <c r="E570" s="577"/>
      <c r="F570" s="82"/>
      <c r="G570" s="83"/>
      <c r="H570" s="83"/>
      <c r="I570" s="83"/>
      <c r="J570" s="94">
        <v>5459.07</v>
      </c>
      <c r="K570" s="83"/>
      <c r="L570" s="84">
        <v>24.02</v>
      </c>
      <c r="M570" s="83"/>
      <c r="N570" s="115">
        <v>404.6</v>
      </c>
      <c r="EZ570" s="58"/>
      <c r="FA570" s="67"/>
      <c r="FB570" s="67"/>
      <c r="FC570" s="67"/>
      <c r="FF570" s="75" t="s">
        <v>119</v>
      </c>
      <c r="FG570" s="67"/>
      <c r="FJ570" s="105"/>
      <c r="FK570" s="67"/>
    </row>
    <row r="571" spans="1:167" s="18" customFormat="1" ht="15" x14ac:dyDescent="0.25">
      <c r="A571" s="76"/>
      <c r="B571" s="69"/>
      <c r="C571" s="576" t="s">
        <v>120</v>
      </c>
      <c r="D571" s="576"/>
      <c r="E571" s="576"/>
      <c r="F571" s="70"/>
      <c r="G571" s="71"/>
      <c r="H571" s="71"/>
      <c r="I571" s="71"/>
      <c r="J571" s="79"/>
      <c r="K571" s="71"/>
      <c r="L571" s="72">
        <v>1.94</v>
      </c>
      <c r="M571" s="71"/>
      <c r="N571" s="96">
        <v>101.29</v>
      </c>
      <c r="EZ571" s="58"/>
      <c r="FA571" s="67"/>
      <c r="FB571" s="67"/>
      <c r="FC571" s="67"/>
      <c r="FE571" s="75" t="s">
        <v>120</v>
      </c>
      <c r="FG571" s="67"/>
      <c r="FJ571" s="105"/>
      <c r="FK571" s="67"/>
    </row>
    <row r="572" spans="1:167" s="18" customFormat="1" ht="45" x14ac:dyDescent="0.25">
      <c r="A572" s="76"/>
      <c r="B572" s="69" t="s">
        <v>153</v>
      </c>
      <c r="C572" s="576" t="s">
        <v>154</v>
      </c>
      <c r="D572" s="576"/>
      <c r="E572" s="576"/>
      <c r="F572" s="70" t="s">
        <v>123</v>
      </c>
      <c r="G572" s="77">
        <v>147</v>
      </c>
      <c r="H572" s="71"/>
      <c r="I572" s="77">
        <v>147</v>
      </c>
      <c r="J572" s="79"/>
      <c r="K572" s="71"/>
      <c r="L572" s="72">
        <v>2.85</v>
      </c>
      <c r="M572" s="71"/>
      <c r="N572" s="96">
        <v>148.9</v>
      </c>
      <c r="EZ572" s="58"/>
      <c r="FA572" s="67"/>
      <c r="FB572" s="67"/>
      <c r="FC572" s="67"/>
      <c r="FE572" s="75" t="s">
        <v>154</v>
      </c>
      <c r="FG572" s="67"/>
      <c r="FJ572" s="105"/>
      <c r="FK572" s="67"/>
    </row>
    <row r="573" spans="1:167" s="18" customFormat="1" ht="56.25" x14ac:dyDescent="0.25">
      <c r="A573" s="76"/>
      <c r="B573" s="69" t="s">
        <v>155</v>
      </c>
      <c r="C573" s="576" t="s">
        <v>156</v>
      </c>
      <c r="D573" s="576"/>
      <c r="E573" s="576"/>
      <c r="F573" s="70" t="s">
        <v>123</v>
      </c>
      <c r="G573" s="77">
        <v>134</v>
      </c>
      <c r="H573" s="73">
        <v>0.85</v>
      </c>
      <c r="I573" s="91">
        <v>113.9</v>
      </c>
      <c r="J573" s="79"/>
      <c r="K573" s="71"/>
      <c r="L573" s="72">
        <v>2.21</v>
      </c>
      <c r="M573" s="71"/>
      <c r="N573" s="96">
        <v>115.37</v>
      </c>
      <c r="EZ573" s="58"/>
      <c r="FA573" s="67"/>
      <c r="FB573" s="67"/>
      <c r="FC573" s="67"/>
      <c r="FE573" s="75" t="s">
        <v>156</v>
      </c>
      <c r="FG573" s="67"/>
      <c r="FJ573" s="105"/>
      <c r="FK573" s="67"/>
    </row>
    <row r="574" spans="1:167" s="18" customFormat="1" ht="15" x14ac:dyDescent="0.25">
      <c r="A574" s="86"/>
      <c r="B574" s="87"/>
      <c r="C574" s="578" t="s">
        <v>126</v>
      </c>
      <c r="D574" s="578"/>
      <c r="E574" s="578"/>
      <c r="F574" s="61"/>
      <c r="G574" s="62"/>
      <c r="H574" s="62"/>
      <c r="I574" s="62"/>
      <c r="J574" s="65"/>
      <c r="K574" s="62"/>
      <c r="L574" s="88">
        <v>29.08</v>
      </c>
      <c r="M574" s="83"/>
      <c r="N574" s="114">
        <v>668.87</v>
      </c>
      <c r="EZ574" s="58"/>
      <c r="FA574" s="67"/>
      <c r="FB574" s="67"/>
      <c r="FC574" s="67"/>
      <c r="FG574" s="67" t="s">
        <v>126</v>
      </c>
      <c r="FJ574" s="105"/>
      <c r="FK574" s="67"/>
    </row>
    <row r="575" spans="1:167" s="18" customFormat="1" ht="22.5" x14ac:dyDescent="0.25">
      <c r="A575" s="59" t="s">
        <v>325</v>
      </c>
      <c r="B575" s="60" t="s">
        <v>157</v>
      </c>
      <c r="C575" s="578" t="s">
        <v>158</v>
      </c>
      <c r="D575" s="578"/>
      <c r="E575" s="578"/>
      <c r="F575" s="61" t="s">
        <v>159</v>
      </c>
      <c r="G575" s="62">
        <v>2.57</v>
      </c>
      <c r="H575" s="63">
        <v>1</v>
      </c>
      <c r="I575" s="102">
        <v>2.57</v>
      </c>
      <c r="J575" s="88">
        <v>646.32000000000005</v>
      </c>
      <c r="K575" s="97">
        <v>1.012</v>
      </c>
      <c r="L575" s="95">
        <v>1680.97</v>
      </c>
      <c r="M575" s="98">
        <v>9.5</v>
      </c>
      <c r="N575" s="89">
        <v>15969.22</v>
      </c>
      <c r="EZ575" s="58"/>
      <c r="FA575" s="67" t="s">
        <v>158</v>
      </c>
      <c r="FB575" s="67" t="s">
        <v>0</v>
      </c>
      <c r="FC575" s="67" t="s">
        <v>0</v>
      </c>
      <c r="FG575" s="67"/>
      <c r="FJ575" s="105"/>
      <c r="FK575" s="67"/>
    </row>
    <row r="576" spans="1:167" s="18" customFormat="1" ht="15" x14ac:dyDescent="0.25">
      <c r="A576" s="81"/>
      <c r="B576" s="99"/>
      <c r="C576" s="576" t="s">
        <v>160</v>
      </c>
      <c r="D576" s="576"/>
      <c r="E576" s="576"/>
      <c r="F576" s="576"/>
      <c r="G576" s="576"/>
      <c r="H576" s="576"/>
      <c r="I576" s="576"/>
      <c r="J576" s="576"/>
      <c r="K576" s="576"/>
      <c r="L576" s="576"/>
      <c r="M576" s="576"/>
      <c r="N576" s="583"/>
      <c r="EZ576" s="58"/>
      <c r="FA576" s="67"/>
      <c r="FB576" s="67"/>
      <c r="FC576" s="67"/>
      <c r="FG576" s="67"/>
      <c r="FH576" s="75" t="s">
        <v>160</v>
      </c>
      <c r="FJ576" s="105"/>
      <c r="FK576" s="67"/>
    </row>
    <row r="577" spans="1:167" s="18" customFormat="1" ht="15" x14ac:dyDescent="0.25">
      <c r="A577" s="100"/>
      <c r="B577" s="69"/>
      <c r="C577" s="584" t="s">
        <v>161</v>
      </c>
      <c r="D577" s="584"/>
      <c r="E577" s="584"/>
      <c r="F577" s="584"/>
      <c r="G577" s="584"/>
      <c r="H577" s="584"/>
      <c r="I577" s="584"/>
      <c r="J577" s="584"/>
      <c r="K577" s="584"/>
      <c r="L577" s="584"/>
      <c r="M577" s="584"/>
      <c r="N577" s="585"/>
      <c r="EZ577" s="58"/>
      <c r="FA577" s="67"/>
      <c r="FB577" s="67"/>
      <c r="FC577" s="67"/>
      <c r="FG577" s="67"/>
      <c r="FI577" s="75" t="s">
        <v>161</v>
      </c>
      <c r="FJ577" s="105"/>
      <c r="FK577" s="67"/>
    </row>
    <row r="578" spans="1:167" s="18" customFormat="1" ht="15" x14ac:dyDescent="0.25">
      <c r="A578" s="86"/>
      <c r="B578" s="87"/>
      <c r="C578" s="578" t="s">
        <v>126</v>
      </c>
      <c r="D578" s="578"/>
      <c r="E578" s="578"/>
      <c r="F578" s="61"/>
      <c r="G578" s="62"/>
      <c r="H578" s="62"/>
      <c r="I578" s="62"/>
      <c r="J578" s="65"/>
      <c r="K578" s="62"/>
      <c r="L578" s="95">
        <v>1680.97</v>
      </c>
      <c r="M578" s="83"/>
      <c r="N578" s="89">
        <v>15969.22</v>
      </c>
      <c r="EZ578" s="58"/>
      <c r="FA578" s="67"/>
      <c r="FB578" s="67"/>
      <c r="FC578" s="67"/>
      <c r="FG578" s="67" t="s">
        <v>126</v>
      </c>
      <c r="FJ578" s="105"/>
      <c r="FK578" s="67"/>
    </row>
    <row r="579" spans="1:167" s="18" customFormat="1" ht="33.75" x14ac:dyDescent="0.25">
      <c r="A579" s="59" t="s">
        <v>326</v>
      </c>
      <c r="B579" s="60" t="s">
        <v>247</v>
      </c>
      <c r="C579" s="578" t="s">
        <v>248</v>
      </c>
      <c r="D579" s="578"/>
      <c r="E579" s="578"/>
      <c r="F579" s="61" t="s">
        <v>249</v>
      </c>
      <c r="G579" s="62">
        <v>0.06</v>
      </c>
      <c r="H579" s="63">
        <v>1</v>
      </c>
      <c r="I579" s="102">
        <v>0.06</v>
      </c>
      <c r="J579" s="65"/>
      <c r="K579" s="62"/>
      <c r="L579" s="65"/>
      <c r="M579" s="62"/>
      <c r="N579" s="66"/>
      <c r="EZ579" s="58"/>
      <c r="FA579" s="67" t="s">
        <v>248</v>
      </c>
      <c r="FB579" s="67" t="s">
        <v>0</v>
      </c>
      <c r="FC579" s="67" t="s">
        <v>0</v>
      </c>
      <c r="FG579" s="67"/>
      <c r="FJ579" s="105"/>
      <c r="FK579" s="67"/>
    </row>
    <row r="580" spans="1:167" s="18" customFormat="1" ht="15" x14ac:dyDescent="0.25">
      <c r="A580" s="68"/>
      <c r="B580" s="69" t="s">
        <v>26</v>
      </c>
      <c r="C580" s="576" t="s">
        <v>116</v>
      </c>
      <c r="D580" s="576"/>
      <c r="E580" s="576"/>
      <c r="F580" s="70"/>
      <c r="G580" s="71"/>
      <c r="H580" s="71"/>
      <c r="I580" s="71"/>
      <c r="J580" s="90">
        <v>1183.68</v>
      </c>
      <c r="K580" s="71"/>
      <c r="L580" s="72">
        <v>71.02</v>
      </c>
      <c r="M580" s="73">
        <v>52.21</v>
      </c>
      <c r="N580" s="74">
        <v>3707.95</v>
      </c>
      <c r="EZ580" s="58"/>
      <c r="FA580" s="67"/>
      <c r="FB580" s="67"/>
      <c r="FC580" s="67"/>
      <c r="FD580" s="75" t="s">
        <v>116</v>
      </c>
      <c r="FG580" s="67"/>
      <c r="FJ580" s="105"/>
      <c r="FK580" s="67"/>
    </row>
    <row r="581" spans="1:167" s="18" customFormat="1" ht="15" x14ac:dyDescent="0.25">
      <c r="A581" s="68"/>
      <c r="B581" s="69" t="s">
        <v>127</v>
      </c>
      <c r="C581" s="576" t="s">
        <v>131</v>
      </c>
      <c r="D581" s="576"/>
      <c r="E581" s="576"/>
      <c r="F581" s="70"/>
      <c r="G581" s="71"/>
      <c r="H581" s="71"/>
      <c r="I581" s="71"/>
      <c r="J581" s="72">
        <v>946.33</v>
      </c>
      <c r="K581" s="71"/>
      <c r="L581" s="72">
        <v>56.78</v>
      </c>
      <c r="M581" s="73">
        <v>15.71</v>
      </c>
      <c r="N581" s="96">
        <v>892.01</v>
      </c>
      <c r="EZ581" s="58"/>
      <c r="FA581" s="67"/>
      <c r="FB581" s="67"/>
      <c r="FC581" s="67"/>
      <c r="FD581" s="75" t="s">
        <v>131</v>
      </c>
      <c r="FG581" s="67"/>
      <c r="FJ581" s="105"/>
      <c r="FK581" s="67"/>
    </row>
    <row r="582" spans="1:167" s="18" customFormat="1" ht="15" x14ac:dyDescent="0.25">
      <c r="A582" s="68"/>
      <c r="B582" s="69" t="s">
        <v>21</v>
      </c>
      <c r="C582" s="576" t="s">
        <v>132</v>
      </c>
      <c r="D582" s="576"/>
      <c r="E582" s="576"/>
      <c r="F582" s="70"/>
      <c r="G582" s="71"/>
      <c r="H582" s="71"/>
      <c r="I582" s="71"/>
      <c r="J582" s="72">
        <v>90.65</v>
      </c>
      <c r="K582" s="71"/>
      <c r="L582" s="72">
        <v>5.44</v>
      </c>
      <c r="M582" s="73">
        <v>52.21</v>
      </c>
      <c r="N582" s="96">
        <v>284.02</v>
      </c>
      <c r="EZ582" s="58"/>
      <c r="FA582" s="67"/>
      <c r="FB582" s="67"/>
      <c r="FC582" s="67"/>
      <c r="FD582" s="75" t="s">
        <v>132</v>
      </c>
      <c r="FG582" s="67"/>
      <c r="FJ582" s="105"/>
      <c r="FK582" s="67"/>
    </row>
    <row r="583" spans="1:167" s="18" customFormat="1" ht="15" x14ac:dyDescent="0.25">
      <c r="A583" s="68"/>
      <c r="B583" s="69" t="s">
        <v>24</v>
      </c>
      <c r="C583" s="576" t="s">
        <v>152</v>
      </c>
      <c r="D583" s="576"/>
      <c r="E583" s="576"/>
      <c r="F583" s="70"/>
      <c r="G583" s="71"/>
      <c r="H583" s="71"/>
      <c r="I583" s="71"/>
      <c r="J583" s="90">
        <v>8643.11</v>
      </c>
      <c r="K583" s="71"/>
      <c r="L583" s="72">
        <v>518.59</v>
      </c>
      <c r="M583" s="91">
        <v>9.5</v>
      </c>
      <c r="N583" s="74">
        <v>4926.6099999999997</v>
      </c>
      <c r="EZ583" s="58"/>
      <c r="FA583" s="67"/>
      <c r="FB583" s="67"/>
      <c r="FC583" s="67"/>
      <c r="FD583" s="75" t="s">
        <v>152</v>
      </c>
      <c r="FG583" s="67"/>
      <c r="FJ583" s="105"/>
      <c r="FK583" s="67"/>
    </row>
    <row r="584" spans="1:167" s="18" customFormat="1" ht="15" x14ac:dyDescent="0.25">
      <c r="A584" s="76"/>
      <c r="B584" s="69"/>
      <c r="C584" s="576" t="s">
        <v>117</v>
      </c>
      <c r="D584" s="576"/>
      <c r="E584" s="576"/>
      <c r="F584" s="70" t="s">
        <v>118</v>
      </c>
      <c r="G584" s="77">
        <v>137</v>
      </c>
      <c r="H584" s="71"/>
      <c r="I584" s="73">
        <v>8.2200000000000006</v>
      </c>
      <c r="J584" s="79"/>
      <c r="K584" s="71"/>
      <c r="L584" s="79"/>
      <c r="M584" s="71"/>
      <c r="N584" s="80"/>
      <c r="EZ584" s="58"/>
      <c r="FA584" s="67"/>
      <c r="FB584" s="67"/>
      <c r="FC584" s="67"/>
      <c r="FE584" s="75" t="s">
        <v>117</v>
      </c>
      <c r="FG584" s="67"/>
      <c r="FJ584" s="105"/>
      <c r="FK584" s="67"/>
    </row>
    <row r="585" spans="1:167" s="18" customFormat="1" ht="15" x14ac:dyDescent="0.25">
      <c r="A585" s="76"/>
      <c r="B585" s="69"/>
      <c r="C585" s="576" t="s">
        <v>133</v>
      </c>
      <c r="D585" s="576"/>
      <c r="E585" s="576"/>
      <c r="F585" s="70" t="s">
        <v>118</v>
      </c>
      <c r="G585" s="73">
        <v>8.01</v>
      </c>
      <c r="H585" s="71"/>
      <c r="I585" s="103">
        <v>0.48060000000000003</v>
      </c>
      <c r="J585" s="79"/>
      <c r="K585" s="71"/>
      <c r="L585" s="79"/>
      <c r="M585" s="71"/>
      <c r="N585" s="80"/>
      <c r="EZ585" s="58"/>
      <c r="FA585" s="67"/>
      <c r="FB585" s="67"/>
      <c r="FC585" s="67"/>
      <c r="FE585" s="75" t="s">
        <v>133</v>
      </c>
      <c r="FG585" s="67"/>
      <c r="FJ585" s="105"/>
      <c r="FK585" s="67"/>
    </row>
    <row r="586" spans="1:167" s="18" customFormat="1" ht="15" x14ac:dyDescent="0.25">
      <c r="A586" s="81"/>
      <c r="B586" s="69"/>
      <c r="C586" s="577" t="s">
        <v>119</v>
      </c>
      <c r="D586" s="577"/>
      <c r="E586" s="577"/>
      <c r="F586" s="82"/>
      <c r="G586" s="83"/>
      <c r="H586" s="83"/>
      <c r="I586" s="83"/>
      <c r="J586" s="94">
        <v>10773.12</v>
      </c>
      <c r="K586" s="83"/>
      <c r="L586" s="84">
        <v>646.39</v>
      </c>
      <c r="M586" s="83"/>
      <c r="N586" s="85">
        <v>9526.57</v>
      </c>
      <c r="EZ586" s="58"/>
      <c r="FA586" s="67"/>
      <c r="FB586" s="67"/>
      <c r="FC586" s="67"/>
      <c r="FF586" s="75" t="s">
        <v>119</v>
      </c>
      <c r="FG586" s="67"/>
      <c r="FJ586" s="105"/>
      <c r="FK586" s="67"/>
    </row>
    <row r="587" spans="1:167" s="18" customFormat="1" ht="15" x14ac:dyDescent="0.25">
      <c r="A587" s="76"/>
      <c r="B587" s="69"/>
      <c r="C587" s="576" t="s">
        <v>120</v>
      </c>
      <c r="D587" s="576"/>
      <c r="E587" s="576"/>
      <c r="F587" s="70"/>
      <c r="G587" s="71"/>
      <c r="H587" s="71"/>
      <c r="I587" s="71"/>
      <c r="J587" s="79"/>
      <c r="K587" s="71"/>
      <c r="L587" s="72">
        <v>76.459999999999994</v>
      </c>
      <c r="M587" s="71"/>
      <c r="N587" s="74">
        <v>3991.97</v>
      </c>
      <c r="EZ587" s="58"/>
      <c r="FA587" s="67"/>
      <c r="FB587" s="67"/>
      <c r="FC587" s="67"/>
      <c r="FE587" s="75" t="s">
        <v>120</v>
      </c>
      <c r="FG587" s="67"/>
      <c r="FJ587" s="105"/>
      <c r="FK587" s="67"/>
    </row>
    <row r="588" spans="1:167" s="18" customFormat="1" ht="15" x14ac:dyDescent="0.25">
      <c r="A588" s="76"/>
      <c r="B588" s="69" t="s">
        <v>250</v>
      </c>
      <c r="C588" s="576" t="s">
        <v>251</v>
      </c>
      <c r="D588" s="576"/>
      <c r="E588" s="576"/>
      <c r="F588" s="70" t="s">
        <v>123</v>
      </c>
      <c r="G588" s="77">
        <v>106</v>
      </c>
      <c r="H588" s="71"/>
      <c r="I588" s="77">
        <v>106</v>
      </c>
      <c r="J588" s="79"/>
      <c r="K588" s="71"/>
      <c r="L588" s="72">
        <v>81.05</v>
      </c>
      <c r="M588" s="71"/>
      <c r="N588" s="74">
        <v>4231.49</v>
      </c>
      <c r="EZ588" s="58"/>
      <c r="FA588" s="67"/>
      <c r="FB588" s="67"/>
      <c r="FC588" s="67"/>
      <c r="FE588" s="75" t="s">
        <v>251</v>
      </c>
      <c r="FG588" s="67"/>
      <c r="FJ588" s="105"/>
      <c r="FK588" s="67"/>
    </row>
    <row r="589" spans="1:167" s="18" customFormat="1" ht="22.5" x14ac:dyDescent="0.25">
      <c r="A589" s="76"/>
      <c r="B589" s="69" t="s">
        <v>252</v>
      </c>
      <c r="C589" s="576" t="s">
        <v>253</v>
      </c>
      <c r="D589" s="576"/>
      <c r="E589" s="576"/>
      <c r="F589" s="70" t="s">
        <v>123</v>
      </c>
      <c r="G589" s="77">
        <v>56</v>
      </c>
      <c r="H589" s="73">
        <v>0.85</v>
      </c>
      <c r="I589" s="91">
        <v>47.6</v>
      </c>
      <c r="J589" s="79"/>
      <c r="K589" s="71"/>
      <c r="L589" s="72">
        <v>36.39</v>
      </c>
      <c r="M589" s="71"/>
      <c r="N589" s="74">
        <v>1900.18</v>
      </c>
      <c r="EZ589" s="58"/>
      <c r="FA589" s="67"/>
      <c r="FB589" s="67"/>
      <c r="FC589" s="67"/>
      <c r="FE589" s="75" t="s">
        <v>253</v>
      </c>
      <c r="FG589" s="67"/>
      <c r="FJ589" s="105"/>
      <c r="FK589" s="67"/>
    </row>
    <row r="590" spans="1:167" s="18" customFormat="1" ht="15" x14ac:dyDescent="0.25">
      <c r="A590" s="86"/>
      <c r="B590" s="87"/>
      <c r="C590" s="578" t="s">
        <v>126</v>
      </c>
      <c r="D590" s="578"/>
      <c r="E590" s="578"/>
      <c r="F590" s="61"/>
      <c r="G590" s="62"/>
      <c r="H590" s="62"/>
      <c r="I590" s="62"/>
      <c r="J590" s="65"/>
      <c r="K590" s="62"/>
      <c r="L590" s="88">
        <v>763.83</v>
      </c>
      <c r="M590" s="83"/>
      <c r="N590" s="89">
        <v>15658.24</v>
      </c>
      <c r="EZ590" s="58"/>
      <c r="FA590" s="67"/>
      <c r="FB590" s="67"/>
      <c r="FC590" s="67"/>
      <c r="FG590" s="67" t="s">
        <v>126</v>
      </c>
      <c r="FJ590" s="105"/>
      <c r="FK590" s="67"/>
    </row>
    <row r="591" spans="1:167" s="18" customFormat="1" ht="22.5" x14ac:dyDescent="0.25">
      <c r="A591" s="59" t="s">
        <v>327</v>
      </c>
      <c r="B591" s="60" t="s">
        <v>255</v>
      </c>
      <c r="C591" s="578" t="s">
        <v>256</v>
      </c>
      <c r="D591" s="578"/>
      <c r="E591" s="578"/>
      <c r="F591" s="61" t="s">
        <v>174</v>
      </c>
      <c r="G591" s="62">
        <v>-2.9000000000000001E-2</v>
      </c>
      <c r="H591" s="63">
        <v>1</v>
      </c>
      <c r="I591" s="97">
        <v>-2.9000000000000001E-2</v>
      </c>
      <c r="J591" s="95">
        <v>9727.3700000000008</v>
      </c>
      <c r="K591" s="62"/>
      <c r="L591" s="88">
        <v>-282.08999999999997</v>
      </c>
      <c r="M591" s="98">
        <v>9.5</v>
      </c>
      <c r="N591" s="89">
        <v>-2679.86</v>
      </c>
      <c r="EZ591" s="58"/>
      <c r="FA591" s="67" t="s">
        <v>256</v>
      </c>
      <c r="FB591" s="67" t="s">
        <v>0</v>
      </c>
      <c r="FC591" s="67" t="s">
        <v>0</v>
      </c>
      <c r="FG591" s="67"/>
      <c r="FJ591" s="105"/>
      <c r="FK591" s="67"/>
    </row>
    <row r="592" spans="1:167" s="18" customFormat="1" ht="15" x14ac:dyDescent="0.25">
      <c r="A592" s="86"/>
      <c r="B592" s="87"/>
      <c r="C592" s="578" t="s">
        <v>126</v>
      </c>
      <c r="D592" s="578"/>
      <c r="E592" s="578"/>
      <c r="F592" s="61"/>
      <c r="G592" s="62"/>
      <c r="H592" s="62"/>
      <c r="I592" s="62"/>
      <c r="J592" s="65"/>
      <c r="K592" s="62"/>
      <c r="L592" s="88">
        <v>-282.08999999999997</v>
      </c>
      <c r="M592" s="83"/>
      <c r="N592" s="89">
        <v>-2679.86</v>
      </c>
      <c r="EZ592" s="58"/>
      <c r="FA592" s="67"/>
      <c r="FB592" s="67"/>
      <c r="FC592" s="67"/>
      <c r="FG592" s="67" t="s">
        <v>126</v>
      </c>
      <c r="FJ592" s="105"/>
      <c r="FK592" s="67"/>
    </row>
    <row r="593" spans="1:167" s="18" customFormat="1" ht="22.5" x14ac:dyDescent="0.25">
      <c r="A593" s="59" t="s">
        <v>328</v>
      </c>
      <c r="B593" s="60" t="s">
        <v>14</v>
      </c>
      <c r="C593" s="578" t="s">
        <v>258</v>
      </c>
      <c r="D593" s="578"/>
      <c r="E593" s="578"/>
      <c r="F593" s="61" t="s">
        <v>15</v>
      </c>
      <c r="G593" s="62">
        <v>0.36</v>
      </c>
      <c r="H593" s="63">
        <v>1</v>
      </c>
      <c r="I593" s="102">
        <v>0.36</v>
      </c>
      <c r="J593" s="95">
        <v>37646.32</v>
      </c>
      <c r="K593" s="101">
        <v>1.04236</v>
      </c>
      <c r="L593" s="95">
        <v>14126.77</v>
      </c>
      <c r="M593" s="98">
        <v>9.5</v>
      </c>
      <c r="N593" s="89">
        <v>134204.32</v>
      </c>
      <c r="EZ593" s="58"/>
      <c r="FA593" s="67" t="s">
        <v>258</v>
      </c>
      <c r="FB593" s="67" t="s">
        <v>0</v>
      </c>
      <c r="FC593" s="67" t="s">
        <v>0</v>
      </c>
      <c r="FG593" s="67"/>
      <c r="FJ593" s="105"/>
      <c r="FK593" s="67"/>
    </row>
    <row r="594" spans="1:167" s="18" customFormat="1" ht="15" x14ac:dyDescent="0.25">
      <c r="A594" s="81"/>
      <c r="B594" s="99"/>
      <c r="C594" s="576" t="s">
        <v>182</v>
      </c>
      <c r="D594" s="576"/>
      <c r="E594" s="576"/>
      <c r="F594" s="576"/>
      <c r="G594" s="576"/>
      <c r="H594" s="576"/>
      <c r="I594" s="576"/>
      <c r="J594" s="576"/>
      <c r="K594" s="576"/>
      <c r="L594" s="576"/>
      <c r="M594" s="576"/>
      <c r="N594" s="583"/>
      <c r="EZ594" s="58"/>
      <c r="FA594" s="67"/>
      <c r="FB594" s="67"/>
      <c r="FC594" s="67"/>
      <c r="FG594" s="67"/>
      <c r="FH594" s="75" t="s">
        <v>182</v>
      </c>
      <c r="FJ594" s="105"/>
      <c r="FK594" s="67"/>
    </row>
    <row r="595" spans="1:167" s="18" customFormat="1" ht="15" x14ac:dyDescent="0.25">
      <c r="A595" s="100"/>
      <c r="B595" s="69"/>
      <c r="C595" s="584" t="s">
        <v>171</v>
      </c>
      <c r="D595" s="584"/>
      <c r="E595" s="584"/>
      <c r="F595" s="584"/>
      <c r="G595" s="584"/>
      <c r="H595" s="584"/>
      <c r="I595" s="584"/>
      <c r="J595" s="584"/>
      <c r="K595" s="584"/>
      <c r="L595" s="584"/>
      <c r="M595" s="584"/>
      <c r="N595" s="585"/>
      <c r="EZ595" s="58"/>
      <c r="FA595" s="67"/>
      <c r="FB595" s="67"/>
      <c r="FC595" s="67"/>
      <c r="FG595" s="67"/>
      <c r="FI595" s="75" t="s">
        <v>171</v>
      </c>
      <c r="FJ595" s="105"/>
      <c r="FK595" s="67"/>
    </row>
    <row r="596" spans="1:167" s="18" customFormat="1" ht="15" x14ac:dyDescent="0.25">
      <c r="A596" s="100"/>
      <c r="B596" s="69"/>
      <c r="C596" s="584" t="s">
        <v>161</v>
      </c>
      <c r="D596" s="584"/>
      <c r="E596" s="584"/>
      <c r="F596" s="584"/>
      <c r="G596" s="584"/>
      <c r="H596" s="584"/>
      <c r="I596" s="584"/>
      <c r="J596" s="584"/>
      <c r="K596" s="584"/>
      <c r="L596" s="584"/>
      <c r="M596" s="584"/>
      <c r="N596" s="585"/>
      <c r="EZ596" s="58"/>
      <c r="FA596" s="67"/>
      <c r="FB596" s="67"/>
      <c r="FC596" s="67"/>
      <c r="FG596" s="67"/>
      <c r="FI596" s="75" t="s">
        <v>161</v>
      </c>
      <c r="FJ596" s="105"/>
      <c r="FK596" s="67"/>
    </row>
    <row r="597" spans="1:167" s="18" customFormat="1" ht="15" x14ac:dyDescent="0.25">
      <c r="A597" s="86"/>
      <c r="B597" s="87"/>
      <c r="C597" s="578" t="s">
        <v>126</v>
      </c>
      <c r="D597" s="578"/>
      <c r="E597" s="578"/>
      <c r="F597" s="61"/>
      <c r="G597" s="62"/>
      <c r="H597" s="62"/>
      <c r="I597" s="62"/>
      <c r="J597" s="65"/>
      <c r="K597" s="62"/>
      <c r="L597" s="95">
        <v>14126.77</v>
      </c>
      <c r="M597" s="83"/>
      <c r="N597" s="89">
        <v>134204.32</v>
      </c>
      <c r="EZ597" s="58"/>
      <c r="FA597" s="67"/>
      <c r="FB597" s="67"/>
      <c r="FC597" s="67"/>
      <c r="FG597" s="67" t="s">
        <v>126</v>
      </c>
      <c r="FJ597" s="105"/>
      <c r="FK597" s="67"/>
    </row>
    <row r="598" spans="1:167" s="18" customFormat="1" ht="22.5" x14ac:dyDescent="0.25">
      <c r="A598" s="59" t="s">
        <v>329</v>
      </c>
      <c r="B598" s="60" t="s">
        <v>14</v>
      </c>
      <c r="C598" s="578" t="s">
        <v>176</v>
      </c>
      <c r="D598" s="578"/>
      <c r="E598" s="578"/>
      <c r="F598" s="61" t="s">
        <v>15</v>
      </c>
      <c r="G598" s="62">
        <v>2.9000000000000001E-2</v>
      </c>
      <c r="H598" s="63">
        <v>1</v>
      </c>
      <c r="I598" s="97">
        <v>2.9000000000000001E-2</v>
      </c>
      <c r="J598" s="95">
        <v>27894.74</v>
      </c>
      <c r="K598" s="101">
        <v>1.04236</v>
      </c>
      <c r="L598" s="88">
        <v>843.21</v>
      </c>
      <c r="M598" s="98">
        <v>9.5</v>
      </c>
      <c r="N598" s="89">
        <v>8010.5</v>
      </c>
      <c r="EZ598" s="58"/>
      <c r="FA598" s="67" t="s">
        <v>176</v>
      </c>
      <c r="FB598" s="67" t="s">
        <v>0</v>
      </c>
      <c r="FC598" s="67" t="s">
        <v>0</v>
      </c>
      <c r="FG598" s="67"/>
      <c r="FJ598" s="105"/>
      <c r="FK598" s="67"/>
    </row>
    <row r="599" spans="1:167" s="18" customFormat="1" ht="15" x14ac:dyDescent="0.25">
      <c r="A599" s="81"/>
      <c r="B599" s="99"/>
      <c r="C599" s="576" t="s">
        <v>177</v>
      </c>
      <c r="D599" s="576"/>
      <c r="E599" s="576"/>
      <c r="F599" s="576"/>
      <c r="G599" s="576"/>
      <c r="H599" s="576"/>
      <c r="I599" s="576"/>
      <c r="J599" s="576"/>
      <c r="K599" s="576"/>
      <c r="L599" s="576"/>
      <c r="M599" s="576"/>
      <c r="N599" s="583"/>
      <c r="EZ599" s="58"/>
      <c r="FA599" s="67"/>
      <c r="FB599" s="67"/>
      <c r="FC599" s="67"/>
      <c r="FG599" s="67"/>
      <c r="FH599" s="75" t="s">
        <v>177</v>
      </c>
      <c r="FJ599" s="105"/>
      <c r="FK599" s="67"/>
    </row>
    <row r="600" spans="1:167" s="18" customFormat="1" ht="15" x14ac:dyDescent="0.25">
      <c r="A600" s="100"/>
      <c r="B600" s="69"/>
      <c r="C600" s="584" t="s">
        <v>171</v>
      </c>
      <c r="D600" s="584"/>
      <c r="E600" s="584"/>
      <c r="F600" s="584"/>
      <c r="G600" s="584"/>
      <c r="H600" s="584"/>
      <c r="I600" s="584"/>
      <c r="J600" s="584"/>
      <c r="K600" s="584"/>
      <c r="L600" s="584"/>
      <c r="M600" s="584"/>
      <c r="N600" s="585"/>
      <c r="EZ600" s="58"/>
      <c r="FA600" s="67"/>
      <c r="FB600" s="67"/>
      <c r="FC600" s="67"/>
      <c r="FG600" s="67"/>
      <c r="FI600" s="75" t="s">
        <v>171</v>
      </c>
      <c r="FJ600" s="105"/>
      <c r="FK600" s="67"/>
    </row>
    <row r="601" spans="1:167" s="18" customFormat="1" ht="15" x14ac:dyDescent="0.25">
      <c r="A601" s="100"/>
      <c r="B601" s="69"/>
      <c r="C601" s="584" t="s">
        <v>161</v>
      </c>
      <c r="D601" s="584"/>
      <c r="E601" s="584"/>
      <c r="F601" s="584"/>
      <c r="G601" s="584"/>
      <c r="H601" s="584"/>
      <c r="I601" s="584"/>
      <c r="J601" s="584"/>
      <c r="K601" s="584"/>
      <c r="L601" s="584"/>
      <c r="M601" s="584"/>
      <c r="N601" s="585"/>
      <c r="EZ601" s="58"/>
      <c r="FA601" s="67"/>
      <c r="FB601" s="67"/>
      <c r="FC601" s="67"/>
      <c r="FG601" s="67"/>
      <c r="FI601" s="75" t="s">
        <v>161</v>
      </c>
      <c r="FJ601" s="105"/>
      <c r="FK601" s="67"/>
    </row>
    <row r="602" spans="1:167" s="18" customFormat="1" ht="15" x14ac:dyDescent="0.25">
      <c r="A602" s="86"/>
      <c r="B602" s="87"/>
      <c r="C602" s="578" t="s">
        <v>126</v>
      </c>
      <c r="D602" s="578"/>
      <c r="E602" s="578"/>
      <c r="F602" s="61"/>
      <c r="G602" s="62"/>
      <c r="H602" s="62"/>
      <c r="I602" s="62"/>
      <c r="J602" s="65"/>
      <c r="K602" s="62"/>
      <c r="L602" s="88">
        <v>843.21</v>
      </c>
      <c r="M602" s="83"/>
      <c r="N602" s="89">
        <v>8010.5</v>
      </c>
      <c r="EZ602" s="58"/>
      <c r="FA602" s="67"/>
      <c r="FB602" s="67"/>
      <c r="FC602" s="67"/>
      <c r="FG602" s="67" t="s">
        <v>126</v>
      </c>
      <c r="FJ602" s="105"/>
      <c r="FK602" s="67"/>
    </row>
    <row r="603" spans="1:167" s="18" customFormat="1" ht="15" x14ac:dyDescent="0.25">
      <c r="A603" s="586" t="s">
        <v>203</v>
      </c>
      <c r="B603" s="587"/>
      <c r="C603" s="587"/>
      <c r="D603" s="587"/>
      <c r="E603" s="587"/>
      <c r="F603" s="587"/>
      <c r="G603" s="587"/>
      <c r="H603" s="587"/>
      <c r="I603" s="587"/>
      <c r="J603" s="587"/>
      <c r="K603" s="587"/>
      <c r="L603" s="587"/>
      <c r="M603" s="587"/>
      <c r="N603" s="588"/>
      <c r="EZ603" s="58"/>
      <c r="FA603" s="67"/>
      <c r="FB603" s="67"/>
      <c r="FC603" s="67"/>
      <c r="FG603" s="67"/>
      <c r="FJ603" s="105" t="s">
        <v>203</v>
      </c>
      <c r="FK603" s="67"/>
    </row>
    <row r="604" spans="1:167" s="18" customFormat="1" ht="56.25" x14ac:dyDescent="0.25">
      <c r="A604" s="59" t="s">
        <v>330</v>
      </c>
      <c r="B604" s="60" t="s">
        <v>205</v>
      </c>
      <c r="C604" s="578" t="s">
        <v>206</v>
      </c>
      <c r="D604" s="578"/>
      <c r="E604" s="578"/>
      <c r="F604" s="61" t="s">
        <v>207</v>
      </c>
      <c r="G604" s="62">
        <v>1.7</v>
      </c>
      <c r="H604" s="63">
        <v>1</v>
      </c>
      <c r="I604" s="98">
        <v>1.7</v>
      </c>
      <c r="J604" s="88">
        <v>3.28</v>
      </c>
      <c r="K604" s="62"/>
      <c r="L604" s="88">
        <v>5.58</v>
      </c>
      <c r="M604" s="102">
        <v>15.71</v>
      </c>
      <c r="N604" s="114">
        <v>87.66</v>
      </c>
      <c r="EZ604" s="58"/>
      <c r="FA604" s="67" t="s">
        <v>206</v>
      </c>
      <c r="FB604" s="67" t="s">
        <v>0</v>
      </c>
      <c r="FC604" s="67" t="s">
        <v>0</v>
      </c>
      <c r="FG604" s="67"/>
      <c r="FJ604" s="105"/>
      <c r="FK604" s="67"/>
    </row>
    <row r="605" spans="1:167" s="18" customFormat="1" ht="15" x14ac:dyDescent="0.25">
      <c r="A605" s="86"/>
      <c r="B605" s="87"/>
      <c r="C605" s="578" t="s">
        <v>126</v>
      </c>
      <c r="D605" s="578"/>
      <c r="E605" s="578"/>
      <c r="F605" s="61"/>
      <c r="G605" s="62"/>
      <c r="H605" s="62"/>
      <c r="I605" s="62"/>
      <c r="J605" s="65"/>
      <c r="K605" s="62"/>
      <c r="L605" s="88">
        <v>5.58</v>
      </c>
      <c r="M605" s="83"/>
      <c r="N605" s="114">
        <v>87.66</v>
      </c>
      <c r="EZ605" s="58"/>
      <c r="FA605" s="67"/>
      <c r="FB605" s="67"/>
      <c r="FC605" s="67"/>
      <c r="FG605" s="67" t="s">
        <v>126</v>
      </c>
      <c r="FJ605" s="105"/>
      <c r="FK605" s="67"/>
    </row>
    <row r="606" spans="1:167" s="18" customFormat="1" ht="67.5" x14ac:dyDescent="0.25">
      <c r="A606" s="59" t="s">
        <v>331</v>
      </c>
      <c r="B606" s="60" t="s">
        <v>209</v>
      </c>
      <c r="C606" s="578" t="s">
        <v>262</v>
      </c>
      <c r="D606" s="578"/>
      <c r="E606" s="578"/>
      <c r="F606" s="61" t="s">
        <v>207</v>
      </c>
      <c r="G606" s="62">
        <v>1.05</v>
      </c>
      <c r="H606" s="63">
        <v>1</v>
      </c>
      <c r="I606" s="102">
        <v>1.05</v>
      </c>
      <c r="J606" s="88">
        <v>8.39</v>
      </c>
      <c r="K606" s="62"/>
      <c r="L606" s="88">
        <v>8.81</v>
      </c>
      <c r="M606" s="102">
        <v>15.71</v>
      </c>
      <c r="N606" s="114">
        <v>138.41</v>
      </c>
      <c r="EZ606" s="58"/>
      <c r="FA606" s="67" t="s">
        <v>262</v>
      </c>
      <c r="FB606" s="67" t="s">
        <v>0</v>
      </c>
      <c r="FC606" s="67" t="s">
        <v>0</v>
      </c>
      <c r="FG606" s="67"/>
      <c r="FJ606" s="105"/>
      <c r="FK606" s="67"/>
    </row>
    <row r="607" spans="1:167" s="18" customFormat="1" ht="15" x14ac:dyDescent="0.25">
      <c r="A607" s="86"/>
      <c r="B607" s="87"/>
      <c r="C607" s="578" t="s">
        <v>126</v>
      </c>
      <c r="D607" s="578"/>
      <c r="E607" s="578"/>
      <c r="F607" s="61"/>
      <c r="G607" s="62"/>
      <c r="H607" s="62"/>
      <c r="I607" s="62"/>
      <c r="J607" s="65"/>
      <c r="K607" s="62"/>
      <c r="L607" s="88">
        <v>8.81</v>
      </c>
      <c r="M607" s="83"/>
      <c r="N607" s="114">
        <v>138.41</v>
      </c>
      <c r="EZ607" s="58"/>
      <c r="FA607" s="67"/>
      <c r="FB607" s="67"/>
      <c r="FC607" s="67"/>
      <c r="FG607" s="67" t="s">
        <v>126</v>
      </c>
      <c r="FJ607" s="105"/>
      <c r="FK607" s="67"/>
    </row>
    <row r="608" spans="1:167" s="18" customFormat="1" ht="45" x14ac:dyDescent="0.25">
      <c r="A608" s="59" t="s">
        <v>332</v>
      </c>
      <c r="B608" s="60" t="s">
        <v>215</v>
      </c>
      <c r="C608" s="578" t="s">
        <v>216</v>
      </c>
      <c r="D608" s="578"/>
      <c r="E608" s="578"/>
      <c r="F608" s="61" t="s">
        <v>207</v>
      </c>
      <c r="G608" s="62">
        <v>2.75</v>
      </c>
      <c r="H608" s="63">
        <v>1</v>
      </c>
      <c r="I608" s="102">
        <v>2.75</v>
      </c>
      <c r="J608" s="88">
        <v>3.86</v>
      </c>
      <c r="K608" s="62"/>
      <c r="L608" s="88">
        <v>10.62</v>
      </c>
      <c r="M608" s="102">
        <v>16.22</v>
      </c>
      <c r="N608" s="114">
        <v>172.26</v>
      </c>
      <c r="EZ608" s="58"/>
      <c r="FA608" s="67" t="s">
        <v>216</v>
      </c>
      <c r="FB608" s="67" t="s">
        <v>0</v>
      </c>
      <c r="FC608" s="67" t="s">
        <v>0</v>
      </c>
      <c r="FG608" s="67"/>
      <c r="FJ608" s="105"/>
      <c r="FK608" s="67"/>
    </row>
    <row r="609" spans="1:167" s="18" customFormat="1" ht="15" x14ac:dyDescent="0.25">
      <c r="A609" s="86"/>
      <c r="B609" s="87"/>
      <c r="C609" s="578" t="s">
        <v>126</v>
      </c>
      <c r="D609" s="578"/>
      <c r="E609" s="578"/>
      <c r="F609" s="61"/>
      <c r="G609" s="62"/>
      <c r="H609" s="62"/>
      <c r="I609" s="62"/>
      <c r="J609" s="65"/>
      <c r="K609" s="62"/>
      <c r="L609" s="88">
        <v>10.62</v>
      </c>
      <c r="M609" s="83"/>
      <c r="N609" s="114">
        <v>172.26</v>
      </c>
      <c r="EZ609" s="58"/>
      <c r="FA609" s="67"/>
      <c r="FB609" s="67"/>
      <c r="FC609" s="67"/>
      <c r="FG609" s="67" t="s">
        <v>126</v>
      </c>
      <c r="FJ609" s="105"/>
      <c r="FK609" s="67"/>
    </row>
    <row r="610" spans="1:167" s="18" customFormat="1" ht="0" hidden="1" customHeight="1" x14ac:dyDescent="0.25">
      <c r="A610" s="106"/>
      <c r="B610" s="67"/>
      <c r="C610" s="67"/>
      <c r="D610" s="67"/>
      <c r="E610" s="67"/>
      <c r="F610" s="107"/>
      <c r="G610" s="107"/>
      <c r="H610" s="107"/>
      <c r="I610" s="107"/>
      <c r="J610" s="108"/>
      <c r="K610" s="107"/>
      <c r="L610" s="108"/>
      <c r="M610" s="71"/>
      <c r="N610" s="108"/>
      <c r="EZ610" s="58"/>
      <c r="FA610" s="67"/>
      <c r="FB610" s="67"/>
      <c r="FC610" s="67"/>
      <c r="FG610" s="67"/>
      <c r="FJ610" s="105"/>
      <c r="FK610" s="67"/>
    </row>
    <row r="611" spans="1:167" s="18" customFormat="1" ht="15" x14ac:dyDescent="0.25">
      <c r="A611" s="109"/>
      <c r="B611" s="110"/>
      <c r="C611" s="578" t="s">
        <v>333</v>
      </c>
      <c r="D611" s="578"/>
      <c r="E611" s="578"/>
      <c r="F611" s="578"/>
      <c r="G611" s="578"/>
      <c r="H611" s="578"/>
      <c r="I611" s="578"/>
      <c r="J611" s="578"/>
      <c r="K611" s="578"/>
      <c r="L611" s="111">
        <v>17195.009999999998</v>
      </c>
      <c r="M611" s="112"/>
      <c r="N611" s="113">
        <v>172513.54</v>
      </c>
      <c r="EZ611" s="58"/>
      <c r="FA611" s="67"/>
      <c r="FB611" s="67"/>
      <c r="FC611" s="67"/>
      <c r="FG611" s="67"/>
      <c r="FJ611" s="105"/>
      <c r="FK611" s="67" t="s">
        <v>333</v>
      </c>
    </row>
    <row r="612" spans="1:167" s="18" customFormat="1" ht="15" x14ac:dyDescent="0.25">
      <c r="A612" s="580" t="s">
        <v>334</v>
      </c>
      <c r="B612" s="581"/>
      <c r="C612" s="581"/>
      <c r="D612" s="581"/>
      <c r="E612" s="581"/>
      <c r="F612" s="581"/>
      <c r="G612" s="581"/>
      <c r="H612" s="581"/>
      <c r="I612" s="581"/>
      <c r="J612" s="581"/>
      <c r="K612" s="581"/>
      <c r="L612" s="581"/>
      <c r="M612" s="581"/>
      <c r="N612" s="582"/>
      <c r="EZ612" s="58" t="s">
        <v>334</v>
      </c>
      <c r="FA612" s="67"/>
      <c r="FB612" s="67"/>
      <c r="FC612" s="67"/>
      <c r="FG612" s="67"/>
      <c r="FJ612" s="105"/>
      <c r="FK612" s="67"/>
    </row>
    <row r="613" spans="1:167" s="18" customFormat="1" ht="45" x14ac:dyDescent="0.25">
      <c r="A613" s="59" t="s">
        <v>335</v>
      </c>
      <c r="B613" s="60" t="s">
        <v>138</v>
      </c>
      <c r="C613" s="578" t="s">
        <v>139</v>
      </c>
      <c r="D613" s="578"/>
      <c r="E613" s="578"/>
      <c r="F613" s="61" t="s">
        <v>115</v>
      </c>
      <c r="G613" s="62">
        <v>7.4499999999999997E-2</v>
      </c>
      <c r="H613" s="63">
        <v>1</v>
      </c>
      <c r="I613" s="64">
        <v>7.4499999999999997E-2</v>
      </c>
      <c r="J613" s="65"/>
      <c r="K613" s="62"/>
      <c r="L613" s="65"/>
      <c r="M613" s="62"/>
      <c r="N613" s="66"/>
      <c r="EZ613" s="58"/>
      <c r="FA613" s="67" t="s">
        <v>139</v>
      </c>
      <c r="FB613" s="67" t="s">
        <v>0</v>
      </c>
      <c r="FC613" s="67" t="s">
        <v>0</v>
      </c>
      <c r="FG613" s="67"/>
      <c r="FJ613" s="105"/>
      <c r="FK613" s="67"/>
    </row>
    <row r="614" spans="1:167" s="18" customFormat="1" ht="15" x14ac:dyDescent="0.25">
      <c r="A614" s="68"/>
      <c r="B614" s="69" t="s">
        <v>26</v>
      </c>
      <c r="C614" s="576" t="s">
        <v>116</v>
      </c>
      <c r="D614" s="576"/>
      <c r="E614" s="576"/>
      <c r="F614" s="70"/>
      <c r="G614" s="71"/>
      <c r="H614" s="71"/>
      <c r="I614" s="71"/>
      <c r="J614" s="72">
        <v>92.08</v>
      </c>
      <c r="K614" s="71"/>
      <c r="L614" s="72">
        <v>6.86</v>
      </c>
      <c r="M614" s="73">
        <v>52.21</v>
      </c>
      <c r="N614" s="96">
        <v>358.16</v>
      </c>
      <c r="EZ614" s="58"/>
      <c r="FA614" s="67"/>
      <c r="FB614" s="67"/>
      <c r="FC614" s="67"/>
      <c r="FD614" s="75" t="s">
        <v>116</v>
      </c>
      <c r="FG614" s="67"/>
      <c r="FJ614" s="105"/>
      <c r="FK614" s="67"/>
    </row>
    <row r="615" spans="1:167" s="18" customFormat="1" ht="15" x14ac:dyDescent="0.25">
      <c r="A615" s="68"/>
      <c r="B615" s="69" t="s">
        <v>127</v>
      </c>
      <c r="C615" s="576" t="s">
        <v>131</v>
      </c>
      <c r="D615" s="576"/>
      <c r="E615" s="576"/>
      <c r="F615" s="70"/>
      <c r="G615" s="71"/>
      <c r="H615" s="71"/>
      <c r="I615" s="71"/>
      <c r="J615" s="72">
        <v>287.60000000000002</v>
      </c>
      <c r="K615" s="71"/>
      <c r="L615" s="72">
        <v>21.43</v>
      </c>
      <c r="M615" s="73">
        <v>15.71</v>
      </c>
      <c r="N615" s="96">
        <v>336.67</v>
      </c>
      <c r="EZ615" s="58"/>
      <c r="FA615" s="67"/>
      <c r="FB615" s="67"/>
      <c r="FC615" s="67"/>
      <c r="FD615" s="75" t="s">
        <v>131</v>
      </c>
      <c r="FG615" s="67"/>
      <c r="FJ615" s="105"/>
      <c r="FK615" s="67"/>
    </row>
    <row r="616" spans="1:167" s="18" customFormat="1" ht="15" x14ac:dyDescent="0.25">
      <c r="A616" s="68"/>
      <c r="B616" s="69" t="s">
        <v>21</v>
      </c>
      <c r="C616" s="576" t="s">
        <v>132</v>
      </c>
      <c r="D616" s="576"/>
      <c r="E616" s="576"/>
      <c r="F616" s="70"/>
      <c r="G616" s="71"/>
      <c r="H616" s="71"/>
      <c r="I616" s="71"/>
      <c r="J616" s="72">
        <v>37.57</v>
      </c>
      <c r="K616" s="71"/>
      <c r="L616" s="72">
        <v>2.8</v>
      </c>
      <c r="M616" s="73">
        <v>52.21</v>
      </c>
      <c r="N616" s="96">
        <v>146.19</v>
      </c>
      <c r="EZ616" s="58"/>
      <c r="FA616" s="67"/>
      <c r="FB616" s="67"/>
      <c r="FC616" s="67"/>
      <c r="FD616" s="75" t="s">
        <v>132</v>
      </c>
      <c r="FG616" s="67"/>
      <c r="FJ616" s="105"/>
      <c r="FK616" s="67"/>
    </row>
    <row r="617" spans="1:167" s="18" customFormat="1" ht="15" x14ac:dyDescent="0.25">
      <c r="A617" s="76"/>
      <c r="B617" s="69"/>
      <c r="C617" s="576" t="s">
        <v>117</v>
      </c>
      <c r="D617" s="576"/>
      <c r="E617" s="576"/>
      <c r="F617" s="70" t="s">
        <v>118</v>
      </c>
      <c r="G617" s="91">
        <v>11.7</v>
      </c>
      <c r="H617" s="71"/>
      <c r="I617" s="92">
        <v>0.87165000000000004</v>
      </c>
      <c r="J617" s="79"/>
      <c r="K617" s="71"/>
      <c r="L617" s="79"/>
      <c r="M617" s="71"/>
      <c r="N617" s="80"/>
      <c r="EZ617" s="58"/>
      <c r="FA617" s="67"/>
      <c r="FB617" s="67"/>
      <c r="FC617" s="67"/>
      <c r="FE617" s="75" t="s">
        <v>117</v>
      </c>
      <c r="FG617" s="67"/>
      <c r="FJ617" s="105"/>
      <c r="FK617" s="67"/>
    </row>
    <row r="618" spans="1:167" s="18" customFormat="1" ht="15" x14ac:dyDescent="0.25">
      <c r="A618" s="76"/>
      <c r="B618" s="69"/>
      <c r="C618" s="576" t="s">
        <v>133</v>
      </c>
      <c r="D618" s="576"/>
      <c r="E618" s="576"/>
      <c r="F618" s="70" t="s">
        <v>118</v>
      </c>
      <c r="G618" s="73">
        <v>2.96</v>
      </c>
      <c r="H618" s="71"/>
      <c r="I618" s="92">
        <v>0.22051999999999999</v>
      </c>
      <c r="J618" s="79"/>
      <c r="K618" s="71"/>
      <c r="L618" s="79"/>
      <c r="M618" s="71"/>
      <c r="N618" s="80"/>
      <c r="EZ618" s="58"/>
      <c r="FA618" s="67"/>
      <c r="FB618" s="67"/>
      <c r="FC618" s="67"/>
      <c r="FE618" s="75" t="s">
        <v>133</v>
      </c>
      <c r="FG618" s="67"/>
      <c r="FJ618" s="105"/>
      <c r="FK618" s="67"/>
    </row>
    <row r="619" spans="1:167" s="18" customFormat="1" ht="15" x14ac:dyDescent="0.25">
      <c r="A619" s="81"/>
      <c r="B619" s="69"/>
      <c r="C619" s="577" t="s">
        <v>119</v>
      </c>
      <c r="D619" s="577"/>
      <c r="E619" s="577"/>
      <c r="F619" s="82"/>
      <c r="G619" s="83"/>
      <c r="H619" s="83"/>
      <c r="I619" s="83"/>
      <c r="J619" s="84">
        <v>379.68</v>
      </c>
      <c r="K619" s="83"/>
      <c r="L619" s="84">
        <v>28.29</v>
      </c>
      <c r="M619" s="83"/>
      <c r="N619" s="115">
        <v>694.83</v>
      </c>
      <c r="EZ619" s="58"/>
      <c r="FA619" s="67"/>
      <c r="FB619" s="67"/>
      <c r="FC619" s="67"/>
      <c r="FF619" s="75" t="s">
        <v>119</v>
      </c>
      <c r="FG619" s="67"/>
      <c r="FJ619" s="105"/>
      <c r="FK619" s="67"/>
    </row>
    <row r="620" spans="1:167" s="18" customFormat="1" ht="15" x14ac:dyDescent="0.25">
      <c r="A620" s="76"/>
      <c r="B620" s="69"/>
      <c r="C620" s="576" t="s">
        <v>120</v>
      </c>
      <c r="D620" s="576"/>
      <c r="E620" s="576"/>
      <c r="F620" s="70"/>
      <c r="G620" s="71"/>
      <c r="H620" s="71"/>
      <c r="I620" s="71"/>
      <c r="J620" s="79"/>
      <c r="K620" s="71"/>
      <c r="L620" s="72">
        <v>9.66</v>
      </c>
      <c r="M620" s="71"/>
      <c r="N620" s="96">
        <v>504.35</v>
      </c>
      <c r="EZ620" s="58"/>
      <c r="FA620" s="67"/>
      <c r="FB620" s="67"/>
      <c r="FC620" s="67"/>
      <c r="FE620" s="75" t="s">
        <v>120</v>
      </c>
      <c r="FG620" s="67"/>
      <c r="FJ620" s="105"/>
      <c r="FK620" s="67"/>
    </row>
    <row r="621" spans="1:167" s="18" customFormat="1" ht="22.5" x14ac:dyDescent="0.25">
      <c r="A621" s="76"/>
      <c r="B621" s="69" t="s">
        <v>140</v>
      </c>
      <c r="C621" s="576" t="s">
        <v>141</v>
      </c>
      <c r="D621" s="576"/>
      <c r="E621" s="576"/>
      <c r="F621" s="70" t="s">
        <v>123</v>
      </c>
      <c r="G621" s="77">
        <v>102</v>
      </c>
      <c r="H621" s="71"/>
      <c r="I621" s="77">
        <v>102</v>
      </c>
      <c r="J621" s="79"/>
      <c r="K621" s="71"/>
      <c r="L621" s="72">
        <v>9.85</v>
      </c>
      <c r="M621" s="71"/>
      <c r="N621" s="96">
        <v>514.44000000000005</v>
      </c>
      <c r="EZ621" s="58"/>
      <c r="FA621" s="67"/>
      <c r="FB621" s="67"/>
      <c r="FC621" s="67"/>
      <c r="FE621" s="75" t="s">
        <v>141</v>
      </c>
      <c r="FG621" s="67"/>
      <c r="FJ621" s="105"/>
      <c r="FK621" s="67"/>
    </row>
    <row r="622" spans="1:167" s="18" customFormat="1" ht="22.5" x14ac:dyDescent="0.25">
      <c r="A622" s="76"/>
      <c r="B622" s="69" t="s">
        <v>142</v>
      </c>
      <c r="C622" s="576" t="s">
        <v>143</v>
      </c>
      <c r="D622" s="576"/>
      <c r="E622" s="576"/>
      <c r="F622" s="70" t="s">
        <v>123</v>
      </c>
      <c r="G622" s="77">
        <v>54</v>
      </c>
      <c r="H622" s="71"/>
      <c r="I622" s="77">
        <v>54</v>
      </c>
      <c r="J622" s="79"/>
      <c r="K622" s="71"/>
      <c r="L622" s="72">
        <v>5.22</v>
      </c>
      <c r="M622" s="71"/>
      <c r="N622" s="96">
        <v>272.35000000000002</v>
      </c>
      <c r="EZ622" s="58"/>
      <c r="FA622" s="67"/>
      <c r="FB622" s="67"/>
      <c r="FC622" s="67"/>
      <c r="FE622" s="75" t="s">
        <v>143</v>
      </c>
      <c r="FG622" s="67"/>
      <c r="FJ622" s="105"/>
      <c r="FK622" s="67"/>
    </row>
    <row r="623" spans="1:167" s="18" customFormat="1" ht="15" x14ac:dyDescent="0.25">
      <c r="A623" s="86"/>
      <c r="B623" s="87"/>
      <c r="C623" s="578" t="s">
        <v>126</v>
      </c>
      <c r="D623" s="578"/>
      <c r="E623" s="578"/>
      <c r="F623" s="61"/>
      <c r="G623" s="62"/>
      <c r="H623" s="62"/>
      <c r="I623" s="62"/>
      <c r="J623" s="65"/>
      <c r="K623" s="62"/>
      <c r="L623" s="88">
        <v>43.36</v>
      </c>
      <c r="M623" s="83"/>
      <c r="N623" s="89">
        <v>1481.62</v>
      </c>
      <c r="EZ623" s="58"/>
      <c r="FA623" s="67"/>
      <c r="FB623" s="67"/>
      <c r="FC623" s="67"/>
      <c r="FG623" s="67" t="s">
        <v>126</v>
      </c>
      <c r="FJ623" s="105"/>
      <c r="FK623" s="67"/>
    </row>
    <row r="624" spans="1:167" s="18" customFormat="1" ht="22.5" x14ac:dyDescent="0.25">
      <c r="A624" s="59" t="s">
        <v>336</v>
      </c>
      <c r="B624" s="60" t="s">
        <v>144</v>
      </c>
      <c r="C624" s="578" t="s">
        <v>145</v>
      </c>
      <c r="D624" s="578"/>
      <c r="E624" s="578"/>
      <c r="F624" s="61" t="s">
        <v>115</v>
      </c>
      <c r="G624" s="62">
        <v>3.5799999999999998E-2</v>
      </c>
      <c r="H624" s="63">
        <v>1</v>
      </c>
      <c r="I624" s="64">
        <v>3.5799999999999998E-2</v>
      </c>
      <c r="J624" s="65"/>
      <c r="K624" s="62"/>
      <c r="L624" s="65"/>
      <c r="M624" s="62"/>
      <c r="N624" s="66"/>
      <c r="EZ624" s="58"/>
      <c r="FA624" s="67" t="s">
        <v>145</v>
      </c>
      <c r="FB624" s="67" t="s">
        <v>0</v>
      </c>
      <c r="FC624" s="67" t="s">
        <v>0</v>
      </c>
      <c r="FG624" s="67"/>
      <c r="FJ624" s="105"/>
      <c r="FK624" s="67"/>
    </row>
    <row r="625" spans="1:167" s="18" customFormat="1" ht="15" x14ac:dyDescent="0.25">
      <c r="A625" s="68"/>
      <c r="B625" s="69" t="s">
        <v>26</v>
      </c>
      <c r="C625" s="576" t="s">
        <v>116</v>
      </c>
      <c r="D625" s="576"/>
      <c r="E625" s="576"/>
      <c r="F625" s="70"/>
      <c r="G625" s="71"/>
      <c r="H625" s="71"/>
      <c r="I625" s="71"/>
      <c r="J625" s="72">
        <v>106.88</v>
      </c>
      <c r="K625" s="71"/>
      <c r="L625" s="72">
        <v>3.83</v>
      </c>
      <c r="M625" s="73">
        <v>52.21</v>
      </c>
      <c r="N625" s="96">
        <v>199.96</v>
      </c>
      <c r="EZ625" s="58"/>
      <c r="FA625" s="67"/>
      <c r="FB625" s="67"/>
      <c r="FC625" s="67"/>
      <c r="FD625" s="75" t="s">
        <v>116</v>
      </c>
      <c r="FG625" s="67"/>
      <c r="FJ625" s="105"/>
      <c r="FK625" s="67"/>
    </row>
    <row r="626" spans="1:167" s="18" customFormat="1" ht="15" x14ac:dyDescent="0.25">
      <c r="A626" s="68"/>
      <c r="B626" s="69" t="s">
        <v>127</v>
      </c>
      <c r="C626" s="576" t="s">
        <v>131</v>
      </c>
      <c r="D626" s="576"/>
      <c r="E626" s="576"/>
      <c r="F626" s="70"/>
      <c r="G626" s="71"/>
      <c r="H626" s="71"/>
      <c r="I626" s="71"/>
      <c r="J626" s="72">
        <v>241.58</v>
      </c>
      <c r="K626" s="71"/>
      <c r="L626" s="72">
        <v>8.65</v>
      </c>
      <c r="M626" s="73">
        <v>15.71</v>
      </c>
      <c r="N626" s="96">
        <v>135.88999999999999</v>
      </c>
      <c r="EZ626" s="58"/>
      <c r="FA626" s="67"/>
      <c r="FB626" s="67"/>
      <c r="FC626" s="67"/>
      <c r="FD626" s="75" t="s">
        <v>131</v>
      </c>
      <c r="FG626" s="67"/>
      <c r="FJ626" s="105"/>
      <c r="FK626" s="67"/>
    </row>
    <row r="627" spans="1:167" s="18" customFormat="1" ht="15" x14ac:dyDescent="0.25">
      <c r="A627" s="68"/>
      <c r="B627" s="69" t="s">
        <v>21</v>
      </c>
      <c r="C627" s="576" t="s">
        <v>132</v>
      </c>
      <c r="D627" s="576"/>
      <c r="E627" s="576"/>
      <c r="F627" s="70"/>
      <c r="G627" s="71"/>
      <c r="H627" s="71"/>
      <c r="I627" s="71"/>
      <c r="J627" s="72">
        <v>26.36</v>
      </c>
      <c r="K627" s="71"/>
      <c r="L627" s="72">
        <v>0.94</v>
      </c>
      <c r="M627" s="73">
        <v>52.21</v>
      </c>
      <c r="N627" s="96">
        <v>49.08</v>
      </c>
      <c r="EZ627" s="58"/>
      <c r="FA627" s="67"/>
      <c r="FB627" s="67"/>
      <c r="FC627" s="67"/>
      <c r="FD627" s="75" t="s">
        <v>132</v>
      </c>
      <c r="FG627" s="67"/>
      <c r="FJ627" s="105"/>
      <c r="FK627" s="67"/>
    </row>
    <row r="628" spans="1:167" s="18" customFormat="1" ht="15" x14ac:dyDescent="0.25">
      <c r="A628" s="76"/>
      <c r="B628" s="69"/>
      <c r="C628" s="576" t="s">
        <v>117</v>
      </c>
      <c r="D628" s="576"/>
      <c r="E628" s="576"/>
      <c r="F628" s="70" t="s">
        <v>118</v>
      </c>
      <c r="G628" s="73">
        <v>12.53</v>
      </c>
      <c r="H628" s="71"/>
      <c r="I628" s="93">
        <v>0.44857399999999997</v>
      </c>
      <c r="J628" s="79"/>
      <c r="K628" s="71"/>
      <c r="L628" s="79"/>
      <c r="M628" s="71"/>
      <c r="N628" s="80"/>
      <c r="EZ628" s="58"/>
      <c r="FA628" s="67"/>
      <c r="FB628" s="67"/>
      <c r="FC628" s="67"/>
      <c r="FE628" s="75" t="s">
        <v>117</v>
      </c>
      <c r="FG628" s="67"/>
      <c r="FJ628" s="105"/>
      <c r="FK628" s="67"/>
    </row>
    <row r="629" spans="1:167" s="18" customFormat="1" ht="15" x14ac:dyDescent="0.25">
      <c r="A629" s="76"/>
      <c r="B629" s="69"/>
      <c r="C629" s="576" t="s">
        <v>133</v>
      </c>
      <c r="D629" s="576"/>
      <c r="E629" s="576"/>
      <c r="F629" s="70" t="s">
        <v>118</v>
      </c>
      <c r="G629" s="73">
        <v>2.62</v>
      </c>
      <c r="H629" s="71"/>
      <c r="I629" s="93">
        <v>9.3796000000000004E-2</v>
      </c>
      <c r="J629" s="79"/>
      <c r="K629" s="71"/>
      <c r="L629" s="79"/>
      <c r="M629" s="71"/>
      <c r="N629" s="80"/>
      <c r="EZ629" s="58"/>
      <c r="FA629" s="67"/>
      <c r="FB629" s="67"/>
      <c r="FC629" s="67"/>
      <c r="FE629" s="75" t="s">
        <v>133</v>
      </c>
      <c r="FG629" s="67"/>
      <c r="FJ629" s="105"/>
      <c r="FK629" s="67"/>
    </row>
    <row r="630" spans="1:167" s="18" customFormat="1" ht="15" x14ac:dyDescent="0.25">
      <c r="A630" s="81"/>
      <c r="B630" s="69"/>
      <c r="C630" s="577" t="s">
        <v>119</v>
      </c>
      <c r="D630" s="577"/>
      <c r="E630" s="577"/>
      <c r="F630" s="82"/>
      <c r="G630" s="83"/>
      <c r="H630" s="83"/>
      <c r="I630" s="83"/>
      <c r="J630" s="84">
        <v>348.46</v>
      </c>
      <c r="K630" s="83"/>
      <c r="L630" s="84">
        <v>12.48</v>
      </c>
      <c r="M630" s="83"/>
      <c r="N630" s="115">
        <v>335.85</v>
      </c>
      <c r="EZ630" s="58"/>
      <c r="FA630" s="67"/>
      <c r="FB630" s="67"/>
      <c r="FC630" s="67"/>
      <c r="FF630" s="75" t="s">
        <v>119</v>
      </c>
      <c r="FG630" s="67"/>
      <c r="FJ630" s="105"/>
      <c r="FK630" s="67"/>
    </row>
    <row r="631" spans="1:167" s="18" customFormat="1" ht="15" x14ac:dyDescent="0.25">
      <c r="A631" s="76"/>
      <c r="B631" s="69"/>
      <c r="C631" s="576" t="s">
        <v>120</v>
      </c>
      <c r="D631" s="576"/>
      <c r="E631" s="576"/>
      <c r="F631" s="70"/>
      <c r="G631" s="71"/>
      <c r="H631" s="71"/>
      <c r="I631" s="71"/>
      <c r="J631" s="79"/>
      <c r="K631" s="71"/>
      <c r="L631" s="72">
        <v>4.7699999999999996</v>
      </c>
      <c r="M631" s="71"/>
      <c r="N631" s="96">
        <v>249.04</v>
      </c>
      <c r="EZ631" s="58"/>
      <c r="FA631" s="67"/>
      <c r="FB631" s="67"/>
      <c r="FC631" s="67"/>
      <c r="FE631" s="75" t="s">
        <v>120</v>
      </c>
      <c r="FG631" s="67"/>
      <c r="FJ631" s="105"/>
      <c r="FK631" s="67"/>
    </row>
    <row r="632" spans="1:167" s="18" customFormat="1" ht="22.5" x14ac:dyDescent="0.25">
      <c r="A632" s="76"/>
      <c r="B632" s="69" t="s">
        <v>146</v>
      </c>
      <c r="C632" s="576" t="s">
        <v>147</v>
      </c>
      <c r="D632" s="576"/>
      <c r="E632" s="576"/>
      <c r="F632" s="70" t="s">
        <v>123</v>
      </c>
      <c r="G632" s="77">
        <v>92</v>
      </c>
      <c r="H632" s="71"/>
      <c r="I632" s="77">
        <v>92</v>
      </c>
      <c r="J632" s="79"/>
      <c r="K632" s="71"/>
      <c r="L632" s="72">
        <v>4.3899999999999997</v>
      </c>
      <c r="M632" s="71"/>
      <c r="N632" s="96">
        <v>229.12</v>
      </c>
      <c r="EZ632" s="58"/>
      <c r="FA632" s="67"/>
      <c r="FB632" s="67"/>
      <c r="FC632" s="67"/>
      <c r="FE632" s="75" t="s">
        <v>147</v>
      </c>
      <c r="FG632" s="67"/>
      <c r="FJ632" s="105"/>
      <c r="FK632" s="67"/>
    </row>
    <row r="633" spans="1:167" s="18" customFormat="1" ht="45" x14ac:dyDescent="0.25">
      <c r="A633" s="76"/>
      <c r="B633" s="69" t="s">
        <v>148</v>
      </c>
      <c r="C633" s="576" t="s">
        <v>149</v>
      </c>
      <c r="D633" s="576"/>
      <c r="E633" s="576"/>
      <c r="F633" s="70" t="s">
        <v>123</v>
      </c>
      <c r="G633" s="77">
        <v>46</v>
      </c>
      <c r="H633" s="73">
        <v>0.85</v>
      </c>
      <c r="I633" s="91">
        <v>39.1</v>
      </c>
      <c r="J633" s="79"/>
      <c r="K633" s="71"/>
      <c r="L633" s="72">
        <v>1.87</v>
      </c>
      <c r="M633" s="71"/>
      <c r="N633" s="96">
        <v>97.37</v>
      </c>
      <c r="EZ633" s="58"/>
      <c r="FA633" s="67"/>
      <c r="FB633" s="67"/>
      <c r="FC633" s="67"/>
      <c r="FE633" s="75" t="s">
        <v>149</v>
      </c>
      <c r="FG633" s="67"/>
      <c r="FJ633" s="105"/>
      <c r="FK633" s="67"/>
    </row>
    <row r="634" spans="1:167" s="18" customFormat="1" ht="15" x14ac:dyDescent="0.25">
      <c r="A634" s="86"/>
      <c r="B634" s="87"/>
      <c r="C634" s="578" t="s">
        <v>126</v>
      </c>
      <c r="D634" s="578"/>
      <c r="E634" s="578"/>
      <c r="F634" s="61"/>
      <c r="G634" s="62"/>
      <c r="H634" s="62"/>
      <c r="I634" s="62"/>
      <c r="J634" s="65"/>
      <c r="K634" s="62"/>
      <c r="L634" s="88">
        <v>18.739999999999998</v>
      </c>
      <c r="M634" s="83"/>
      <c r="N634" s="114">
        <v>662.34</v>
      </c>
      <c r="EZ634" s="58"/>
      <c r="FA634" s="67"/>
      <c r="FB634" s="67"/>
      <c r="FC634" s="67"/>
      <c r="FG634" s="67" t="s">
        <v>126</v>
      </c>
      <c r="FJ634" s="105"/>
      <c r="FK634" s="67"/>
    </row>
    <row r="635" spans="1:167" s="18" customFormat="1" ht="33.75" x14ac:dyDescent="0.25">
      <c r="A635" s="59" t="s">
        <v>337</v>
      </c>
      <c r="B635" s="60" t="s">
        <v>150</v>
      </c>
      <c r="C635" s="578" t="s">
        <v>151</v>
      </c>
      <c r="D635" s="578"/>
      <c r="E635" s="578"/>
      <c r="F635" s="61" t="s">
        <v>115</v>
      </c>
      <c r="G635" s="62">
        <v>3.6299999999999999E-2</v>
      </c>
      <c r="H635" s="63">
        <v>1</v>
      </c>
      <c r="I635" s="64">
        <v>3.6299999999999999E-2</v>
      </c>
      <c r="J635" s="65"/>
      <c r="K635" s="62"/>
      <c r="L635" s="65"/>
      <c r="M635" s="62"/>
      <c r="N635" s="66"/>
      <c r="EZ635" s="58"/>
      <c r="FA635" s="67" t="s">
        <v>151</v>
      </c>
      <c r="FB635" s="67" t="s">
        <v>0</v>
      </c>
      <c r="FC635" s="67" t="s">
        <v>0</v>
      </c>
      <c r="FG635" s="67"/>
      <c r="FJ635" s="105"/>
      <c r="FK635" s="67"/>
    </row>
    <row r="636" spans="1:167" s="18" customFormat="1" ht="15" x14ac:dyDescent="0.25">
      <c r="A636" s="68"/>
      <c r="B636" s="69" t="s">
        <v>26</v>
      </c>
      <c r="C636" s="576" t="s">
        <v>116</v>
      </c>
      <c r="D636" s="576"/>
      <c r="E636" s="576"/>
      <c r="F636" s="70"/>
      <c r="G636" s="71"/>
      <c r="H636" s="71"/>
      <c r="I636" s="71"/>
      <c r="J636" s="72">
        <v>173.23</v>
      </c>
      <c r="K636" s="71"/>
      <c r="L636" s="72">
        <v>6.29</v>
      </c>
      <c r="M636" s="73">
        <v>52.21</v>
      </c>
      <c r="N636" s="96">
        <v>328.4</v>
      </c>
      <c r="EZ636" s="58"/>
      <c r="FA636" s="67"/>
      <c r="FB636" s="67"/>
      <c r="FC636" s="67"/>
      <c r="FD636" s="75" t="s">
        <v>116</v>
      </c>
      <c r="FG636" s="67"/>
      <c r="FJ636" s="105"/>
      <c r="FK636" s="67"/>
    </row>
    <row r="637" spans="1:167" s="18" customFormat="1" ht="15" x14ac:dyDescent="0.25">
      <c r="A637" s="68"/>
      <c r="B637" s="69" t="s">
        <v>127</v>
      </c>
      <c r="C637" s="576" t="s">
        <v>131</v>
      </c>
      <c r="D637" s="576"/>
      <c r="E637" s="576"/>
      <c r="F637" s="70"/>
      <c r="G637" s="71"/>
      <c r="H637" s="71"/>
      <c r="I637" s="71"/>
      <c r="J637" s="90">
        <v>5268.76</v>
      </c>
      <c r="K637" s="71"/>
      <c r="L637" s="72">
        <v>191.26</v>
      </c>
      <c r="M637" s="73">
        <v>15.71</v>
      </c>
      <c r="N637" s="74">
        <v>3004.69</v>
      </c>
      <c r="EZ637" s="58"/>
      <c r="FA637" s="67"/>
      <c r="FB637" s="67"/>
      <c r="FC637" s="67"/>
      <c r="FD637" s="75" t="s">
        <v>131</v>
      </c>
      <c r="FG637" s="67"/>
      <c r="FJ637" s="105"/>
      <c r="FK637" s="67"/>
    </row>
    <row r="638" spans="1:167" s="18" customFormat="1" ht="15" x14ac:dyDescent="0.25">
      <c r="A638" s="68"/>
      <c r="B638" s="69" t="s">
        <v>21</v>
      </c>
      <c r="C638" s="576" t="s">
        <v>132</v>
      </c>
      <c r="D638" s="576"/>
      <c r="E638" s="576"/>
      <c r="F638" s="70"/>
      <c r="G638" s="71"/>
      <c r="H638" s="71"/>
      <c r="I638" s="71"/>
      <c r="J638" s="72">
        <v>267.67</v>
      </c>
      <c r="K638" s="71"/>
      <c r="L638" s="72">
        <v>9.7200000000000006</v>
      </c>
      <c r="M638" s="73">
        <v>52.21</v>
      </c>
      <c r="N638" s="96">
        <v>507.48</v>
      </c>
      <c r="EZ638" s="58"/>
      <c r="FA638" s="67"/>
      <c r="FB638" s="67"/>
      <c r="FC638" s="67"/>
      <c r="FD638" s="75" t="s">
        <v>132</v>
      </c>
      <c r="FG638" s="67"/>
      <c r="FJ638" s="105"/>
      <c r="FK638" s="67"/>
    </row>
    <row r="639" spans="1:167" s="18" customFormat="1" ht="15" x14ac:dyDescent="0.25">
      <c r="A639" s="68"/>
      <c r="B639" s="69" t="s">
        <v>24</v>
      </c>
      <c r="C639" s="576" t="s">
        <v>152</v>
      </c>
      <c r="D639" s="576"/>
      <c r="E639" s="576"/>
      <c r="F639" s="70"/>
      <c r="G639" s="71"/>
      <c r="H639" s="71"/>
      <c r="I639" s="71"/>
      <c r="J639" s="72">
        <v>17.079999999999998</v>
      </c>
      <c r="K639" s="71"/>
      <c r="L639" s="72">
        <v>0.62</v>
      </c>
      <c r="M639" s="91">
        <v>9.5</v>
      </c>
      <c r="N639" s="96">
        <v>5.89</v>
      </c>
      <c r="EZ639" s="58"/>
      <c r="FA639" s="67"/>
      <c r="FB639" s="67"/>
      <c r="FC639" s="67"/>
      <c r="FD639" s="75" t="s">
        <v>152</v>
      </c>
      <c r="FG639" s="67"/>
      <c r="FJ639" s="105"/>
      <c r="FK639" s="67"/>
    </row>
    <row r="640" spans="1:167" s="18" customFormat="1" ht="15" x14ac:dyDescent="0.25">
      <c r="A640" s="76"/>
      <c r="B640" s="69"/>
      <c r="C640" s="576" t="s">
        <v>117</v>
      </c>
      <c r="D640" s="576"/>
      <c r="E640" s="576"/>
      <c r="F640" s="70" t="s">
        <v>118</v>
      </c>
      <c r="G640" s="91">
        <v>21.6</v>
      </c>
      <c r="H640" s="71"/>
      <c r="I640" s="92">
        <v>0.78408</v>
      </c>
      <c r="J640" s="79"/>
      <c r="K640" s="71"/>
      <c r="L640" s="79"/>
      <c r="M640" s="71"/>
      <c r="N640" s="80"/>
      <c r="EZ640" s="58"/>
      <c r="FA640" s="67"/>
      <c r="FB640" s="67"/>
      <c r="FC640" s="67"/>
      <c r="FE640" s="75" t="s">
        <v>117</v>
      </c>
      <c r="FG640" s="67"/>
      <c r="FJ640" s="105"/>
      <c r="FK640" s="67"/>
    </row>
    <row r="641" spans="1:167" s="18" customFormat="1" ht="15" x14ac:dyDescent="0.25">
      <c r="A641" s="76"/>
      <c r="B641" s="69"/>
      <c r="C641" s="576" t="s">
        <v>133</v>
      </c>
      <c r="D641" s="576"/>
      <c r="E641" s="576"/>
      <c r="F641" s="70" t="s">
        <v>118</v>
      </c>
      <c r="G641" s="91">
        <v>20.6</v>
      </c>
      <c r="H641" s="71"/>
      <c r="I641" s="92">
        <v>0.74778</v>
      </c>
      <c r="J641" s="79"/>
      <c r="K641" s="71"/>
      <c r="L641" s="79"/>
      <c r="M641" s="71"/>
      <c r="N641" s="80"/>
      <c r="EZ641" s="58"/>
      <c r="FA641" s="67"/>
      <c r="FB641" s="67"/>
      <c r="FC641" s="67"/>
      <c r="FE641" s="75" t="s">
        <v>133</v>
      </c>
      <c r="FG641" s="67"/>
      <c r="FJ641" s="105"/>
      <c r="FK641" s="67"/>
    </row>
    <row r="642" spans="1:167" s="18" customFormat="1" ht="15" x14ac:dyDescent="0.25">
      <c r="A642" s="81"/>
      <c r="B642" s="69"/>
      <c r="C642" s="577" t="s">
        <v>119</v>
      </c>
      <c r="D642" s="577"/>
      <c r="E642" s="577"/>
      <c r="F642" s="82"/>
      <c r="G642" s="83"/>
      <c r="H642" s="83"/>
      <c r="I642" s="83"/>
      <c r="J642" s="94">
        <v>5459.07</v>
      </c>
      <c r="K642" s="83"/>
      <c r="L642" s="84">
        <v>198.17</v>
      </c>
      <c r="M642" s="83"/>
      <c r="N642" s="85">
        <v>3338.98</v>
      </c>
      <c r="EZ642" s="58"/>
      <c r="FA642" s="67"/>
      <c r="FB642" s="67"/>
      <c r="FC642" s="67"/>
      <c r="FF642" s="75" t="s">
        <v>119</v>
      </c>
      <c r="FG642" s="67"/>
      <c r="FJ642" s="105"/>
      <c r="FK642" s="67"/>
    </row>
    <row r="643" spans="1:167" s="18" customFormat="1" ht="15" x14ac:dyDescent="0.25">
      <c r="A643" s="76"/>
      <c r="B643" s="69"/>
      <c r="C643" s="576" t="s">
        <v>120</v>
      </c>
      <c r="D643" s="576"/>
      <c r="E643" s="576"/>
      <c r="F643" s="70"/>
      <c r="G643" s="71"/>
      <c r="H643" s="71"/>
      <c r="I643" s="71"/>
      <c r="J643" s="79"/>
      <c r="K643" s="71"/>
      <c r="L643" s="72">
        <v>16.010000000000002</v>
      </c>
      <c r="M643" s="71"/>
      <c r="N643" s="96">
        <v>835.88</v>
      </c>
      <c r="EZ643" s="58"/>
      <c r="FA643" s="67"/>
      <c r="FB643" s="67"/>
      <c r="FC643" s="67"/>
      <c r="FE643" s="75" t="s">
        <v>120</v>
      </c>
      <c r="FG643" s="67"/>
      <c r="FJ643" s="105"/>
      <c r="FK643" s="67"/>
    </row>
    <row r="644" spans="1:167" s="18" customFormat="1" ht="45" x14ac:dyDescent="0.25">
      <c r="A644" s="76"/>
      <c r="B644" s="69" t="s">
        <v>153</v>
      </c>
      <c r="C644" s="576" t="s">
        <v>154</v>
      </c>
      <c r="D644" s="576"/>
      <c r="E644" s="576"/>
      <c r="F644" s="70" t="s">
        <v>123</v>
      </c>
      <c r="G644" s="77">
        <v>147</v>
      </c>
      <c r="H644" s="71"/>
      <c r="I644" s="77">
        <v>147</v>
      </c>
      <c r="J644" s="79"/>
      <c r="K644" s="71"/>
      <c r="L644" s="72">
        <v>23.53</v>
      </c>
      <c r="M644" s="71"/>
      <c r="N644" s="74">
        <v>1228.74</v>
      </c>
      <c r="EZ644" s="58"/>
      <c r="FA644" s="67"/>
      <c r="FB644" s="67"/>
      <c r="FC644" s="67"/>
      <c r="FE644" s="75" t="s">
        <v>154</v>
      </c>
      <c r="FG644" s="67"/>
      <c r="FJ644" s="105"/>
      <c r="FK644" s="67"/>
    </row>
    <row r="645" spans="1:167" s="18" customFormat="1" ht="56.25" x14ac:dyDescent="0.25">
      <c r="A645" s="76"/>
      <c r="B645" s="69" t="s">
        <v>155</v>
      </c>
      <c r="C645" s="576" t="s">
        <v>156</v>
      </c>
      <c r="D645" s="576"/>
      <c r="E645" s="576"/>
      <c r="F645" s="70" t="s">
        <v>123</v>
      </c>
      <c r="G645" s="77">
        <v>134</v>
      </c>
      <c r="H645" s="73">
        <v>0.85</v>
      </c>
      <c r="I645" s="91">
        <v>113.9</v>
      </c>
      <c r="J645" s="79"/>
      <c r="K645" s="71"/>
      <c r="L645" s="72">
        <v>18.239999999999998</v>
      </c>
      <c r="M645" s="71"/>
      <c r="N645" s="96">
        <v>952.07</v>
      </c>
      <c r="EZ645" s="58"/>
      <c r="FA645" s="67"/>
      <c r="FB645" s="67"/>
      <c r="FC645" s="67"/>
      <c r="FE645" s="75" t="s">
        <v>156</v>
      </c>
      <c r="FG645" s="67"/>
      <c r="FJ645" s="105"/>
      <c r="FK645" s="67"/>
    </row>
    <row r="646" spans="1:167" s="18" customFormat="1" ht="15" x14ac:dyDescent="0.25">
      <c r="A646" s="86"/>
      <c r="B646" s="87"/>
      <c r="C646" s="578" t="s">
        <v>126</v>
      </c>
      <c r="D646" s="578"/>
      <c r="E646" s="578"/>
      <c r="F646" s="61"/>
      <c r="G646" s="62"/>
      <c r="H646" s="62"/>
      <c r="I646" s="62"/>
      <c r="J646" s="65"/>
      <c r="K646" s="62"/>
      <c r="L646" s="88">
        <v>239.94</v>
      </c>
      <c r="M646" s="83"/>
      <c r="N646" s="89">
        <v>5519.79</v>
      </c>
      <c r="EZ646" s="58"/>
      <c r="FA646" s="67"/>
      <c r="FB646" s="67"/>
      <c r="FC646" s="67"/>
      <c r="FG646" s="67" t="s">
        <v>126</v>
      </c>
      <c r="FJ646" s="105"/>
      <c r="FK646" s="67"/>
    </row>
    <row r="647" spans="1:167" s="18" customFormat="1" ht="22.5" x14ac:dyDescent="0.25">
      <c r="A647" s="59" t="s">
        <v>338</v>
      </c>
      <c r="B647" s="60" t="s">
        <v>157</v>
      </c>
      <c r="C647" s="578" t="s">
        <v>158</v>
      </c>
      <c r="D647" s="578"/>
      <c r="E647" s="578"/>
      <c r="F647" s="61" t="s">
        <v>159</v>
      </c>
      <c r="G647" s="62">
        <v>4.5739999999999998</v>
      </c>
      <c r="H647" s="63">
        <v>1</v>
      </c>
      <c r="I647" s="97">
        <v>4.5739999999999998</v>
      </c>
      <c r="J647" s="88">
        <v>646.32000000000005</v>
      </c>
      <c r="K647" s="97">
        <v>1.012</v>
      </c>
      <c r="L647" s="95">
        <v>2991.74</v>
      </c>
      <c r="M647" s="98">
        <v>9.5</v>
      </c>
      <c r="N647" s="89">
        <v>28421.53</v>
      </c>
      <c r="EZ647" s="58"/>
      <c r="FA647" s="67" t="s">
        <v>158</v>
      </c>
      <c r="FB647" s="67" t="s">
        <v>0</v>
      </c>
      <c r="FC647" s="67" t="s">
        <v>0</v>
      </c>
      <c r="FG647" s="67"/>
      <c r="FJ647" s="105"/>
      <c r="FK647" s="67"/>
    </row>
    <row r="648" spans="1:167" s="18" customFormat="1" ht="15" x14ac:dyDescent="0.25">
      <c r="A648" s="81"/>
      <c r="B648" s="99"/>
      <c r="C648" s="576" t="s">
        <v>160</v>
      </c>
      <c r="D648" s="576"/>
      <c r="E648" s="576"/>
      <c r="F648" s="576"/>
      <c r="G648" s="576"/>
      <c r="H648" s="576"/>
      <c r="I648" s="576"/>
      <c r="J648" s="576"/>
      <c r="K648" s="576"/>
      <c r="L648" s="576"/>
      <c r="M648" s="576"/>
      <c r="N648" s="583"/>
      <c r="EZ648" s="58"/>
      <c r="FA648" s="67"/>
      <c r="FB648" s="67"/>
      <c r="FC648" s="67"/>
      <c r="FG648" s="67"/>
      <c r="FH648" s="75" t="s">
        <v>160</v>
      </c>
      <c r="FJ648" s="105"/>
      <c r="FK648" s="67"/>
    </row>
    <row r="649" spans="1:167" s="18" customFormat="1" ht="15" x14ac:dyDescent="0.25">
      <c r="A649" s="100"/>
      <c r="B649" s="69"/>
      <c r="C649" s="584" t="s">
        <v>161</v>
      </c>
      <c r="D649" s="584"/>
      <c r="E649" s="584"/>
      <c r="F649" s="584"/>
      <c r="G649" s="584"/>
      <c r="H649" s="584"/>
      <c r="I649" s="584"/>
      <c r="J649" s="584"/>
      <c r="K649" s="584"/>
      <c r="L649" s="584"/>
      <c r="M649" s="584"/>
      <c r="N649" s="585"/>
      <c r="EZ649" s="58"/>
      <c r="FA649" s="67"/>
      <c r="FB649" s="67"/>
      <c r="FC649" s="67"/>
      <c r="FG649" s="67"/>
      <c r="FI649" s="75" t="s">
        <v>161</v>
      </c>
      <c r="FJ649" s="105"/>
      <c r="FK649" s="67"/>
    </row>
    <row r="650" spans="1:167" s="18" customFormat="1" ht="15" x14ac:dyDescent="0.25">
      <c r="A650" s="86"/>
      <c r="B650" s="87"/>
      <c r="C650" s="578" t="s">
        <v>126</v>
      </c>
      <c r="D650" s="578"/>
      <c r="E650" s="578"/>
      <c r="F650" s="61"/>
      <c r="G650" s="62"/>
      <c r="H650" s="62"/>
      <c r="I650" s="62"/>
      <c r="J650" s="65"/>
      <c r="K650" s="62"/>
      <c r="L650" s="95">
        <v>2991.74</v>
      </c>
      <c r="M650" s="83"/>
      <c r="N650" s="89">
        <v>28421.53</v>
      </c>
      <c r="EZ650" s="58"/>
      <c r="FA650" s="67"/>
      <c r="FB650" s="67"/>
      <c r="FC650" s="67"/>
      <c r="FG650" s="67" t="s">
        <v>126</v>
      </c>
      <c r="FJ650" s="105"/>
      <c r="FK650" s="67"/>
    </row>
    <row r="651" spans="1:167" s="18" customFormat="1" ht="33.75" x14ac:dyDescent="0.25">
      <c r="A651" s="59" t="s">
        <v>339</v>
      </c>
      <c r="B651" s="60" t="s">
        <v>247</v>
      </c>
      <c r="C651" s="578" t="s">
        <v>248</v>
      </c>
      <c r="D651" s="578"/>
      <c r="E651" s="578"/>
      <c r="F651" s="61" t="s">
        <v>249</v>
      </c>
      <c r="G651" s="62">
        <v>0.06</v>
      </c>
      <c r="H651" s="63">
        <v>1</v>
      </c>
      <c r="I651" s="102">
        <v>0.06</v>
      </c>
      <c r="J651" s="65"/>
      <c r="K651" s="62"/>
      <c r="L651" s="65"/>
      <c r="M651" s="62"/>
      <c r="N651" s="66"/>
      <c r="EZ651" s="58"/>
      <c r="FA651" s="67" t="s">
        <v>248</v>
      </c>
      <c r="FB651" s="67" t="s">
        <v>0</v>
      </c>
      <c r="FC651" s="67" t="s">
        <v>0</v>
      </c>
      <c r="FG651" s="67"/>
      <c r="FJ651" s="105"/>
      <c r="FK651" s="67"/>
    </row>
    <row r="652" spans="1:167" s="18" customFormat="1" ht="15" x14ac:dyDescent="0.25">
      <c r="A652" s="68"/>
      <c r="B652" s="69" t="s">
        <v>26</v>
      </c>
      <c r="C652" s="576" t="s">
        <v>116</v>
      </c>
      <c r="D652" s="576"/>
      <c r="E652" s="576"/>
      <c r="F652" s="70"/>
      <c r="G652" s="71"/>
      <c r="H652" s="71"/>
      <c r="I652" s="71"/>
      <c r="J652" s="90">
        <v>1183.68</v>
      </c>
      <c r="K652" s="71"/>
      <c r="L652" s="72">
        <v>71.02</v>
      </c>
      <c r="M652" s="73">
        <v>52.21</v>
      </c>
      <c r="N652" s="74">
        <v>3707.95</v>
      </c>
      <c r="EZ652" s="58"/>
      <c r="FA652" s="67"/>
      <c r="FB652" s="67"/>
      <c r="FC652" s="67"/>
      <c r="FD652" s="75" t="s">
        <v>116</v>
      </c>
      <c r="FG652" s="67"/>
      <c r="FJ652" s="105"/>
      <c r="FK652" s="67"/>
    </row>
    <row r="653" spans="1:167" s="18" customFormat="1" ht="15" x14ac:dyDescent="0.25">
      <c r="A653" s="68"/>
      <c r="B653" s="69" t="s">
        <v>127</v>
      </c>
      <c r="C653" s="576" t="s">
        <v>131</v>
      </c>
      <c r="D653" s="576"/>
      <c r="E653" s="576"/>
      <c r="F653" s="70"/>
      <c r="G653" s="71"/>
      <c r="H653" s="71"/>
      <c r="I653" s="71"/>
      <c r="J653" s="72">
        <v>946.33</v>
      </c>
      <c r="K653" s="71"/>
      <c r="L653" s="72">
        <v>56.78</v>
      </c>
      <c r="M653" s="73">
        <v>15.71</v>
      </c>
      <c r="N653" s="96">
        <v>892.01</v>
      </c>
      <c r="EZ653" s="58"/>
      <c r="FA653" s="67"/>
      <c r="FB653" s="67"/>
      <c r="FC653" s="67"/>
      <c r="FD653" s="75" t="s">
        <v>131</v>
      </c>
      <c r="FG653" s="67"/>
      <c r="FJ653" s="105"/>
      <c r="FK653" s="67"/>
    </row>
    <row r="654" spans="1:167" s="18" customFormat="1" ht="15" x14ac:dyDescent="0.25">
      <c r="A654" s="68"/>
      <c r="B654" s="69" t="s">
        <v>21</v>
      </c>
      <c r="C654" s="576" t="s">
        <v>132</v>
      </c>
      <c r="D654" s="576"/>
      <c r="E654" s="576"/>
      <c r="F654" s="70"/>
      <c r="G654" s="71"/>
      <c r="H654" s="71"/>
      <c r="I654" s="71"/>
      <c r="J654" s="72">
        <v>90.65</v>
      </c>
      <c r="K654" s="71"/>
      <c r="L654" s="72">
        <v>5.44</v>
      </c>
      <c r="M654" s="73">
        <v>52.21</v>
      </c>
      <c r="N654" s="96">
        <v>284.02</v>
      </c>
      <c r="EZ654" s="58"/>
      <c r="FA654" s="67"/>
      <c r="FB654" s="67"/>
      <c r="FC654" s="67"/>
      <c r="FD654" s="75" t="s">
        <v>132</v>
      </c>
      <c r="FG654" s="67"/>
      <c r="FJ654" s="105"/>
      <c r="FK654" s="67"/>
    </row>
    <row r="655" spans="1:167" s="18" customFormat="1" ht="15" x14ac:dyDescent="0.25">
      <c r="A655" s="68"/>
      <c r="B655" s="69" t="s">
        <v>24</v>
      </c>
      <c r="C655" s="576" t="s">
        <v>152</v>
      </c>
      <c r="D655" s="576"/>
      <c r="E655" s="576"/>
      <c r="F655" s="70"/>
      <c r="G655" s="71"/>
      <c r="H655" s="71"/>
      <c r="I655" s="71"/>
      <c r="J655" s="90">
        <v>8643.11</v>
      </c>
      <c r="K655" s="71"/>
      <c r="L655" s="72">
        <v>518.59</v>
      </c>
      <c r="M655" s="91">
        <v>9.5</v>
      </c>
      <c r="N655" s="74">
        <v>4926.6099999999997</v>
      </c>
      <c r="EZ655" s="58"/>
      <c r="FA655" s="67"/>
      <c r="FB655" s="67"/>
      <c r="FC655" s="67"/>
      <c r="FD655" s="75" t="s">
        <v>152</v>
      </c>
      <c r="FG655" s="67"/>
      <c r="FJ655" s="105"/>
      <c r="FK655" s="67"/>
    </row>
    <row r="656" spans="1:167" s="18" customFormat="1" ht="15" x14ac:dyDescent="0.25">
      <c r="A656" s="76"/>
      <c r="B656" s="69"/>
      <c r="C656" s="576" t="s">
        <v>117</v>
      </c>
      <c r="D656" s="576"/>
      <c r="E656" s="576"/>
      <c r="F656" s="70" t="s">
        <v>118</v>
      </c>
      <c r="G656" s="77">
        <v>137</v>
      </c>
      <c r="H656" s="71"/>
      <c r="I656" s="73">
        <v>8.2200000000000006</v>
      </c>
      <c r="J656" s="79"/>
      <c r="K656" s="71"/>
      <c r="L656" s="79"/>
      <c r="M656" s="71"/>
      <c r="N656" s="80"/>
      <c r="EZ656" s="58"/>
      <c r="FA656" s="67"/>
      <c r="FB656" s="67"/>
      <c r="FC656" s="67"/>
      <c r="FE656" s="75" t="s">
        <v>117</v>
      </c>
      <c r="FG656" s="67"/>
      <c r="FJ656" s="105"/>
      <c r="FK656" s="67"/>
    </row>
    <row r="657" spans="1:167" s="18" customFormat="1" ht="15" x14ac:dyDescent="0.25">
      <c r="A657" s="76"/>
      <c r="B657" s="69"/>
      <c r="C657" s="576" t="s">
        <v>133</v>
      </c>
      <c r="D657" s="576"/>
      <c r="E657" s="576"/>
      <c r="F657" s="70" t="s">
        <v>118</v>
      </c>
      <c r="G657" s="73">
        <v>8.01</v>
      </c>
      <c r="H657" s="71"/>
      <c r="I657" s="103">
        <v>0.48060000000000003</v>
      </c>
      <c r="J657" s="79"/>
      <c r="K657" s="71"/>
      <c r="L657" s="79"/>
      <c r="M657" s="71"/>
      <c r="N657" s="80"/>
      <c r="EZ657" s="58"/>
      <c r="FA657" s="67"/>
      <c r="FB657" s="67"/>
      <c r="FC657" s="67"/>
      <c r="FE657" s="75" t="s">
        <v>133</v>
      </c>
      <c r="FG657" s="67"/>
      <c r="FJ657" s="105"/>
      <c r="FK657" s="67"/>
    </row>
    <row r="658" spans="1:167" s="18" customFormat="1" ht="15" x14ac:dyDescent="0.25">
      <c r="A658" s="81"/>
      <c r="B658" s="69"/>
      <c r="C658" s="577" t="s">
        <v>119</v>
      </c>
      <c r="D658" s="577"/>
      <c r="E658" s="577"/>
      <c r="F658" s="82"/>
      <c r="G658" s="83"/>
      <c r="H658" s="83"/>
      <c r="I658" s="83"/>
      <c r="J658" s="94">
        <v>10773.12</v>
      </c>
      <c r="K658" s="83"/>
      <c r="L658" s="84">
        <v>646.39</v>
      </c>
      <c r="M658" s="83"/>
      <c r="N658" s="85">
        <v>9526.57</v>
      </c>
      <c r="EZ658" s="58"/>
      <c r="FA658" s="67"/>
      <c r="FB658" s="67"/>
      <c r="FC658" s="67"/>
      <c r="FF658" s="75" t="s">
        <v>119</v>
      </c>
      <c r="FG658" s="67"/>
      <c r="FJ658" s="105"/>
      <c r="FK658" s="67"/>
    </row>
    <row r="659" spans="1:167" s="18" customFormat="1" ht="15" x14ac:dyDescent="0.25">
      <c r="A659" s="76"/>
      <c r="B659" s="69"/>
      <c r="C659" s="576" t="s">
        <v>120</v>
      </c>
      <c r="D659" s="576"/>
      <c r="E659" s="576"/>
      <c r="F659" s="70"/>
      <c r="G659" s="71"/>
      <c r="H659" s="71"/>
      <c r="I659" s="71"/>
      <c r="J659" s="79"/>
      <c r="K659" s="71"/>
      <c r="L659" s="72">
        <v>76.459999999999994</v>
      </c>
      <c r="M659" s="71"/>
      <c r="N659" s="74">
        <v>3991.97</v>
      </c>
      <c r="EZ659" s="58"/>
      <c r="FA659" s="67"/>
      <c r="FB659" s="67"/>
      <c r="FC659" s="67"/>
      <c r="FE659" s="75" t="s">
        <v>120</v>
      </c>
      <c r="FG659" s="67"/>
      <c r="FJ659" s="105"/>
      <c r="FK659" s="67"/>
    </row>
    <row r="660" spans="1:167" s="18" customFormat="1" ht="15" x14ac:dyDescent="0.25">
      <c r="A660" s="76"/>
      <c r="B660" s="69" t="s">
        <v>250</v>
      </c>
      <c r="C660" s="576" t="s">
        <v>251</v>
      </c>
      <c r="D660" s="576"/>
      <c r="E660" s="576"/>
      <c r="F660" s="70" t="s">
        <v>123</v>
      </c>
      <c r="G660" s="77">
        <v>106</v>
      </c>
      <c r="H660" s="71"/>
      <c r="I660" s="77">
        <v>106</v>
      </c>
      <c r="J660" s="79"/>
      <c r="K660" s="71"/>
      <c r="L660" s="72">
        <v>81.05</v>
      </c>
      <c r="M660" s="71"/>
      <c r="N660" s="74">
        <v>4231.49</v>
      </c>
      <c r="EZ660" s="58"/>
      <c r="FA660" s="67"/>
      <c r="FB660" s="67"/>
      <c r="FC660" s="67"/>
      <c r="FE660" s="75" t="s">
        <v>251</v>
      </c>
      <c r="FG660" s="67"/>
      <c r="FJ660" s="105"/>
      <c r="FK660" s="67"/>
    </row>
    <row r="661" spans="1:167" s="18" customFormat="1" ht="22.5" x14ac:dyDescent="0.25">
      <c r="A661" s="76"/>
      <c r="B661" s="69" t="s">
        <v>252</v>
      </c>
      <c r="C661" s="576" t="s">
        <v>253</v>
      </c>
      <c r="D661" s="576"/>
      <c r="E661" s="576"/>
      <c r="F661" s="70" t="s">
        <v>123</v>
      </c>
      <c r="G661" s="77">
        <v>56</v>
      </c>
      <c r="H661" s="73">
        <v>0.85</v>
      </c>
      <c r="I661" s="91">
        <v>47.6</v>
      </c>
      <c r="J661" s="79"/>
      <c r="K661" s="71"/>
      <c r="L661" s="72">
        <v>36.39</v>
      </c>
      <c r="M661" s="71"/>
      <c r="N661" s="74">
        <v>1900.18</v>
      </c>
      <c r="EZ661" s="58"/>
      <c r="FA661" s="67"/>
      <c r="FB661" s="67"/>
      <c r="FC661" s="67"/>
      <c r="FE661" s="75" t="s">
        <v>253</v>
      </c>
      <c r="FG661" s="67"/>
      <c r="FJ661" s="105"/>
      <c r="FK661" s="67"/>
    </row>
    <row r="662" spans="1:167" s="18" customFormat="1" ht="15" x14ac:dyDescent="0.25">
      <c r="A662" s="86"/>
      <c r="B662" s="87"/>
      <c r="C662" s="578" t="s">
        <v>126</v>
      </c>
      <c r="D662" s="578"/>
      <c r="E662" s="578"/>
      <c r="F662" s="61"/>
      <c r="G662" s="62"/>
      <c r="H662" s="62"/>
      <c r="I662" s="62"/>
      <c r="J662" s="65"/>
      <c r="K662" s="62"/>
      <c r="L662" s="88">
        <v>763.83</v>
      </c>
      <c r="M662" s="83"/>
      <c r="N662" s="89">
        <v>15658.24</v>
      </c>
      <c r="EZ662" s="58"/>
      <c r="FA662" s="67"/>
      <c r="FB662" s="67"/>
      <c r="FC662" s="67"/>
      <c r="FG662" s="67" t="s">
        <v>126</v>
      </c>
      <c r="FJ662" s="105"/>
      <c r="FK662" s="67"/>
    </row>
    <row r="663" spans="1:167" s="18" customFormat="1" ht="22.5" x14ac:dyDescent="0.25">
      <c r="A663" s="59" t="s">
        <v>340</v>
      </c>
      <c r="B663" s="60" t="s">
        <v>255</v>
      </c>
      <c r="C663" s="578" t="s">
        <v>256</v>
      </c>
      <c r="D663" s="578"/>
      <c r="E663" s="578"/>
      <c r="F663" s="61" t="s">
        <v>174</v>
      </c>
      <c r="G663" s="62">
        <v>-2.9000000000000001E-2</v>
      </c>
      <c r="H663" s="63">
        <v>1</v>
      </c>
      <c r="I663" s="97">
        <v>-2.9000000000000001E-2</v>
      </c>
      <c r="J663" s="95">
        <v>9727.3700000000008</v>
      </c>
      <c r="K663" s="62"/>
      <c r="L663" s="88">
        <v>-282.08999999999997</v>
      </c>
      <c r="M663" s="98">
        <v>9.5</v>
      </c>
      <c r="N663" s="89">
        <v>-2679.86</v>
      </c>
      <c r="EZ663" s="58"/>
      <c r="FA663" s="67" t="s">
        <v>256</v>
      </c>
      <c r="FB663" s="67" t="s">
        <v>0</v>
      </c>
      <c r="FC663" s="67" t="s">
        <v>0</v>
      </c>
      <c r="FG663" s="67"/>
      <c r="FJ663" s="105"/>
      <c r="FK663" s="67"/>
    </row>
    <row r="664" spans="1:167" s="18" customFormat="1" ht="15" x14ac:dyDescent="0.25">
      <c r="A664" s="86"/>
      <c r="B664" s="87"/>
      <c r="C664" s="578" t="s">
        <v>126</v>
      </c>
      <c r="D664" s="578"/>
      <c r="E664" s="578"/>
      <c r="F664" s="61"/>
      <c r="G664" s="62"/>
      <c r="H664" s="62"/>
      <c r="I664" s="62"/>
      <c r="J664" s="65"/>
      <c r="K664" s="62"/>
      <c r="L664" s="88">
        <v>-282.08999999999997</v>
      </c>
      <c r="M664" s="83"/>
      <c r="N664" s="89">
        <v>-2679.86</v>
      </c>
      <c r="EZ664" s="58"/>
      <c r="FA664" s="67"/>
      <c r="FB664" s="67"/>
      <c r="FC664" s="67"/>
      <c r="FG664" s="67" t="s">
        <v>126</v>
      </c>
      <c r="FJ664" s="105"/>
      <c r="FK664" s="67"/>
    </row>
    <row r="665" spans="1:167" s="18" customFormat="1" ht="22.5" x14ac:dyDescent="0.25">
      <c r="A665" s="59" t="s">
        <v>341</v>
      </c>
      <c r="B665" s="60" t="s">
        <v>14</v>
      </c>
      <c r="C665" s="578" t="s">
        <v>258</v>
      </c>
      <c r="D665" s="578"/>
      <c r="E665" s="578"/>
      <c r="F665" s="61" t="s">
        <v>15</v>
      </c>
      <c r="G665" s="62">
        <v>0.36</v>
      </c>
      <c r="H665" s="63">
        <v>1</v>
      </c>
      <c r="I665" s="102">
        <v>0.36</v>
      </c>
      <c r="J665" s="95">
        <v>37646.32</v>
      </c>
      <c r="K665" s="101">
        <v>1.04236</v>
      </c>
      <c r="L665" s="95">
        <v>14126.77</v>
      </c>
      <c r="M665" s="98">
        <v>9.5</v>
      </c>
      <c r="N665" s="89">
        <v>134204.32</v>
      </c>
      <c r="EZ665" s="58"/>
      <c r="FA665" s="67" t="s">
        <v>258</v>
      </c>
      <c r="FB665" s="67" t="s">
        <v>0</v>
      </c>
      <c r="FC665" s="67" t="s">
        <v>0</v>
      </c>
      <c r="FG665" s="67"/>
      <c r="FJ665" s="105"/>
      <c r="FK665" s="67"/>
    </row>
    <row r="666" spans="1:167" s="18" customFormat="1" ht="15" x14ac:dyDescent="0.25">
      <c r="A666" s="81"/>
      <c r="B666" s="99"/>
      <c r="C666" s="576" t="s">
        <v>182</v>
      </c>
      <c r="D666" s="576"/>
      <c r="E666" s="576"/>
      <c r="F666" s="576"/>
      <c r="G666" s="576"/>
      <c r="H666" s="576"/>
      <c r="I666" s="576"/>
      <c r="J666" s="576"/>
      <c r="K666" s="576"/>
      <c r="L666" s="576"/>
      <c r="M666" s="576"/>
      <c r="N666" s="583"/>
      <c r="EZ666" s="58"/>
      <c r="FA666" s="67"/>
      <c r="FB666" s="67"/>
      <c r="FC666" s="67"/>
      <c r="FG666" s="67"/>
      <c r="FH666" s="75" t="s">
        <v>182</v>
      </c>
      <c r="FJ666" s="105"/>
      <c r="FK666" s="67"/>
    </row>
    <row r="667" spans="1:167" s="18" customFormat="1" ht="15" x14ac:dyDescent="0.25">
      <c r="A667" s="100"/>
      <c r="B667" s="69"/>
      <c r="C667" s="584" t="s">
        <v>171</v>
      </c>
      <c r="D667" s="584"/>
      <c r="E667" s="584"/>
      <c r="F667" s="584"/>
      <c r="G667" s="584"/>
      <c r="H667" s="584"/>
      <c r="I667" s="584"/>
      <c r="J667" s="584"/>
      <c r="K667" s="584"/>
      <c r="L667" s="584"/>
      <c r="M667" s="584"/>
      <c r="N667" s="585"/>
      <c r="EZ667" s="58"/>
      <c r="FA667" s="67"/>
      <c r="FB667" s="67"/>
      <c r="FC667" s="67"/>
      <c r="FG667" s="67"/>
      <c r="FI667" s="75" t="s">
        <v>171</v>
      </c>
      <c r="FJ667" s="105"/>
      <c r="FK667" s="67"/>
    </row>
    <row r="668" spans="1:167" s="18" customFormat="1" ht="15" x14ac:dyDescent="0.25">
      <c r="A668" s="100"/>
      <c r="B668" s="69"/>
      <c r="C668" s="584" t="s">
        <v>161</v>
      </c>
      <c r="D668" s="584"/>
      <c r="E668" s="584"/>
      <c r="F668" s="584"/>
      <c r="G668" s="584"/>
      <c r="H668" s="584"/>
      <c r="I668" s="584"/>
      <c r="J668" s="584"/>
      <c r="K668" s="584"/>
      <c r="L668" s="584"/>
      <c r="M668" s="584"/>
      <c r="N668" s="585"/>
      <c r="EZ668" s="58"/>
      <c r="FA668" s="67"/>
      <c r="FB668" s="67"/>
      <c r="FC668" s="67"/>
      <c r="FG668" s="67"/>
      <c r="FI668" s="75" t="s">
        <v>161</v>
      </c>
      <c r="FJ668" s="105"/>
      <c r="FK668" s="67"/>
    </row>
    <row r="669" spans="1:167" s="18" customFormat="1" ht="15" x14ac:dyDescent="0.25">
      <c r="A669" s="86"/>
      <c r="B669" s="87"/>
      <c r="C669" s="578" t="s">
        <v>126</v>
      </c>
      <c r="D669" s="578"/>
      <c r="E669" s="578"/>
      <c r="F669" s="61"/>
      <c r="G669" s="62"/>
      <c r="H669" s="62"/>
      <c r="I669" s="62"/>
      <c r="J669" s="65"/>
      <c r="K669" s="62"/>
      <c r="L669" s="95">
        <v>14126.77</v>
      </c>
      <c r="M669" s="83"/>
      <c r="N669" s="89">
        <v>134204.32</v>
      </c>
      <c r="EZ669" s="58"/>
      <c r="FA669" s="67"/>
      <c r="FB669" s="67"/>
      <c r="FC669" s="67"/>
      <c r="FG669" s="67" t="s">
        <v>126</v>
      </c>
      <c r="FJ669" s="105"/>
      <c r="FK669" s="67"/>
    </row>
    <row r="670" spans="1:167" s="18" customFormat="1" ht="22.5" x14ac:dyDescent="0.25">
      <c r="A670" s="59" t="s">
        <v>342</v>
      </c>
      <c r="B670" s="60" t="s">
        <v>14</v>
      </c>
      <c r="C670" s="578" t="s">
        <v>176</v>
      </c>
      <c r="D670" s="578"/>
      <c r="E670" s="578"/>
      <c r="F670" s="61" t="s">
        <v>15</v>
      </c>
      <c r="G670" s="62">
        <v>2.9000000000000001E-2</v>
      </c>
      <c r="H670" s="63">
        <v>1</v>
      </c>
      <c r="I670" s="97">
        <v>2.9000000000000001E-2</v>
      </c>
      <c r="J670" s="95">
        <v>27894.74</v>
      </c>
      <c r="K670" s="101">
        <v>1.04236</v>
      </c>
      <c r="L670" s="88">
        <v>843.21</v>
      </c>
      <c r="M670" s="98">
        <v>9.5</v>
      </c>
      <c r="N670" s="89">
        <v>8010.5</v>
      </c>
      <c r="EZ670" s="58"/>
      <c r="FA670" s="67" t="s">
        <v>176</v>
      </c>
      <c r="FB670" s="67" t="s">
        <v>0</v>
      </c>
      <c r="FC670" s="67" t="s">
        <v>0</v>
      </c>
      <c r="FG670" s="67"/>
      <c r="FJ670" s="105"/>
      <c r="FK670" s="67"/>
    </row>
    <row r="671" spans="1:167" s="18" customFormat="1" ht="15" x14ac:dyDescent="0.25">
      <c r="A671" s="81"/>
      <c r="B671" s="99"/>
      <c r="C671" s="576" t="s">
        <v>177</v>
      </c>
      <c r="D671" s="576"/>
      <c r="E671" s="576"/>
      <c r="F671" s="576"/>
      <c r="G671" s="576"/>
      <c r="H671" s="576"/>
      <c r="I671" s="576"/>
      <c r="J671" s="576"/>
      <c r="K671" s="576"/>
      <c r="L671" s="576"/>
      <c r="M671" s="576"/>
      <c r="N671" s="583"/>
      <c r="EZ671" s="58"/>
      <c r="FA671" s="67"/>
      <c r="FB671" s="67"/>
      <c r="FC671" s="67"/>
      <c r="FG671" s="67"/>
      <c r="FH671" s="75" t="s">
        <v>177</v>
      </c>
      <c r="FJ671" s="105"/>
      <c r="FK671" s="67"/>
    </row>
    <row r="672" spans="1:167" s="18" customFormat="1" ht="15" x14ac:dyDescent="0.25">
      <c r="A672" s="100"/>
      <c r="B672" s="69"/>
      <c r="C672" s="584" t="s">
        <v>171</v>
      </c>
      <c r="D672" s="584"/>
      <c r="E672" s="584"/>
      <c r="F672" s="584"/>
      <c r="G672" s="584"/>
      <c r="H672" s="584"/>
      <c r="I672" s="584"/>
      <c r="J672" s="584"/>
      <c r="K672" s="584"/>
      <c r="L672" s="584"/>
      <c r="M672" s="584"/>
      <c r="N672" s="585"/>
      <c r="EZ672" s="58"/>
      <c r="FA672" s="67"/>
      <c r="FB672" s="67"/>
      <c r="FC672" s="67"/>
      <c r="FG672" s="67"/>
      <c r="FI672" s="75" t="s">
        <v>171</v>
      </c>
      <c r="FJ672" s="105"/>
      <c r="FK672" s="67"/>
    </row>
    <row r="673" spans="1:167" s="18" customFormat="1" ht="15" x14ac:dyDescent="0.25">
      <c r="A673" s="100"/>
      <c r="B673" s="69"/>
      <c r="C673" s="584" t="s">
        <v>161</v>
      </c>
      <c r="D673" s="584"/>
      <c r="E673" s="584"/>
      <c r="F673" s="584"/>
      <c r="G673" s="584"/>
      <c r="H673" s="584"/>
      <c r="I673" s="584"/>
      <c r="J673" s="584"/>
      <c r="K673" s="584"/>
      <c r="L673" s="584"/>
      <c r="M673" s="584"/>
      <c r="N673" s="585"/>
      <c r="EZ673" s="58"/>
      <c r="FA673" s="67"/>
      <c r="FB673" s="67"/>
      <c r="FC673" s="67"/>
      <c r="FG673" s="67"/>
      <c r="FI673" s="75" t="s">
        <v>161</v>
      </c>
      <c r="FJ673" s="105"/>
      <c r="FK673" s="67"/>
    </row>
    <row r="674" spans="1:167" s="18" customFormat="1" ht="15" x14ac:dyDescent="0.25">
      <c r="A674" s="86"/>
      <c r="B674" s="87"/>
      <c r="C674" s="578" t="s">
        <v>126</v>
      </c>
      <c r="D674" s="578"/>
      <c r="E674" s="578"/>
      <c r="F674" s="61"/>
      <c r="G674" s="62"/>
      <c r="H674" s="62"/>
      <c r="I674" s="62"/>
      <c r="J674" s="65"/>
      <c r="K674" s="62"/>
      <c r="L674" s="88">
        <v>843.21</v>
      </c>
      <c r="M674" s="83"/>
      <c r="N674" s="89">
        <v>8010.5</v>
      </c>
      <c r="EZ674" s="58"/>
      <c r="FA674" s="67"/>
      <c r="FB674" s="67"/>
      <c r="FC674" s="67"/>
      <c r="FG674" s="67" t="s">
        <v>126</v>
      </c>
      <c r="FJ674" s="105"/>
      <c r="FK674" s="67"/>
    </row>
    <row r="675" spans="1:167" s="18" customFormat="1" ht="15" x14ac:dyDescent="0.25">
      <c r="A675" s="586" t="s">
        <v>203</v>
      </c>
      <c r="B675" s="587"/>
      <c r="C675" s="587"/>
      <c r="D675" s="587"/>
      <c r="E675" s="587"/>
      <c r="F675" s="587"/>
      <c r="G675" s="587"/>
      <c r="H675" s="587"/>
      <c r="I675" s="587"/>
      <c r="J675" s="587"/>
      <c r="K675" s="587"/>
      <c r="L675" s="587"/>
      <c r="M675" s="587"/>
      <c r="N675" s="588"/>
      <c r="EZ675" s="58"/>
      <c r="FA675" s="67"/>
      <c r="FB675" s="67"/>
      <c r="FC675" s="67"/>
      <c r="FG675" s="67"/>
      <c r="FJ675" s="105" t="s">
        <v>203</v>
      </c>
      <c r="FK675" s="67"/>
    </row>
    <row r="676" spans="1:167" s="18" customFormat="1" ht="56.25" x14ac:dyDescent="0.25">
      <c r="A676" s="59" t="s">
        <v>343</v>
      </c>
      <c r="B676" s="60" t="s">
        <v>205</v>
      </c>
      <c r="C676" s="578" t="s">
        <v>206</v>
      </c>
      <c r="D676" s="578"/>
      <c r="E676" s="578"/>
      <c r="F676" s="61" t="s">
        <v>207</v>
      </c>
      <c r="G676" s="62">
        <v>13.01</v>
      </c>
      <c r="H676" s="63">
        <v>1</v>
      </c>
      <c r="I676" s="102">
        <v>13.01</v>
      </c>
      <c r="J676" s="88">
        <v>3.28</v>
      </c>
      <c r="K676" s="62"/>
      <c r="L676" s="88">
        <v>42.67</v>
      </c>
      <c r="M676" s="102">
        <v>15.71</v>
      </c>
      <c r="N676" s="114">
        <v>670.35</v>
      </c>
      <c r="EZ676" s="58"/>
      <c r="FA676" s="67" t="s">
        <v>206</v>
      </c>
      <c r="FB676" s="67" t="s">
        <v>0</v>
      </c>
      <c r="FC676" s="67" t="s">
        <v>0</v>
      </c>
      <c r="FG676" s="67"/>
      <c r="FJ676" s="105"/>
      <c r="FK676" s="67"/>
    </row>
    <row r="677" spans="1:167" s="18" customFormat="1" ht="15" x14ac:dyDescent="0.25">
      <c r="A677" s="86"/>
      <c r="B677" s="87"/>
      <c r="C677" s="578" t="s">
        <v>126</v>
      </c>
      <c r="D677" s="578"/>
      <c r="E677" s="578"/>
      <c r="F677" s="61"/>
      <c r="G677" s="62"/>
      <c r="H677" s="62"/>
      <c r="I677" s="62"/>
      <c r="J677" s="65"/>
      <c r="K677" s="62"/>
      <c r="L677" s="88">
        <v>42.67</v>
      </c>
      <c r="M677" s="83"/>
      <c r="N677" s="114">
        <v>670.35</v>
      </c>
      <c r="EZ677" s="58"/>
      <c r="FA677" s="67"/>
      <c r="FB677" s="67"/>
      <c r="FC677" s="67"/>
      <c r="FG677" s="67" t="s">
        <v>126</v>
      </c>
      <c r="FJ677" s="105"/>
      <c r="FK677" s="67"/>
    </row>
    <row r="678" spans="1:167" s="18" customFormat="1" ht="67.5" x14ac:dyDescent="0.25">
      <c r="A678" s="59" t="s">
        <v>344</v>
      </c>
      <c r="B678" s="60" t="s">
        <v>209</v>
      </c>
      <c r="C678" s="578" t="s">
        <v>262</v>
      </c>
      <c r="D678" s="578"/>
      <c r="E678" s="578"/>
      <c r="F678" s="61" t="s">
        <v>207</v>
      </c>
      <c r="G678" s="62">
        <v>2.34</v>
      </c>
      <c r="H678" s="63">
        <v>1</v>
      </c>
      <c r="I678" s="102">
        <v>2.34</v>
      </c>
      <c r="J678" s="88">
        <v>8.39</v>
      </c>
      <c r="K678" s="62"/>
      <c r="L678" s="88">
        <v>19.63</v>
      </c>
      <c r="M678" s="102">
        <v>15.71</v>
      </c>
      <c r="N678" s="114">
        <v>308.39</v>
      </c>
      <c r="EZ678" s="58"/>
      <c r="FA678" s="67" t="s">
        <v>262</v>
      </c>
      <c r="FB678" s="67" t="s">
        <v>0</v>
      </c>
      <c r="FC678" s="67" t="s">
        <v>0</v>
      </c>
      <c r="FG678" s="67"/>
      <c r="FJ678" s="105"/>
      <c r="FK678" s="67"/>
    </row>
    <row r="679" spans="1:167" s="18" customFormat="1" ht="15" x14ac:dyDescent="0.25">
      <c r="A679" s="86"/>
      <c r="B679" s="87"/>
      <c r="C679" s="578" t="s">
        <v>126</v>
      </c>
      <c r="D679" s="578"/>
      <c r="E679" s="578"/>
      <c r="F679" s="61"/>
      <c r="G679" s="62"/>
      <c r="H679" s="62"/>
      <c r="I679" s="62"/>
      <c r="J679" s="65"/>
      <c r="K679" s="62"/>
      <c r="L679" s="88">
        <v>19.63</v>
      </c>
      <c r="M679" s="83"/>
      <c r="N679" s="114">
        <v>308.39</v>
      </c>
      <c r="EZ679" s="58"/>
      <c r="FA679" s="67"/>
      <c r="FB679" s="67"/>
      <c r="FC679" s="67"/>
      <c r="FG679" s="67" t="s">
        <v>126</v>
      </c>
      <c r="FJ679" s="105"/>
      <c r="FK679" s="67"/>
    </row>
    <row r="680" spans="1:167" s="18" customFormat="1" ht="45" x14ac:dyDescent="0.25">
      <c r="A680" s="59" t="s">
        <v>345</v>
      </c>
      <c r="B680" s="60" t="s">
        <v>212</v>
      </c>
      <c r="C680" s="578" t="s">
        <v>277</v>
      </c>
      <c r="D680" s="578"/>
      <c r="E680" s="578"/>
      <c r="F680" s="61" t="s">
        <v>207</v>
      </c>
      <c r="G680" s="62">
        <v>0.76</v>
      </c>
      <c r="H680" s="63">
        <v>1</v>
      </c>
      <c r="I680" s="102">
        <v>0.76</v>
      </c>
      <c r="J680" s="88">
        <v>10.88</v>
      </c>
      <c r="K680" s="62"/>
      <c r="L680" s="88">
        <v>8.27</v>
      </c>
      <c r="M680" s="102">
        <v>15.71</v>
      </c>
      <c r="N680" s="114">
        <v>129.91999999999999</v>
      </c>
      <c r="EZ680" s="58"/>
      <c r="FA680" s="67" t="s">
        <v>277</v>
      </c>
      <c r="FB680" s="67" t="s">
        <v>0</v>
      </c>
      <c r="FC680" s="67" t="s">
        <v>0</v>
      </c>
      <c r="FG680" s="67"/>
      <c r="FJ680" s="105"/>
      <c r="FK680" s="67"/>
    </row>
    <row r="681" spans="1:167" s="18" customFormat="1" ht="15" x14ac:dyDescent="0.25">
      <c r="A681" s="86"/>
      <c r="B681" s="87"/>
      <c r="C681" s="578" t="s">
        <v>126</v>
      </c>
      <c r="D681" s="578"/>
      <c r="E681" s="578"/>
      <c r="F681" s="61"/>
      <c r="G681" s="62"/>
      <c r="H681" s="62"/>
      <c r="I681" s="62"/>
      <c r="J681" s="65"/>
      <c r="K681" s="62"/>
      <c r="L681" s="88">
        <v>8.27</v>
      </c>
      <c r="M681" s="83"/>
      <c r="N681" s="114">
        <v>129.91999999999999</v>
      </c>
      <c r="EZ681" s="58"/>
      <c r="FA681" s="67"/>
      <c r="FB681" s="67"/>
      <c r="FC681" s="67"/>
      <c r="FG681" s="67" t="s">
        <v>126</v>
      </c>
      <c r="FJ681" s="105"/>
      <c r="FK681" s="67"/>
    </row>
    <row r="682" spans="1:167" s="18" customFormat="1" ht="45" x14ac:dyDescent="0.25">
      <c r="A682" s="59" t="s">
        <v>346</v>
      </c>
      <c r="B682" s="60" t="s">
        <v>215</v>
      </c>
      <c r="C682" s="578" t="s">
        <v>216</v>
      </c>
      <c r="D682" s="578"/>
      <c r="E682" s="578"/>
      <c r="F682" s="61" t="s">
        <v>207</v>
      </c>
      <c r="G682" s="62">
        <v>16.11</v>
      </c>
      <c r="H682" s="63">
        <v>1</v>
      </c>
      <c r="I682" s="102">
        <v>16.11</v>
      </c>
      <c r="J682" s="88">
        <v>3.86</v>
      </c>
      <c r="K682" s="62"/>
      <c r="L682" s="88">
        <v>62.18</v>
      </c>
      <c r="M682" s="102">
        <v>16.22</v>
      </c>
      <c r="N682" s="89">
        <v>1008.56</v>
      </c>
      <c r="EZ682" s="58"/>
      <c r="FA682" s="67" t="s">
        <v>216</v>
      </c>
      <c r="FB682" s="67" t="s">
        <v>0</v>
      </c>
      <c r="FC682" s="67" t="s">
        <v>0</v>
      </c>
      <c r="FG682" s="67"/>
      <c r="FJ682" s="105"/>
      <c r="FK682" s="67"/>
    </row>
    <row r="683" spans="1:167" s="18" customFormat="1" ht="15" x14ac:dyDescent="0.25">
      <c r="A683" s="86"/>
      <c r="B683" s="87"/>
      <c r="C683" s="578" t="s">
        <v>126</v>
      </c>
      <c r="D683" s="578"/>
      <c r="E683" s="578"/>
      <c r="F683" s="61"/>
      <c r="G683" s="62"/>
      <c r="H683" s="62"/>
      <c r="I683" s="62"/>
      <c r="J683" s="65"/>
      <c r="K683" s="62"/>
      <c r="L683" s="88">
        <v>62.18</v>
      </c>
      <c r="M683" s="83"/>
      <c r="N683" s="89">
        <v>1008.56</v>
      </c>
      <c r="EZ683" s="58"/>
      <c r="FA683" s="67"/>
      <c r="FB683" s="67"/>
      <c r="FC683" s="67"/>
      <c r="FG683" s="67" t="s">
        <v>126</v>
      </c>
      <c r="FJ683" s="105"/>
      <c r="FK683" s="67"/>
    </row>
    <row r="684" spans="1:167" s="18" customFormat="1" ht="0" hidden="1" customHeight="1" x14ac:dyDescent="0.25">
      <c r="A684" s="106"/>
      <c r="B684" s="67"/>
      <c r="C684" s="67"/>
      <c r="D684" s="67"/>
      <c r="E684" s="67"/>
      <c r="F684" s="107"/>
      <c r="G684" s="107"/>
      <c r="H684" s="107"/>
      <c r="I684" s="107"/>
      <c r="J684" s="108"/>
      <c r="K684" s="107"/>
      <c r="L684" s="108"/>
      <c r="M684" s="71"/>
      <c r="N684" s="108"/>
      <c r="EZ684" s="58"/>
      <c r="FA684" s="67"/>
      <c r="FB684" s="67"/>
      <c r="FC684" s="67"/>
      <c r="FG684" s="67"/>
      <c r="FJ684" s="105"/>
      <c r="FK684" s="67"/>
    </row>
    <row r="685" spans="1:167" s="18" customFormat="1" ht="15" x14ac:dyDescent="0.25">
      <c r="A685" s="109"/>
      <c r="B685" s="110"/>
      <c r="C685" s="578" t="s">
        <v>347</v>
      </c>
      <c r="D685" s="578"/>
      <c r="E685" s="578"/>
      <c r="F685" s="578"/>
      <c r="G685" s="578"/>
      <c r="H685" s="578"/>
      <c r="I685" s="578"/>
      <c r="J685" s="578"/>
      <c r="K685" s="578"/>
      <c r="L685" s="111">
        <v>18878.25</v>
      </c>
      <c r="M685" s="112"/>
      <c r="N685" s="113">
        <v>193395.7</v>
      </c>
      <c r="EZ685" s="58"/>
      <c r="FA685" s="67"/>
      <c r="FB685" s="67"/>
      <c r="FC685" s="67"/>
      <c r="FG685" s="67"/>
      <c r="FJ685" s="105"/>
      <c r="FK685" s="67" t="s">
        <v>347</v>
      </c>
    </row>
    <row r="686" spans="1:167" s="18" customFormat="1" ht="15" x14ac:dyDescent="0.25">
      <c r="A686" s="580" t="s">
        <v>348</v>
      </c>
      <c r="B686" s="581"/>
      <c r="C686" s="581"/>
      <c r="D686" s="581"/>
      <c r="E686" s="581"/>
      <c r="F686" s="581"/>
      <c r="G686" s="581"/>
      <c r="H686" s="581"/>
      <c r="I686" s="581"/>
      <c r="J686" s="581"/>
      <c r="K686" s="581"/>
      <c r="L686" s="581"/>
      <c r="M686" s="581"/>
      <c r="N686" s="582"/>
      <c r="EZ686" s="58" t="s">
        <v>348</v>
      </c>
      <c r="FA686" s="67"/>
      <c r="FB686" s="67"/>
      <c r="FC686" s="67"/>
      <c r="FG686" s="67"/>
      <c r="FJ686" s="105"/>
      <c r="FK686" s="67"/>
    </row>
    <row r="687" spans="1:167" s="18" customFormat="1" ht="33.75" x14ac:dyDescent="0.25">
      <c r="A687" s="59" t="s">
        <v>349</v>
      </c>
      <c r="B687" s="60" t="s">
        <v>220</v>
      </c>
      <c r="C687" s="578" t="s">
        <v>221</v>
      </c>
      <c r="D687" s="578"/>
      <c r="E687" s="578"/>
      <c r="F687" s="61" t="s">
        <v>222</v>
      </c>
      <c r="G687" s="62">
        <v>1</v>
      </c>
      <c r="H687" s="63">
        <v>1</v>
      </c>
      <c r="I687" s="63">
        <v>1</v>
      </c>
      <c r="J687" s="65"/>
      <c r="K687" s="62"/>
      <c r="L687" s="65"/>
      <c r="M687" s="62"/>
      <c r="N687" s="66"/>
      <c r="EZ687" s="58"/>
      <c r="FA687" s="67" t="s">
        <v>221</v>
      </c>
      <c r="FB687" s="67" t="s">
        <v>0</v>
      </c>
      <c r="FC687" s="67" t="s">
        <v>0</v>
      </c>
      <c r="FG687" s="67"/>
      <c r="FJ687" s="105"/>
      <c r="FK687" s="67"/>
    </row>
    <row r="688" spans="1:167" s="18" customFormat="1" ht="15" x14ac:dyDescent="0.25">
      <c r="A688" s="68"/>
      <c r="B688" s="69" t="s">
        <v>26</v>
      </c>
      <c r="C688" s="576" t="s">
        <v>116</v>
      </c>
      <c r="D688" s="576"/>
      <c r="E688" s="576"/>
      <c r="F688" s="70"/>
      <c r="G688" s="71"/>
      <c r="H688" s="71"/>
      <c r="I688" s="71"/>
      <c r="J688" s="72">
        <v>298.64</v>
      </c>
      <c r="K688" s="71"/>
      <c r="L688" s="72">
        <v>298.64</v>
      </c>
      <c r="M688" s="73">
        <v>52.21</v>
      </c>
      <c r="N688" s="74">
        <v>15591.99</v>
      </c>
      <c r="EZ688" s="58"/>
      <c r="FA688" s="67"/>
      <c r="FB688" s="67"/>
      <c r="FC688" s="67"/>
      <c r="FD688" s="75" t="s">
        <v>116</v>
      </c>
      <c r="FG688" s="67"/>
      <c r="FJ688" s="105"/>
      <c r="FK688" s="67"/>
    </row>
    <row r="689" spans="1:167" s="18" customFormat="1" ht="15" x14ac:dyDescent="0.25">
      <c r="A689" s="68"/>
      <c r="B689" s="69" t="s">
        <v>127</v>
      </c>
      <c r="C689" s="576" t="s">
        <v>131</v>
      </c>
      <c r="D689" s="576"/>
      <c r="E689" s="576"/>
      <c r="F689" s="70"/>
      <c r="G689" s="71"/>
      <c r="H689" s="71"/>
      <c r="I689" s="71"/>
      <c r="J689" s="72">
        <v>128.02000000000001</v>
      </c>
      <c r="K689" s="71"/>
      <c r="L689" s="72">
        <v>128.02000000000001</v>
      </c>
      <c r="M689" s="73">
        <v>15.71</v>
      </c>
      <c r="N689" s="74">
        <v>2011.19</v>
      </c>
      <c r="EZ689" s="58"/>
      <c r="FA689" s="67"/>
      <c r="FB689" s="67"/>
      <c r="FC689" s="67"/>
      <c r="FD689" s="75" t="s">
        <v>131</v>
      </c>
      <c r="FG689" s="67"/>
      <c r="FJ689" s="105"/>
      <c r="FK689" s="67"/>
    </row>
    <row r="690" spans="1:167" s="18" customFormat="1" ht="15" x14ac:dyDescent="0.25">
      <c r="A690" s="68"/>
      <c r="B690" s="69" t="s">
        <v>21</v>
      </c>
      <c r="C690" s="576" t="s">
        <v>132</v>
      </c>
      <c r="D690" s="576"/>
      <c r="E690" s="576"/>
      <c r="F690" s="70"/>
      <c r="G690" s="71"/>
      <c r="H690" s="71"/>
      <c r="I690" s="71"/>
      <c r="J690" s="72">
        <v>19.84</v>
      </c>
      <c r="K690" s="71"/>
      <c r="L690" s="72">
        <v>19.84</v>
      </c>
      <c r="M690" s="73">
        <v>52.21</v>
      </c>
      <c r="N690" s="74">
        <v>1035.8499999999999</v>
      </c>
      <c r="EZ690" s="58"/>
      <c r="FA690" s="67"/>
      <c r="FB690" s="67"/>
      <c r="FC690" s="67"/>
      <c r="FD690" s="75" t="s">
        <v>132</v>
      </c>
      <c r="FG690" s="67"/>
      <c r="FJ690" s="105"/>
      <c r="FK690" s="67"/>
    </row>
    <row r="691" spans="1:167" s="18" customFormat="1" ht="15" x14ac:dyDescent="0.25">
      <c r="A691" s="76"/>
      <c r="B691" s="69"/>
      <c r="C691" s="576" t="s">
        <v>117</v>
      </c>
      <c r="D691" s="576"/>
      <c r="E691" s="576"/>
      <c r="F691" s="70" t="s">
        <v>118</v>
      </c>
      <c r="G691" s="73">
        <v>35.01</v>
      </c>
      <c r="H691" s="71"/>
      <c r="I691" s="73">
        <v>35.01</v>
      </c>
      <c r="J691" s="79"/>
      <c r="K691" s="71"/>
      <c r="L691" s="79"/>
      <c r="M691" s="71"/>
      <c r="N691" s="80"/>
      <c r="EZ691" s="58"/>
      <c r="FA691" s="67"/>
      <c r="FB691" s="67"/>
      <c r="FC691" s="67"/>
      <c r="FE691" s="75" t="s">
        <v>117</v>
      </c>
      <c r="FG691" s="67"/>
      <c r="FJ691" s="105"/>
      <c r="FK691" s="67"/>
    </row>
    <row r="692" spans="1:167" s="18" customFormat="1" ht="15" x14ac:dyDescent="0.25">
      <c r="A692" s="76"/>
      <c r="B692" s="69"/>
      <c r="C692" s="576" t="s">
        <v>133</v>
      </c>
      <c r="D692" s="576"/>
      <c r="E692" s="576"/>
      <c r="F692" s="70" t="s">
        <v>118</v>
      </c>
      <c r="G692" s="73">
        <v>1.71</v>
      </c>
      <c r="H692" s="71"/>
      <c r="I692" s="73">
        <v>1.71</v>
      </c>
      <c r="J692" s="79"/>
      <c r="K692" s="71"/>
      <c r="L692" s="79"/>
      <c r="M692" s="71"/>
      <c r="N692" s="80"/>
      <c r="EZ692" s="58"/>
      <c r="FA692" s="67"/>
      <c r="FB692" s="67"/>
      <c r="FC692" s="67"/>
      <c r="FE692" s="75" t="s">
        <v>133</v>
      </c>
      <c r="FG692" s="67"/>
      <c r="FJ692" s="105"/>
      <c r="FK692" s="67"/>
    </row>
    <row r="693" spans="1:167" s="18" customFormat="1" ht="15" x14ac:dyDescent="0.25">
      <c r="A693" s="81"/>
      <c r="B693" s="69"/>
      <c r="C693" s="577" t="s">
        <v>119</v>
      </c>
      <c r="D693" s="577"/>
      <c r="E693" s="577"/>
      <c r="F693" s="82"/>
      <c r="G693" s="83"/>
      <c r="H693" s="83"/>
      <c r="I693" s="83"/>
      <c r="J693" s="84">
        <v>426.66</v>
      </c>
      <c r="K693" s="83"/>
      <c r="L693" s="84">
        <v>426.66</v>
      </c>
      <c r="M693" s="83"/>
      <c r="N693" s="85">
        <v>17603.18</v>
      </c>
      <c r="EZ693" s="58"/>
      <c r="FA693" s="67"/>
      <c r="FB693" s="67"/>
      <c r="FC693" s="67"/>
      <c r="FF693" s="75" t="s">
        <v>119</v>
      </c>
      <c r="FG693" s="67"/>
      <c r="FJ693" s="105"/>
      <c r="FK693" s="67"/>
    </row>
    <row r="694" spans="1:167" s="18" customFormat="1" ht="15" x14ac:dyDescent="0.25">
      <c r="A694" s="76"/>
      <c r="B694" s="69"/>
      <c r="C694" s="576" t="s">
        <v>120</v>
      </c>
      <c r="D694" s="576"/>
      <c r="E694" s="576"/>
      <c r="F694" s="70"/>
      <c r="G694" s="71"/>
      <c r="H694" s="71"/>
      <c r="I694" s="71"/>
      <c r="J694" s="79"/>
      <c r="K694" s="71"/>
      <c r="L694" s="72">
        <v>318.48</v>
      </c>
      <c r="M694" s="71"/>
      <c r="N694" s="74">
        <v>16627.84</v>
      </c>
      <c r="EZ694" s="58"/>
      <c r="FA694" s="67"/>
      <c r="FB694" s="67"/>
      <c r="FC694" s="67"/>
      <c r="FE694" s="75" t="s">
        <v>120</v>
      </c>
      <c r="FG694" s="67"/>
      <c r="FJ694" s="105"/>
      <c r="FK694" s="67"/>
    </row>
    <row r="695" spans="1:167" s="18" customFormat="1" ht="22.5" x14ac:dyDescent="0.25">
      <c r="A695" s="76"/>
      <c r="B695" s="69" t="s">
        <v>134</v>
      </c>
      <c r="C695" s="576" t="s">
        <v>135</v>
      </c>
      <c r="D695" s="576"/>
      <c r="E695" s="576"/>
      <c r="F695" s="70" t="s">
        <v>123</v>
      </c>
      <c r="G695" s="77">
        <v>109</v>
      </c>
      <c r="H695" s="71"/>
      <c r="I695" s="77">
        <v>109</v>
      </c>
      <c r="J695" s="79"/>
      <c r="K695" s="71"/>
      <c r="L695" s="72">
        <v>347.14</v>
      </c>
      <c r="M695" s="71"/>
      <c r="N695" s="74">
        <v>18124.349999999999</v>
      </c>
      <c r="EZ695" s="58"/>
      <c r="FA695" s="67"/>
      <c r="FB695" s="67"/>
      <c r="FC695" s="67"/>
      <c r="FE695" s="75" t="s">
        <v>135</v>
      </c>
      <c r="FG695" s="67"/>
      <c r="FJ695" s="105"/>
      <c r="FK695" s="67"/>
    </row>
    <row r="696" spans="1:167" s="18" customFormat="1" ht="45" x14ac:dyDescent="0.25">
      <c r="A696" s="76"/>
      <c r="B696" s="69" t="s">
        <v>136</v>
      </c>
      <c r="C696" s="576" t="s">
        <v>137</v>
      </c>
      <c r="D696" s="576"/>
      <c r="E696" s="576"/>
      <c r="F696" s="70" t="s">
        <v>123</v>
      </c>
      <c r="G696" s="77">
        <v>65</v>
      </c>
      <c r="H696" s="73">
        <v>0.85</v>
      </c>
      <c r="I696" s="73">
        <v>55.25</v>
      </c>
      <c r="J696" s="79"/>
      <c r="K696" s="71"/>
      <c r="L696" s="72">
        <v>175.96</v>
      </c>
      <c r="M696" s="71"/>
      <c r="N696" s="74">
        <v>9186.8799999999992</v>
      </c>
      <c r="EZ696" s="58"/>
      <c r="FA696" s="67"/>
      <c r="FB696" s="67"/>
      <c r="FC696" s="67"/>
      <c r="FE696" s="75" t="s">
        <v>137</v>
      </c>
      <c r="FG696" s="67"/>
      <c r="FJ696" s="105"/>
      <c r="FK696" s="67"/>
    </row>
    <row r="697" spans="1:167" s="18" customFormat="1" ht="15" x14ac:dyDescent="0.25">
      <c r="A697" s="86"/>
      <c r="B697" s="87"/>
      <c r="C697" s="578" t="s">
        <v>126</v>
      </c>
      <c r="D697" s="578"/>
      <c r="E697" s="578"/>
      <c r="F697" s="61"/>
      <c r="G697" s="62"/>
      <c r="H697" s="62"/>
      <c r="I697" s="62"/>
      <c r="J697" s="65"/>
      <c r="K697" s="62"/>
      <c r="L697" s="88">
        <v>949.76</v>
      </c>
      <c r="M697" s="83"/>
      <c r="N697" s="89">
        <v>44914.41</v>
      </c>
      <c r="EZ697" s="58"/>
      <c r="FA697" s="67"/>
      <c r="FB697" s="67"/>
      <c r="FC697" s="67"/>
      <c r="FG697" s="67" t="s">
        <v>126</v>
      </c>
      <c r="FJ697" s="105"/>
      <c r="FK697" s="67"/>
    </row>
    <row r="698" spans="1:167" s="18" customFormat="1" ht="45" x14ac:dyDescent="0.25">
      <c r="A698" s="59" t="s">
        <v>350</v>
      </c>
      <c r="B698" s="60" t="s">
        <v>138</v>
      </c>
      <c r="C698" s="578" t="s">
        <v>139</v>
      </c>
      <c r="D698" s="578"/>
      <c r="E698" s="578"/>
      <c r="F698" s="61" t="s">
        <v>115</v>
      </c>
      <c r="G698" s="62">
        <v>0.23699999999999999</v>
      </c>
      <c r="H698" s="63">
        <v>1</v>
      </c>
      <c r="I698" s="97">
        <v>0.23699999999999999</v>
      </c>
      <c r="J698" s="65"/>
      <c r="K698" s="62"/>
      <c r="L698" s="65"/>
      <c r="M698" s="62"/>
      <c r="N698" s="66"/>
      <c r="EZ698" s="58"/>
      <c r="FA698" s="67" t="s">
        <v>139</v>
      </c>
      <c r="FB698" s="67" t="s">
        <v>0</v>
      </c>
      <c r="FC698" s="67" t="s">
        <v>0</v>
      </c>
      <c r="FG698" s="67"/>
      <c r="FJ698" s="105"/>
      <c r="FK698" s="67"/>
    </row>
    <row r="699" spans="1:167" s="18" customFormat="1" ht="15" x14ac:dyDescent="0.25">
      <c r="A699" s="68"/>
      <c r="B699" s="69" t="s">
        <v>26</v>
      </c>
      <c r="C699" s="576" t="s">
        <v>116</v>
      </c>
      <c r="D699" s="576"/>
      <c r="E699" s="576"/>
      <c r="F699" s="70"/>
      <c r="G699" s="71"/>
      <c r="H699" s="71"/>
      <c r="I699" s="71"/>
      <c r="J699" s="72">
        <v>92.08</v>
      </c>
      <c r="K699" s="71"/>
      <c r="L699" s="72">
        <v>21.82</v>
      </c>
      <c r="M699" s="73">
        <v>52.21</v>
      </c>
      <c r="N699" s="74">
        <v>1139.22</v>
      </c>
      <c r="EZ699" s="58"/>
      <c r="FA699" s="67"/>
      <c r="FB699" s="67"/>
      <c r="FC699" s="67"/>
      <c r="FD699" s="75" t="s">
        <v>116</v>
      </c>
      <c r="FG699" s="67"/>
      <c r="FJ699" s="105"/>
      <c r="FK699" s="67"/>
    </row>
    <row r="700" spans="1:167" s="18" customFormat="1" ht="15" x14ac:dyDescent="0.25">
      <c r="A700" s="68"/>
      <c r="B700" s="69" t="s">
        <v>127</v>
      </c>
      <c r="C700" s="576" t="s">
        <v>131</v>
      </c>
      <c r="D700" s="576"/>
      <c r="E700" s="576"/>
      <c r="F700" s="70"/>
      <c r="G700" s="71"/>
      <c r="H700" s="71"/>
      <c r="I700" s="71"/>
      <c r="J700" s="72">
        <v>287.60000000000002</v>
      </c>
      <c r="K700" s="71"/>
      <c r="L700" s="72">
        <v>68.16</v>
      </c>
      <c r="M700" s="73">
        <v>15.71</v>
      </c>
      <c r="N700" s="74">
        <v>1070.79</v>
      </c>
      <c r="EZ700" s="58"/>
      <c r="FA700" s="67"/>
      <c r="FB700" s="67"/>
      <c r="FC700" s="67"/>
      <c r="FD700" s="75" t="s">
        <v>131</v>
      </c>
      <c r="FG700" s="67"/>
      <c r="FJ700" s="105"/>
      <c r="FK700" s="67"/>
    </row>
    <row r="701" spans="1:167" s="18" customFormat="1" ht="15" x14ac:dyDescent="0.25">
      <c r="A701" s="68"/>
      <c r="B701" s="69" t="s">
        <v>21</v>
      </c>
      <c r="C701" s="576" t="s">
        <v>132</v>
      </c>
      <c r="D701" s="576"/>
      <c r="E701" s="576"/>
      <c r="F701" s="70"/>
      <c r="G701" s="71"/>
      <c r="H701" s="71"/>
      <c r="I701" s="71"/>
      <c r="J701" s="72">
        <v>37.57</v>
      </c>
      <c r="K701" s="71"/>
      <c r="L701" s="72">
        <v>8.9</v>
      </c>
      <c r="M701" s="73">
        <v>52.21</v>
      </c>
      <c r="N701" s="96">
        <v>464.67</v>
      </c>
      <c r="EZ701" s="58"/>
      <c r="FA701" s="67"/>
      <c r="FB701" s="67"/>
      <c r="FC701" s="67"/>
      <c r="FD701" s="75" t="s">
        <v>132</v>
      </c>
      <c r="FG701" s="67"/>
      <c r="FJ701" s="105"/>
      <c r="FK701" s="67"/>
    </row>
    <row r="702" spans="1:167" s="18" customFormat="1" ht="15" x14ac:dyDescent="0.25">
      <c r="A702" s="76"/>
      <c r="B702" s="69"/>
      <c r="C702" s="576" t="s">
        <v>117</v>
      </c>
      <c r="D702" s="576"/>
      <c r="E702" s="576"/>
      <c r="F702" s="70" t="s">
        <v>118</v>
      </c>
      <c r="G702" s="91">
        <v>11.7</v>
      </c>
      <c r="H702" s="71"/>
      <c r="I702" s="103">
        <v>2.7728999999999999</v>
      </c>
      <c r="J702" s="79"/>
      <c r="K702" s="71"/>
      <c r="L702" s="79"/>
      <c r="M702" s="71"/>
      <c r="N702" s="80"/>
      <c r="EZ702" s="58"/>
      <c r="FA702" s="67"/>
      <c r="FB702" s="67"/>
      <c r="FC702" s="67"/>
      <c r="FE702" s="75" t="s">
        <v>117</v>
      </c>
      <c r="FG702" s="67"/>
      <c r="FJ702" s="105"/>
      <c r="FK702" s="67"/>
    </row>
    <row r="703" spans="1:167" s="18" customFormat="1" ht="15" x14ac:dyDescent="0.25">
      <c r="A703" s="76"/>
      <c r="B703" s="69"/>
      <c r="C703" s="576" t="s">
        <v>133</v>
      </c>
      <c r="D703" s="576"/>
      <c r="E703" s="576"/>
      <c r="F703" s="70" t="s">
        <v>118</v>
      </c>
      <c r="G703" s="73">
        <v>2.96</v>
      </c>
      <c r="H703" s="71"/>
      <c r="I703" s="92">
        <v>0.70152000000000003</v>
      </c>
      <c r="J703" s="79"/>
      <c r="K703" s="71"/>
      <c r="L703" s="79"/>
      <c r="M703" s="71"/>
      <c r="N703" s="80"/>
      <c r="EZ703" s="58"/>
      <c r="FA703" s="67"/>
      <c r="FB703" s="67"/>
      <c r="FC703" s="67"/>
      <c r="FE703" s="75" t="s">
        <v>133</v>
      </c>
      <c r="FG703" s="67"/>
      <c r="FJ703" s="105"/>
      <c r="FK703" s="67"/>
    </row>
    <row r="704" spans="1:167" s="18" customFormat="1" ht="15" x14ac:dyDescent="0.25">
      <c r="A704" s="81"/>
      <c r="B704" s="69"/>
      <c r="C704" s="577" t="s">
        <v>119</v>
      </c>
      <c r="D704" s="577"/>
      <c r="E704" s="577"/>
      <c r="F704" s="82"/>
      <c r="G704" s="83"/>
      <c r="H704" s="83"/>
      <c r="I704" s="83"/>
      <c r="J704" s="84">
        <v>379.68</v>
      </c>
      <c r="K704" s="83"/>
      <c r="L704" s="84">
        <v>89.98</v>
      </c>
      <c r="M704" s="83"/>
      <c r="N704" s="85">
        <v>2210.0100000000002</v>
      </c>
      <c r="EZ704" s="58"/>
      <c r="FA704" s="67"/>
      <c r="FB704" s="67"/>
      <c r="FC704" s="67"/>
      <c r="FF704" s="75" t="s">
        <v>119</v>
      </c>
      <c r="FG704" s="67"/>
      <c r="FJ704" s="105"/>
      <c r="FK704" s="67"/>
    </row>
    <row r="705" spans="1:167" s="18" customFormat="1" ht="15" x14ac:dyDescent="0.25">
      <c r="A705" s="76"/>
      <c r="B705" s="69"/>
      <c r="C705" s="576" t="s">
        <v>120</v>
      </c>
      <c r="D705" s="576"/>
      <c r="E705" s="576"/>
      <c r="F705" s="70"/>
      <c r="G705" s="71"/>
      <c r="H705" s="71"/>
      <c r="I705" s="71"/>
      <c r="J705" s="79"/>
      <c r="K705" s="71"/>
      <c r="L705" s="72">
        <v>30.72</v>
      </c>
      <c r="M705" s="71"/>
      <c r="N705" s="74">
        <v>1603.89</v>
      </c>
      <c r="EZ705" s="58"/>
      <c r="FA705" s="67"/>
      <c r="FB705" s="67"/>
      <c r="FC705" s="67"/>
      <c r="FE705" s="75" t="s">
        <v>120</v>
      </c>
      <c r="FG705" s="67"/>
      <c r="FJ705" s="105"/>
      <c r="FK705" s="67"/>
    </row>
    <row r="706" spans="1:167" s="18" customFormat="1" ht="22.5" x14ac:dyDescent="0.25">
      <c r="A706" s="76"/>
      <c r="B706" s="69" t="s">
        <v>140</v>
      </c>
      <c r="C706" s="576" t="s">
        <v>141</v>
      </c>
      <c r="D706" s="576"/>
      <c r="E706" s="576"/>
      <c r="F706" s="70" t="s">
        <v>123</v>
      </c>
      <c r="G706" s="77">
        <v>102</v>
      </c>
      <c r="H706" s="71"/>
      <c r="I706" s="77">
        <v>102</v>
      </c>
      <c r="J706" s="79"/>
      <c r="K706" s="71"/>
      <c r="L706" s="72">
        <v>31.33</v>
      </c>
      <c r="M706" s="71"/>
      <c r="N706" s="74">
        <v>1635.97</v>
      </c>
      <c r="EZ706" s="58"/>
      <c r="FA706" s="67"/>
      <c r="FB706" s="67"/>
      <c r="FC706" s="67"/>
      <c r="FE706" s="75" t="s">
        <v>141</v>
      </c>
      <c r="FG706" s="67"/>
      <c r="FJ706" s="105"/>
      <c r="FK706" s="67"/>
    </row>
    <row r="707" spans="1:167" s="18" customFormat="1" ht="22.5" x14ac:dyDescent="0.25">
      <c r="A707" s="76"/>
      <c r="B707" s="69" t="s">
        <v>142</v>
      </c>
      <c r="C707" s="576" t="s">
        <v>143</v>
      </c>
      <c r="D707" s="576"/>
      <c r="E707" s="576"/>
      <c r="F707" s="70" t="s">
        <v>123</v>
      </c>
      <c r="G707" s="77">
        <v>54</v>
      </c>
      <c r="H707" s="71"/>
      <c r="I707" s="77">
        <v>54</v>
      </c>
      <c r="J707" s="79"/>
      <c r="K707" s="71"/>
      <c r="L707" s="72">
        <v>16.59</v>
      </c>
      <c r="M707" s="71"/>
      <c r="N707" s="96">
        <v>866.1</v>
      </c>
      <c r="EZ707" s="58"/>
      <c r="FA707" s="67"/>
      <c r="FB707" s="67"/>
      <c r="FC707" s="67"/>
      <c r="FE707" s="75" t="s">
        <v>143</v>
      </c>
      <c r="FG707" s="67"/>
      <c r="FJ707" s="105"/>
      <c r="FK707" s="67"/>
    </row>
    <row r="708" spans="1:167" s="18" customFormat="1" ht="15" x14ac:dyDescent="0.25">
      <c r="A708" s="86"/>
      <c r="B708" s="87"/>
      <c r="C708" s="578" t="s">
        <v>126</v>
      </c>
      <c r="D708" s="578"/>
      <c r="E708" s="578"/>
      <c r="F708" s="61"/>
      <c r="G708" s="62"/>
      <c r="H708" s="62"/>
      <c r="I708" s="62"/>
      <c r="J708" s="65"/>
      <c r="K708" s="62"/>
      <c r="L708" s="88">
        <v>137.9</v>
      </c>
      <c r="M708" s="83"/>
      <c r="N708" s="89">
        <v>4712.08</v>
      </c>
      <c r="EZ708" s="58"/>
      <c r="FA708" s="67"/>
      <c r="FB708" s="67"/>
      <c r="FC708" s="67"/>
      <c r="FG708" s="67" t="s">
        <v>126</v>
      </c>
      <c r="FJ708" s="105"/>
      <c r="FK708" s="67"/>
    </row>
    <row r="709" spans="1:167" s="18" customFormat="1" ht="22.5" x14ac:dyDescent="0.25">
      <c r="A709" s="59" t="s">
        <v>351</v>
      </c>
      <c r="B709" s="60" t="s">
        <v>144</v>
      </c>
      <c r="C709" s="578" t="s">
        <v>145</v>
      </c>
      <c r="D709" s="578"/>
      <c r="E709" s="578"/>
      <c r="F709" s="61" t="s">
        <v>115</v>
      </c>
      <c r="G709" s="62">
        <v>0.11559999999999999</v>
      </c>
      <c r="H709" s="63">
        <v>1</v>
      </c>
      <c r="I709" s="64">
        <v>0.11559999999999999</v>
      </c>
      <c r="J709" s="65"/>
      <c r="K709" s="62"/>
      <c r="L709" s="65"/>
      <c r="M709" s="62"/>
      <c r="N709" s="66"/>
      <c r="EZ709" s="58"/>
      <c r="FA709" s="67" t="s">
        <v>145</v>
      </c>
      <c r="FB709" s="67" t="s">
        <v>0</v>
      </c>
      <c r="FC709" s="67" t="s">
        <v>0</v>
      </c>
      <c r="FG709" s="67"/>
      <c r="FJ709" s="105"/>
      <c r="FK709" s="67"/>
    </row>
    <row r="710" spans="1:167" s="18" customFormat="1" ht="15" x14ac:dyDescent="0.25">
      <c r="A710" s="68"/>
      <c r="B710" s="69" t="s">
        <v>26</v>
      </c>
      <c r="C710" s="576" t="s">
        <v>116</v>
      </c>
      <c r="D710" s="576"/>
      <c r="E710" s="576"/>
      <c r="F710" s="70"/>
      <c r="G710" s="71"/>
      <c r="H710" s="71"/>
      <c r="I710" s="71"/>
      <c r="J710" s="72">
        <v>106.88</v>
      </c>
      <c r="K710" s="71"/>
      <c r="L710" s="72">
        <v>12.36</v>
      </c>
      <c r="M710" s="73">
        <v>52.21</v>
      </c>
      <c r="N710" s="96">
        <v>645.32000000000005</v>
      </c>
      <c r="EZ710" s="58"/>
      <c r="FA710" s="67"/>
      <c r="FB710" s="67"/>
      <c r="FC710" s="67"/>
      <c r="FD710" s="75" t="s">
        <v>116</v>
      </c>
      <c r="FG710" s="67"/>
      <c r="FJ710" s="105"/>
      <c r="FK710" s="67"/>
    </row>
    <row r="711" spans="1:167" s="18" customFormat="1" ht="15" x14ac:dyDescent="0.25">
      <c r="A711" s="68"/>
      <c r="B711" s="69" t="s">
        <v>127</v>
      </c>
      <c r="C711" s="576" t="s">
        <v>131</v>
      </c>
      <c r="D711" s="576"/>
      <c r="E711" s="576"/>
      <c r="F711" s="70"/>
      <c r="G711" s="71"/>
      <c r="H711" s="71"/>
      <c r="I711" s="71"/>
      <c r="J711" s="72">
        <v>241.58</v>
      </c>
      <c r="K711" s="71"/>
      <c r="L711" s="72">
        <v>27.93</v>
      </c>
      <c r="M711" s="73">
        <v>15.71</v>
      </c>
      <c r="N711" s="96">
        <v>438.78</v>
      </c>
      <c r="EZ711" s="58"/>
      <c r="FA711" s="67"/>
      <c r="FB711" s="67"/>
      <c r="FC711" s="67"/>
      <c r="FD711" s="75" t="s">
        <v>131</v>
      </c>
      <c r="FG711" s="67"/>
      <c r="FJ711" s="105"/>
      <c r="FK711" s="67"/>
    </row>
    <row r="712" spans="1:167" s="18" customFormat="1" ht="15" x14ac:dyDescent="0.25">
      <c r="A712" s="68"/>
      <c r="B712" s="69" t="s">
        <v>21</v>
      </c>
      <c r="C712" s="576" t="s">
        <v>132</v>
      </c>
      <c r="D712" s="576"/>
      <c r="E712" s="576"/>
      <c r="F712" s="70"/>
      <c r="G712" s="71"/>
      <c r="H712" s="71"/>
      <c r="I712" s="71"/>
      <c r="J712" s="72">
        <v>26.36</v>
      </c>
      <c r="K712" s="71"/>
      <c r="L712" s="72">
        <v>3.05</v>
      </c>
      <c r="M712" s="73">
        <v>52.21</v>
      </c>
      <c r="N712" s="96">
        <v>159.24</v>
      </c>
      <c r="EZ712" s="58"/>
      <c r="FA712" s="67"/>
      <c r="FB712" s="67"/>
      <c r="FC712" s="67"/>
      <c r="FD712" s="75" t="s">
        <v>132</v>
      </c>
      <c r="FG712" s="67"/>
      <c r="FJ712" s="105"/>
      <c r="FK712" s="67"/>
    </row>
    <row r="713" spans="1:167" s="18" customFormat="1" ht="15" x14ac:dyDescent="0.25">
      <c r="A713" s="76"/>
      <c r="B713" s="69"/>
      <c r="C713" s="576" t="s">
        <v>117</v>
      </c>
      <c r="D713" s="576"/>
      <c r="E713" s="576"/>
      <c r="F713" s="70" t="s">
        <v>118</v>
      </c>
      <c r="G713" s="73">
        <v>12.53</v>
      </c>
      <c r="H713" s="71"/>
      <c r="I713" s="93">
        <v>1.4484680000000001</v>
      </c>
      <c r="J713" s="79"/>
      <c r="K713" s="71"/>
      <c r="L713" s="79"/>
      <c r="M713" s="71"/>
      <c r="N713" s="80"/>
      <c r="EZ713" s="58"/>
      <c r="FA713" s="67"/>
      <c r="FB713" s="67"/>
      <c r="FC713" s="67"/>
      <c r="FE713" s="75" t="s">
        <v>117</v>
      </c>
      <c r="FG713" s="67"/>
      <c r="FJ713" s="105"/>
      <c r="FK713" s="67"/>
    </row>
    <row r="714" spans="1:167" s="18" customFormat="1" ht="15" x14ac:dyDescent="0.25">
      <c r="A714" s="76"/>
      <c r="B714" s="69"/>
      <c r="C714" s="576" t="s">
        <v>133</v>
      </c>
      <c r="D714" s="576"/>
      <c r="E714" s="576"/>
      <c r="F714" s="70" t="s">
        <v>118</v>
      </c>
      <c r="G714" s="73">
        <v>2.62</v>
      </c>
      <c r="H714" s="71"/>
      <c r="I714" s="93">
        <v>0.30287199999999997</v>
      </c>
      <c r="J714" s="79"/>
      <c r="K714" s="71"/>
      <c r="L714" s="79"/>
      <c r="M714" s="71"/>
      <c r="N714" s="80"/>
      <c r="EZ714" s="58"/>
      <c r="FA714" s="67"/>
      <c r="FB714" s="67"/>
      <c r="FC714" s="67"/>
      <c r="FE714" s="75" t="s">
        <v>133</v>
      </c>
      <c r="FG714" s="67"/>
      <c r="FJ714" s="105"/>
      <c r="FK714" s="67"/>
    </row>
    <row r="715" spans="1:167" s="18" customFormat="1" ht="15" x14ac:dyDescent="0.25">
      <c r="A715" s="81"/>
      <c r="B715" s="69"/>
      <c r="C715" s="577" t="s">
        <v>119</v>
      </c>
      <c r="D715" s="577"/>
      <c r="E715" s="577"/>
      <c r="F715" s="82"/>
      <c r="G715" s="83"/>
      <c r="H715" s="83"/>
      <c r="I715" s="83"/>
      <c r="J715" s="84">
        <v>348.46</v>
      </c>
      <c r="K715" s="83"/>
      <c r="L715" s="84">
        <v>40.29</v>
      </c>
      <c r="M715" s="83"/>
      <c r="N715" s="85">
        <v>1084.0999999999999</v>
      </c>
      <c r="EZ715" s="58"/>
      <c r="FA715" s="67"/>
      <c r="FB715" s="67"/>
      <c r="FC715" s="67"/>
      <c r="FF715" s="75" t="s">
        <v>119</v>
      </c>
      <c r="FG715" s="67"/>
      <c r="FJ715" s="105"/>
      <c r="FK715" s="67"/>
    </row>
    <row r="716" spans="1:167" s="18" customFormat="1" ht="15" x14ac:dyDescent="0.25">
      <c r="A716" s="76"/>
      <c r="B716" s="69"/>
      <c r="C716" s="576" t="s">
        <v>120</v>
      </c>
      <c r="D716" s="576"/>
      <c r="E716" s="576"/>
      <c r="F716" s="70"/>
      <c r="G716" s="71"/>
      <c r="H716" s="71"/>
      <c r="I716" s="71"/>
      <c r="J716" s="79"/>
      <c r="K716" s="71"/>
      <c r="L716" s="72">
        <v>15.41</v>
      </c>
      <c r="M716" s="71"/>
      <c r="N716" s="96">
        <v>804.56</v>
      </c>
      <c r="EZ716" s="58"/>
      <c r="FA716" s="67"/>
      <c r="FB716" s="67"/>
      <c r="FC716" s="67"/>
      <c r="FE716" s="75" t="s">
        <v>120</v>
      </c>
      <c r="FG716" s="67"/>
      <c r="FJ716" s="105"/>
      <c r="FK716" s="67"/>
    </row>
    <row r="717" spans="1:167" s="18" customFormat="1" ht="22.5" x14ac:dyDescent="0.25">
      <c r="A717" s="76"/>
      <c r="B717" s="69" t="s">
        <v>146</v>
      </c>
      <c r="C717" s="576" t="s">
        <v>147</v>
      </c>
      <c r="D717" s="576"/>
      <c r="E717" s="576"/>
      <c r="F717" s="70" t="s">
        <v>123</v>
      </c>
      <c r="G717" s="77">
        <v>92</v>
      </c>
      <c r="H717" s="71"/>
      <c r="I717" s="77">
        <v>92</v>
      </c>
      <c r="J717" s="79"/>
      <c r="K717" s="71"/>
      <c r="L717" s="72">
        <v>14.18</v>
      </c>
      <c r="M717" s="71"/>
      <c r="N717" s="96">
        <v>740.2</v>
      </c>
      <c r="EZ717" s="58"/>
      <c r="FA717" s="67"/>
      <c r="FB717" s="67"/>
      <c r="FC717" s="67"/>
      <c r="FE717" s="75" t="s">
        <v>147</v>
      </c>
      <c r="FG717" s="67"/>
      <c r="FJ717" s="105"/>
      <c r="FK717" s="67"/>
    </row>
    <row r="718" spans="1:167" s="18" customFormat="1" ht="45" x14ac:dyDescent="0.25">
      <c r="A718" s="76"/>
      <c r="B718" s="69" t="s">
        <v>148</v>
      </c>
      <c r="C718" s="576" t="s">
        <v>149</v>
      </c>
      <c r="D718" s="576"/>
      <c r="E718" s="576"/>
      <c r="F718" s="70" t="s">
        <v>123</v>
      </c>
      <c r="G718" s="77">
        <v>46</v>
      </c>
      <c r="H718" s="73">
        <v>0.85</v>
      </c>
      <c r="I718" s="91">
        <v>39.1</v>
      </c>
      <c r="J718" s="79"/>
      <c r="K718" s="71"/>
      <c r="L718" s="72">
        <v>6.03</v>
      </c>
      <c r="M718" s="71"/>
      <c r="N718" s="96">
        <v>314.58</v>
      </c>
      <c r="EZ718" s="58"/>
      <c r="FA718" s="67"/>
      <c r="FB718" s="67"/>
      <c r="FC718" s="67"/>
      <c r="FE718" s="75" t="s">
        <v>149</v>
      </c>
      <c r="FG718" s="67"/>
      <c r="FJ718" s="105"/>
      <c r="FK718" s="67"/>
    </row>
    <row r="719" spans="1:167" s="18" customFormat="1" ht="15" x14ac:dyDescent="0.25">
      <c r="A719" s="86"/>
      <c r="B719" s="87"/>
      <c r="C719" s="578" t="s">
        <v>126</v>
      </c>
      <c r="D719" s="578"/>
      <c r="E719" s="578"/>
      <c r="F719" s="61"/>
      <c r="G719" s="62"/>
      <c r="H719" s="62"/>
      <c r="I719" s="62"/>
      <c r="J719" s="65"/>
      <c r="K719" s="62"/>
      <c r="L719" s="88">
        <v>60.5</v>
      </c>
      <c r="M719" s="83"/>
      <c r="N719" s="89">
        <v>2138.88</v>
      </c>
      <c r="EZ719" s="58"/>
      <c r="FA719" s="67"/>
      <c r="FB719" s="67"/>
      <c r="FC719" s="67"/>
      <c r="FG719" s="67" t="s">
        <v>126</v>
      </c>
      <c r="FJ719" s="105"/>
      <c r="FK719" s="67"/>
    </row>
    <row r="720" spans="1:167" s="18" customFormat="1" ht="33.75" x14ac:dyDescent="0.25">
      <c r="A720" s="59" t="s">
        <v>352</v>
      </c>
      <c r="B720" s="60" t="s">
        <v>150</v>
      </c>
      <c r="C720" s="578" t="s">
        <v>151</v>
      </c>
      <c r="D720" s="578"/>
      <c r="E720" s="578"/>
      <c r="F720" s="61" t="s">
        <v>115</v>
      </c>
      <c r="G720" s="62">
        <v>0.11600000000000001</v>
      </c>
      <c r="H720" s="63">
        <v>1</v>
      </c>
      <c r="I720" s="97">
        <v>0.11600000000000001</v>
      </c>
      <c r="J720" s="65"/>
      <c r="K720" s="62"/>
      <c r="L720" s="65"/>
      <c r="M720" s="62"/>
      <c r="N720" s="66"/>
      <c r="EZ720" s="58"/>
      <c r="FA720" s="67" t="s">
        <v>151</v>
      </c>
      <c r="FB720" s="67" t="s">
        <v>0</v>
      </c>
      <c r="FC720" s="67" t="s">
        <v>0</v>
      </c>
      <c r="FG720" s="67"/>
      <c r="FJ720" s="105"/>
      <c r="FK720" s="67"/>
    </row>
    <row r="721" spans="1:167" s="18" customFormat="1" ht="15" x14ac:dyDescent="0.25">
      <c r="A721" s="68"/>
      <c r="B721" s="69" t="s">
        <v>26</v>
      </c>
      <c r="C721" s="576" t="s">
        <v>116</v>
      </c>
      <c r="D721" s="576"/>
      <c r="E721" s="576"/>
      <c r="F721" s="70"/>
      <c r="G721" s="71"/>
      <c r="H721" s="71"/>
      <c r="I721" s="71"/>
      <c r="J721" s="72">
        <v>173.23</v>
      </c>
      <c r="K721" s="71"/>
      <c r="L721" s="72">
        <v>20.09</v>
      </c>
      <c r="M721" s="73">
        <v>52.21</v>
      </c>
      <c r="N721" s="74">
        <v>1048.9000000000001</v>
      </c>
      <c r="EZ721" s="58"/>
      <c r="FA721" s="67"/>
      <c r="FB721" s="67"/>
      <c r="FC721" s="67"/>
      <c r="FD721" s="75" t="s">
        <v>116</v>
      </c>
      <c r="FG721" s="67"/>
      <c r="FJ721" s="105"/>
      <c r="FK721" s="67"/>
    </row>
    <row r="722" spans="1:167" s="18" customFormat="1" ht="15" x14ac:dyDescent="0.25">
      <c r="A722" s="68"/>
      <c r="B722" s="69" t="s">
        <v>127</v>
      </c>
      <c r="C722" s="576" t="s">
        <v>131</v>
      </c>
      <c r="D722" s="576"/>
      <c r="E722" s="576"/>
      <c r="F722" s="70"/>
      <c r="G722" s="71"/>
      <c r="H722" s="71"/>
      <c r="I722" s="71"/>
      <c r="J722" s="90">
        <v>5268.76</v>
      </c>
      <c r="K722" s="71"/>
      <c r="L722" s="72">
        <v>611.17999999999995</v>
      </c>
      <c r="M722" s="73">
        <v>15.71</v>
      </c>
      <c r="N722" s="74">
        <v>9601.64</v>
      </c>
      <c r="EZ722" s="58"/>
      <c r="FA722" s="67"/>
      <c r="FB722" s="67"/>
      <c r="FC722" s="67"/>
      <c r="FD722" s="75" t="s">
        <v>131</v>
      </c>
      <c r="FG722" s="67"/>
      <c r="FJ722" s="105"/>
      <c r="FK722" s="67"/>
    </row>
    <row r="723" spans="1:167" s="18" customFormat="1" ht="15" x14ac:dyDescent="0.25">
      <c r="A723" s="68"/>
      <c r="B723" s="69" t="s">
        <v>21</v>
      </c>
      <c r="C723" s="576" t="s">
        <v>132</v>
      </c>
      <c r="D723" s="576"/>
      <c r="E723" s="576"/>
      <c r="F723" s="70"/>
      <c r="G723" s="71"/>
      <c r="H723" s="71"/>
      <c r="I723" s="71"/>
      <c r="J723" s="72">
        <v>267.67</v>
      </c>
      <c r="K723" s="71"/>
      <c r="L723" s="72">
        <v>31.05</v>
      </c>
      <c r="M723" s="73">
        <v>52.21</v>
      </c>
      <c r="N723" s="74">
        <v>1621.12</v>
      </c>
      <c r="EZ723" s="58"/>
      <c r="FA723" s="67"/>
      <c r="FB723" s="67"/>
      <c r="FC723" s="67"/>
      <c r="FD723" s="75" t="s">
        <v>132</v>
      </c>
      <c r="FG723" s="67"/>
      <c r="FJ723" s="105"/>
      <c r="FK723" s="67"/>
    </row>
    <row r="724" spans="1:167" s="18" customFormat="1" ht="15" x14ac:dyDescent="0.25">
      <c r="A724" s="68"/>
      <c r="B724" s="69" t="s">
        <v>24</v>
      </c>
      <c r="C724" s="576" t="s">
        <v>152</v>
      </c>
      <c r="D724" s="576"/>
      <c r="E724" s="576"/>
      <c r="F724" s="70"/>
      <c r="G724" s="71"/>
      <c r="H724" s="71"/>
      <c r="I724" s="71"/>
      <c r="J724" s="72">
        <v>17.079999999999998</v>
      </c>
      <c r="K724" s="71"/>
      <c r="L724" s="72">
        <v>1.98</v>
      </c>
      <c r="M724" s="91">
        <v>9.5</v>
      </c>
      <c r="N724" s="96">
        <v>18.809999999999999</v>
      </c>
      <c r="EZ724" s="58"/>
      <c r="FA724" s="67"/>
      <c r="FB724" s="67"/>
      <c r="FC724" s="67"/>
      <c r="FD724" s="75" t="s">
        <v>152</v>
      </c>
      <c r="FG724" s="67"/>
      <c r="FJ724" s="105"/>
      <c r="FK724" s="67"/>
    </row>
    <row r="725" spans="1:167" s="18" customFormat="1" ht="15" x14ac:dyDescent="0.25">
      <c r="A725" s="76"/>
      <c r="B725" s="69"/>
      <c r="C725" s="576" t="s">
        <v>117</v>
      </c>
      <c r="D725" s="576"/>
      <c r="E725" s="576"/>
      <c r="F725" s="70" t="s">
        <v>118</v>
      </c>
      <c r="G725" s="91">
        <v>21.6</v>
      </c>
      <c r="H725" s="71"/>
      <c r="I725" s="103">
        <v>2.5055999999999998</v>
      </c>
      <c r="J725" s="79"/>
      <c r="K725" s="71"/>
      <c r="L725" s="79"/>
      <c r="M725" s="71"/>
      <c r="N725" s="80"/>
      <c r="EZ725" s="58"/>
      <c r="FA725" s="67"/>
      <c r="FB725" s="67"/>
      <c r="FC725" s="67"/>
      <c r="FE725" s="75" t="s">
        <v>117</v>
      </c>
      <c r="FG725" s="67"/>
      <c r="FJ725" s="105"/>
      <c r="FK725" s="67"/>
    </row>
    <row r="726" spans="1:167" s="18" customFormat="1" ht="15" x14ac:dyDescent="0.25">
      <c r="A726" s="76"/>
      <c r="B726" s="69"/>
      <c r="C726" s="576" t="s">
        <v>133</v>
      </c>
      <c r="D726" s="576"/>
      <c r="E726" s="576"/>
      <c r="F726" s="70" t="s">
        <v>118</v>
      </c>
      <c r="G726" s="91">
        <v>20.6</v>
      </c>
      <c r="H726" s="71"/>
      <c r="I726" s="103">
        <v>2.3896000000000002</v>
      </c>
      <c r="J726" s="79"/>
      <c r="K726" s="71"/>
      <c r="L726" s="79"/>
      <c r="M726" s="71"/>
      <c r="N726" s="80"/>
      <c r="EZ726" s="58"/>
      <c r="FA726" s="67"/>
      <c r="FB726" s="67"/>
      <c r="FC726" s="67"/>
      <c r="FE726" s="75" t="s">
        <v>133</v>
      </c>
      <c r="FG726" s="67"/>
      <c r="FJ726" s="105"/>
      <c r="FK726" s="67"/>
    </row>
    <row r="727" spans="1:167" s="18" customFormat="1" ht="15" x14ac:dyDescent="0.25">
      <c r="A727" s="81"/>
      <c r="B727" s="69"/>
      <c r="C727" s="577" t="s">
        <v>119</v>
      </c>
      <c r="D727" s="577"/>
      <c r="E727" s="577"/>
      <c r="F727" s="82"/>
      <c r="G727" s="83"/>
      <c r="H727" s="83"/>
      <c r="I727" s="83"/>
      <c r="J727" s="94">
        <v>5459.07</v>
      </c>
      <c r="K727" s="83"/>
      <c r="L727" s="84">
        <v>633.25</v>
      </c>
      <c r="M727" s="83"/>
      <c r="N727" s="85">
        <v>10669.35</v>
      </c>
      <c r="EZ727" s="58"/>
      <c r="FA727" s="67"/>
      <c r="FB727" s="67"/>
      <c r="FC727" s="67"/>
      <c r="FF727" s="75" t="s">
        <v>119</v>
      </c>
      <c r="FG727" s="67"/>
      <c r="FJ727" s="105"/>
      <c r="FK727" s="67"/>
    </row>
    <row r="728" spans="1:167" s="18" customFormat="1" ht="15" x14ac:dyDescent="0.25">
      <c r="A728" s="76"/>
      <c r="B728" s="69"/>
      <c r="C728" s="576" t="s">
        <v>120</v>
      </c>
      <c r="D728" s="576"/>
      <c r="E728" s="576"/>
      <c r="F728" s="70"/>
      <c r="G728" s="71"/>
      <c r="H728" s="71"/>
      <c r="I728" s="71"/>
      <c r="J728" s="79"/>
      <c r="K728" s="71"/>
      <c r="L728" s="72">
        <v>51.14</v>
      </c>
      <c r="M728" s="71"/>
      <c r="N728" s="74">
        <v>2670.02</v>
      </c>
      <c r="EZ728" s="58"/>
      <c r="FA728" s="67"/>
      <c r="FB728" s="67"/>
      <c r="FC728" s="67"/>
      <c r="FE728" s="75" t="s">
        <v>120</v>
      </c>
      <c r="FG728" s="67"/>
      <c r="FJ728" s="105"/>
      <c r="FK728" s="67"/>
    </row>
    <row r="729" spans="1:167" s="18" customFormat="1" ht="45" x14ac:dyDescent="0.25">
      <c r="A729" s="76"/>
      <c r="B729" s="69" t="s">
        <v>153</v>
      </c>
      <c r="C729" s="576" t="s">
        <v>154</v>
      </c>
      <c r="D729" s="576"/>
      <c r="E729" s="576"/>
      <c r="F729" s="70" t="s">
        <v>123</v>
      </c>
      <c r="G729" s="77">
        <v>147</v>
      </c>
      <c r="H729" s="71"/>
      <c r="I729" s="77">
        <v>147</v>
      </c>
      <c r="J729" s="79"/>
      <c r="K729" s="71"/>
      <c r="L729" s="72">
        <v>75.180000000000007</v>
      </c>
      <c r="M729" s="71"/>
      <c r="N729" s="74">
        <v>3924.93</v>
      </c>
      <c r="EZ729" s="58"/>
      <c r="FA729" s="67"/>
      <c r="FB729" s="67"/>
      <c r="FC729" s="67"/>
      <c r="FE729" s="75" t="s">
        <v>154</v>
      </c>
      <c r="FG729" s="67"/>
      <c r="FJ729" s="105"/>
      <c r="FK729" s="67"/>
    </row>
    <row r="730" spans="1:167" s="18" customFormat="1" ht="56.25" x14ac:dyDescent="0.25">
      <c r="A730" s="76"/>
      <c r="B730" s="69" t="s">
        <v>155</v>
      </c>
      <c r="C730" s="576" t="s">
        <v>156</v>
      </c>
      <c r="D730" s="576"/>
      <c r="E730" s="576"/>
      <c r="F730" s="70" t="s">
        <v>123</v>
      </c>
      <c r="G730" s="77">
        <v>134</v>
      </c>
      <c r="H730" s="73">
        <v>0.85</v>
      </c>
      <c r="I730" s="91">
        <v>113.9</v>
      </c>
      <c r="J730" s="79"/>
      <c r="K730" s="71"/>
      <c r="L730" s="72">
        <v>58.25</v>
      </c>
      <c r="M730" s="71"/>
      <c r="N730" s="74">
        <v>3041.15</v>
      </c>
      <c r="EZ730" s="58"/>
      <c r="FA730" s="67"/>
      <c r="FB730" s="67"/>
      <c r="FC730" s="67"/>
      <c r="FE730" s="75" t="s">
        <v>156</v>
      </c>
      <c r="FG730" s="67"/>
      <c r="FJ730" s="105"/>
      <c r="FK730" s="67"/>
    </row>
    <row r="731" spans="1:167" s="18" customFormat="1" ht="15" x14ac:dyDescent="0.25">
      <c r="A731" s="86"/>
      <c r="B731" s="87"/>
      <c r="C731" s="578" t="s">
        <v>126</v>
      </c>
      <c r="D731" s="578"/>
      <c r="E731" s="578"/>
      <c r="F731" s="61"/>
      <c r="G731" s="62"/>
      <c r="H731" s="62"/>
      <c r="I731" s="62"/>
      <c r="J731" s="65"/>
      <c r="K731" s="62"/>
      <c r="L731" s="88">
        <v>766.68</v>
      </c>
      <c r="M731" s="83"/>
      <c r="N731" s="89">
        <v>17635.43</v>
      </c>
      <c r="EZ731" s="58"/>
      <c r="FA731" s="67"/>
      <c r="FB731" s="67"/>
      <c r="FC731" s="67"/>
      <c r="FG731" s="67" t="s">
        <v>126</v>
      </c>
      <c r="FJ731" s="105"/>
      <c r="FK731" s="67"/>
    </row>
    <row r="732" spans="1:167" s="18" customFormat="1" ht="22.5" x14ac:dyDescent="0.25">
      <c r="A732" s="59" t="s">
        <v>353</v>
      </c>
      <c r="B732" s="60" t="s">
        <v>157</v>
      </c>
      <c r="C732" s="578" t="s">
        <v>158</v>
      </c>
      <c r="D732" s="578"/>
      <c r="E732" s="578"/>
      <c r="F732" s="61" t="s">
        <v>159</v>
      </c>
      <c r="G732" s="62">
        <v>14.62</v>
      </c>
      <c r="H732" s="63">
        <v>1</v>
      </c>
      <c r="I732" s="102">
        <v>14.62</v>
      </c>
      <c r="J732" s="88">
        <v>646.32000000000005</v>
      </c>
      <c r="K732" s="97">
        <v>1.012</v>
      </c>
      <c r="L732" s="95">
        <v>9562.59</v>
      </c>
      <c r="M732" s="98">
        <v>9.5</v>
      </c>
      <c r="N732" s="89">
        <v>90844.61</v>
      </c>
      <c r="EZ732" s="58"/>
      <c r="FA732" s="67" t="s">
        <v>158</v>
      </c>
      <c r="FB732" s="67" t="s">
        <v>0</v>
      </c>
      <c r="FC732" s="67" t="s">
        <v>0</v>
      </c>
      <c r="FG732" s="67"/>
      <c r="FJ732" s="105"/>
      <c r="FK732" s="67"/>
    </row>
    <row r="733" spans="1:167" s="18" customFormat="1" ht="15" x14ac:dyDescent="0.25">
      <c r="A733" s="81"/>
      <c r="B733" s="99"/>
      <c r="C733" s="576" t="s">
        <v>160</v>
      </c>
      <c r="D733" s="576"/>
      <c r="E733" s="576"/>
      <c r="F733" s="576"/>
      <c r="G733" s="576"/>
      <c r="H733" s="576"/>
      <c r="I733" s="576"/>
      <c r="J733" s="576"/>
      <c r="K733" s="576"/>
      <c r="L733" s="576"/>
      <c r="M733" s="576"/>
      <c r="N733" s="583"/>
      <c r="EZ733" s="58"/>
      <c r="FA733" s="67"/>
      <c r="FB733" s="67"/>
      <c r="FC733" s="67"/>
      <c r="FG733" s="67"/>
      <c r="FH733" s="75" t="s">
        <v>160</v>
      </c>
      <c r="FJ733" s="105"/>
      <c r="FK733" s="67"/>
    </row>
    <row r="734" spans="1:167" s="18" customFormat="1" ht="15" x14ac:dyDescent="0.25">
      <c r="A734" s="100"/>
      <c r="B734" s="69"/>
      <c r="C734" s="584" t="s">
        <v>161</v>
      </c>
      <c r="D734" s="584"/>
      <c r="E734" s="584"/>
      <c r="F734" s="584"/>
      <c r="G734" s="584"/>
      <c r="H734" s="584"/>
      <c r="I734" s="584"/>
      <c r="J734" s="584"/>
      <c r="K734" s="584"/>
      <c r="L734" s="584"/>
      <c r="M734" s="584"/>
      <c r="N734" s="585"/>
      <c r="EZ734" s="58"/>
      <c r="FA734" s="67"/>
      <c r="FB734" s="67"/>
      <c r="FC734" s="67"/>
      <c r="FG734" s="67"/>
      <c r="FI734" s="75" t="s">
        <v>161</v>
      </c>
      <c r="FJ734" s="105"/>
      <c r="FK734" s="67"/>
    </row>
    <row r="735" spans="1:167" s="18" customFormat="1" ht="15" x14ac:dyDescent="0.25">
      <c r="A735" s="86"/>
      <c r="B735" s="87"/>
      <c r="C735" s="578" t="s">
        <v>126</v>
      </c>
      <c r="D735" s="578"/>
      <c r="E735" s="578"/>
      <c r="F735" s="61"/>
      <c r="G735" s="62"/>
      <c r="H735" s="62"/>
      <c r="I735" s="62"/>
      <c r="J735" s="65"/>
      <c r="K735" s="62"/>
      <c r="L735" s="95">
        <v>9562.59</v>
      </c>
      <c r="M735" s="83"/>
      <c r="N735" s="89">
        <v>90844.61</v>
      </c>
      <c r="EZ735" s="58"/>
      <c r="FA735" s="67"/>
      <c r="FB735" s="67"/>
      <c r="FC735" s="67"/>
      <c r="FG735" s="67" t="s">
        <v>126</v>
      </c>
      <c r="FJ735" s="105"/>
      <c r="FK735" s="67"/>
    </row>
    <row r="736" spans="1:167" s="18" customFormat="1" ht="56.25" x14ac:dyDescent="0.25">
      <c r="A736" s="59" t="s">
        <v>354</v>
      </c>
      <c r="B736" s="60" t="s">
        <v>287</v>
      </c>
      <c r="C736" s="578" t="s">
        <v>288</v>
      </c>
      <c r="D736" s="578"/>
      <c r="E736" s="578"/>
      <c r="F736" s="61" t="s">
        <v>222</v>
      </c>
      <c r="G736" s="62">
        <v>1</v>
      </c>
      <c r="H736" s="63">
        <v>1</v>
      </c>
      <c r="I736" s="63">
        <v>1</v>
      </c>
      <c r="J736" s="65"/>
      <c r="K736" s="62"/>
      <c r="L736" s="65"/>
      <c r="M736" s="62"/>
      <c r="N736" s="66"/>
      <c r="EZ736" s="58"/>
      <c r="FA736" s="67" t="s">
        <v>288</v>
      </c>
      <c r="FB736" s="67" t="s">
        <v>0</v>
      </c>
      <c r="FC736" s="67" t="s">
        <v>0</v>
      </c>
      <c r="FG736" s="67"/>
      <c r="FJ736" s="105"/>
      <c r="FK736" s="67"/>
    </row>
    <row r="737" spans="1:167" s="18" customFormat="1" ht="15" x14ac:dyDescent="0.25">
      <c r="A737" s="68"/>
      <c r="B737" s="69" t="s">
        <v>26</v>
      </c>
      <c r="C737" s="576" t="s">
        <v>116</v>
      </c>
      <c r="D737" s="576"/>
      <c r="E737" s="576"/>
      <c r="F737" s="70"/>
      <c r="G737" s="71"/>
      <c r="H737" s="71"/>
      <c r="I737" s="71"/>
      <c r="J737" s="72">
        <v>316.8</v>
      </c>
      <c r="K737" s="71"/>
      <c r="L737" s="72">
        <v>316.8</v>
      </c>
      <c r="M737" s="73">
        <v>52.21</v>
      </c>
      <c r="N737" s="74">
        <v>16540.13</v>
      </c>
      <c r="EZ737" s="58"/>
      <c r="FA737" s="67"/>
      <c r="FB737" s="67"/>
      <c r="FC737" s="67"/>
      <c r="FD737" s="75" t="s">
        <v>116</v>
      </c>
      <c r="FG737" s="67"/>
      <c r="FJ737" s="105"/>
      <c r="FK737" s="67"/>
    </row>
    <row r="738" spans="1:167" s="18" customFormat="1" ht="15" x14ac:dyDescent="0.25">
      <c r="A738" s="68"/>
      <c r="B738" s="69" t="s">
        <v>127</v>
      </c>
      <c r="C738" s="576" t="s">
        <v>131</v>
      </c>
      <c r="D738" s="576"/>
      <c r="E738" s="576"/>
      <c r="F738" s="70"/>
      <c r="G738" s="71"/>
      <c r="H738" s="71"/>
      <c r="I738" s="71"/>
      <c r="J738" s="90">
        <v>8602.08</v>
      </c>
      <c r="K738" s="71"/>
      <c r="L738" s="90">
        <v>8602.08</v>
      </c>
      <c r="M738" s="73">
        <v>15.71</v>
      </c>
      <c r="N738" s="74">
        <v>135138.68</v>
      </c>
      <c r="EZ738" s="58"/>
      <c r="FA738" s="67"/>
      <c r="FB738" s="67"/>
      <c r="FC738" s="67"/>
      <c r="FD738" s="75" t="s">
        <v>131</v>
      </c>
      <c r="FG738" s="67"/>
      <c r="FJ738" s="105"/>
      <c r="FK738" s="67"/>
    </row>
    <row r="739" spans="1:167" s="18" customFormat="1" ht="15" x14ac:dyDescent="0.25">
      <c r="A739" s="68"/>
      <c r="B739" s="69" t="s">
        <v>21</v>
      </c>
      <c r="C739" s="576" t="s">
        <v>132</v>
      </c>
      <c r="D739" s="576"/>
      <c r="E739" s="576"/>
      <c r="F739" s="70"/>
      <c r="G739" s="71"/>
      <c r="H739" s="71"/>
      <c r="I739" s="71"/>
      <c r="J739" s="72">
        <v>328.35</v>
      </c>
      <c r="K739" s="71"/>
      <c r="L739" s="72">
        <v>328.35</v>
      </c>
      <c r="M739" s="73">
        <v>52.21</v>
      </c>
      <c r="N739" s="74">
        <v>17143.150000000001</v>
      </c>
      <c r="EZ739" s="58"/>
      <c r="FA739" s="67"/>
      <c r="FB739" s="67"/>
      <c r="FC739" s="67"/>
      <c r="FD739" s="75" t="s">
        <v>132</v>
      </c>
      <c r="FG739" s="67"/>
      <c r="FJ739" s="105"/>
      <c r="FK739" s="67"/>
    </row>
    <row r="740" spans="1:167" s="18" customFormat="1" ht="15" x14ac:dyDescent="0.25">
      <c r="A740" s="76"/>
      <c r="B740" s="69"/>
      <c r="C740" s="576" t="s">
        <v>117</v>
      </c>
      <c r="D740" s="576"/>
      <c r="E740" s="576"/>
      <c r="F740" s="70" t="s">
        <v>118</v>
      </c>
      <c r="G740" s="73">
        <v>34.51</v>
      </c>
      <c r="H740" s="71"/>
      <c r="I740" s="73">
        <v>34.51</v>
      </c>
      <c r="J740" s="79"/>
      <c r="K740" s="71"/>
      <c r="L740" s="79"/>
      <c r="M740" s="71"/>
      <c r="N740" s="80"/>
      <c r="EZ740" s="58"/>
      <c r="FA740" s="67"/>
      <c r="FB740" s="67"/>
      <c r="FC740" s="67"/>
      <c r="FE740" s="75" t="s">
        <v>117</v>
      </c>
      <c r="FG740" s="67"/>
      <c r="FJ740" s="105"/>
      <c r="FK740" s="67"/>
    </row>
    <row r="741" spans="1:167" s="18" customFormat="1" ht="15" x14ac:dyDescent="0.25">
      <c r="A741" s="76"/>
      <c r="B741" s="69"/>
      <c r="C741" s="576" t="s">
        <v>133</v>
      </c>
      <c r="D741" s="576"/>
      <c r="E741" s="576"/>
      <c r="F741" s="70" t="s">
        <v>118</v>
      </c>
      <c r="G741" s="73">
        <v>25.66</v>
      </c>
      <c r="H741" s="71"/>
      <c r="I741" s="73">
        <v>25.66</v>
      </c>
      <c r="J741" s="79"/>
      <c r="K741" s="71"/>
      <c r="L741" s="79"/>
      <c r="M741" s="71"/>
      <c r="N741" s="80"/>
      <c r="EZ741" s="58"/>
      <c r="FA741" s="67"/>
      <c r="FB741" s="67"/>
      <c r="FC741" s="67"/>
      <c r="FE741" s="75" t="s">
        <v>133</v>
      </c>
      <c r="FG741" s="67"/>
      <c r="FJ741" s="105"/>
      <c r="FK741" s="67"/>
    </row>
    <row r="742" spans="1:167" s="18" customFormat="1" ht="15" x14ac:dyDescent="0.25">
      <c r="A742" s="81"/>
      <c r="B742" s="69"/>
      <c r="C742" s="577" t="s">
        <v>119</v>
      </c>
      <c r="D742" s="577"/>
      <c r="E742" s="577"/>
      <c r="F742" s="82"/>
      <c r="G742" s="83"/>
      <c r="H742" s="83"/>
      <c r="I742" s="83"/>
      <c r="J742" s="94">
        <v>8918.8799999999992</v>
      </c>
      <c r="K742" s="83"/>
      <c r="L742" s="94">
        <v>8918.8799999999992</v>
      </c>
      <c r="M742" s="83"/>
      <c r="N742" s="85">
        <v>151678.81</v>
      </c>
      <c r="EZ742" s="58"/>
      <c r="FA742" s="67"/>
      <c r="FB742" s="67"/>
      <c r="FC742" s="67"/>
      <c r="FF742" s="75" t="s">
        <v>119</v>
      </c>
      <c r="FG742" s="67"/>
      <c r="FJ742" s="105"/>
      <c r="FK742" s="67"/>
    </row>
    <row r="743" spans="1:167" s="18" customFormat="1" ht="15" x14ac:dyDescent="0.25">
      <c r="A743" s="76"/>
      <c r="B743" s="69"/>
      <c r="C743" s="576" t="s">
        <v>120</v>
      </c>
      <c r="D743" s="576"/>
      <c r="E743" s="576"/>
      <c r="F743" s="70"/>
      <c r="G743" s="71"/>
      <c r="H743" s="71"/>
      <c r="I743" s="71"/>
      <c r="J743" s="79"/>
      <c r="K743" s="71"/>
      <c r="L743" s="72">
        <v>645.15</v>
      </c>
      <c r="M743" s="71"/>
      <c r="N743" s="74">
        <v>33683.279999999999</v>
      </c>
      <c r="EZ743" s="58"/>
      <c r="FA743" s="67"/>
      <c r="FB743" s="67"/>
      <c r="FC743" s="67"/>
      <c r="FE743" s="75" t="s">
        <v>120</v>
      </c>
      <c r="FG743" s="67"/>
      <c r="FJ743" s="105"/>
      <c r="FK743" s="67"/>
    </row>
    <row r="744" spans="1:167" s="18" customFormat="1" ht="22.5" x14ac:dyDescent="0.25">
      <c r="A744" s="76"/>
      <c r="B744" s="69" t="s">
        <v>134</v>
      </c>
      <c r="C744" s="576" t="s">
        <v>135</v>
      </c>
      <c r="D744" s="576"/>
      <c r="E744" s="576"/>
      <c r="F744" s="70" t="s">
        <v>123</v>
      </c>
      <c r="G744" s="77">
        <v>109</v>
      </c>
      <c r="H744" s="71"/>
      <c r="I744" s="77">
        <v>109</v>
      </c>
      <c r="J744" s="79"/>
      <c r="K744" s="71"/>
      <c r="L744" s="72">
        <v>703.21</v>
      </c>
      <c r="M744" s="71"/>
      <c r="N744" s="74">
        <v>36714.78</v>
      </c>
      <c r="EZ744" s="58"/>
      <c r="FA744" s="67"/>
      <c r="FB744" s="67"/>
      <c r="FC744" s="67"/>
      <c r="FE744" s="75" t="s">
        <v>135</v>
      </c>
      <c r="FG744" s="67"/>
      <c r="FJ744" s="105"/>
      <c r="FK744" s="67"/>
    </row>
    <row r="745" spans="1:167" s="18" customFormat="1" ht="45" x14ac:dyDescent="0.25">
      <c r="A745" s="76"/>
      <c r="B745" s="69" t="s">
        <v>136</v>
      </c>
      <c r="C745" s="576" t="s">
        <v>137</v>
      </c>
      <c r="D745" s="576"/>
      <c r="E745" s="576"/>
      <c r="F745" s="70" t="s">
        <v>123</v>
      </c>
      <c r="G745" s="77">
        <v>65</v>
      </c>
      <c r="H745" s="73">
        <v>0.85</v>
      </c>
      <c r="I745" s="73">
        <v>55.25</v>
      </c>
      <c r="J745" s="79"/>
      <c r="K745" s="71"/>
      <c r="L745" s="72">
        <v>356.45</v>
      </c>
      <c r="M745" s="71"/>
      <c r="N745" s="74">
        <v>18610.009999999998</v>
      </c>
      <c r="EZ745" s="58"/>
      <c r="FA745" s="67"/>
      <c r="FB745" s="67"/>
      <c r="FC745" s="67"/>
      <c r="FE745" s="75" t="s">
        <v>137</v>
      </c>
      <c r="FG745" s="67"/>
      <c r="FJ745" s="105"/>
      <c r="FK745" s="67"/>
    </row>
    <row r="746" spans="1:167" s="18" customFormat="1" ht="15" x14ac:dyDescent="0.25">
      <c r="A746" s="86"/>
      <c r="B746" s="87"/>
      <c r="C746" s="578" t="s">
        <v>126</v>
      </c>
      <c r="D746" s="578"/>
      <c r="E746" s="578"/>
      <c r="F746" s="61"/>
      <c r="G746" s="62"/>
      <c r="H746" s="62"/>
      <c r="I746" s="62"/>
      <c r="J746" s="65"/>
      <c r="K746" s="62"/>
      <c r="L746" s="95">
        <v>9978.5400000000009</v>
      </c>
      <c r="M746" s="83"/>
      <c r="N746" s="89">
        <v>207003.6</v>
      </c>
      <c r="EZ746" s="58"/>
      <c r="FA746" s="67"/>
      <c r="FB746" s="67"/>
      <c r="FC746" s="67"/>
      <c r="FG746" s="67" t="s">
        <v>126</v>
      </c>
      <c r="FJ746" s="105"/>
      <c r="FK746" s="67"/>
    </row>
    <row r="747" spans="1:167" s="18" customFormat="1" ht="22.5" x14ac:dyDescent="0.25">
      <c r="A747" s="59" t="s">
        <v>355</v>
      </c>
      <c r="B747" s="60" t="s">
        <v>169</v>
      </c>
      <c r="C747" s="578" t="s">
        <v>10</v>
      </c>
      <c r="D747" s="578"/>
      <c r="E747" s="578"/>
      <c r="F747" s="61" t="s">
        <v>11</v>
      </c>
      <c r="G747" s="62">
        <v>1</v>
      </c>
      <c r="H747" s="63">
        <v>1</v>
      </c>
      <c r="I747" s="63">
        <v>1</v>
      </c>
      <c r="J747" s="95">
        <v>168421.05</v>
      </c>
      <c r="K747" s="101">
        <v>1.04236</v>
      </c>
      <c r="L747" s="95">
        <v>175555.37</v>
      </c>
      <c r="M747" s="98">
        <v>9.5</v>
      </c>
      <c r="N747" s="89">
        <v>1667776.02</v>
      </c>
      <c r="EZ747" s="58"/>
      <c r="FA747" s="67" t="s">
        <v>10</v>
      </c>
      <c r="FB747" s="67" t="s">
        <v>0</v>
      </c>
      <c r="FC747" s="67" t="s">
        <v>0</v>
      </c>
      <c r="FG747" s="67"/>
      <c r="FJ747" s="105"/>
      <c r="FK747" s="67"/>
    </row>
    <row r="748" spans="1:167" s="18" customFormat="1" ht="15" x14ac:dyDescent="0.25">
      <c r="A748" s="81"/>
      <c r="B748" s="99"/>
      <c r="C748" s="576" t="s">
        <v>290</v>
      </c>
      <c r="D748" s="576"/>
      <c r="E748" s="576"/>
      <c r="F748" s="576"/>
      <c r="G748" s="576"/>
      <c r="H748" s="576"/>
      <c r="I748" s="576"/>
      <c r="J748" s="576"/>
      <c r="K748" s="576"/>
      <c r="L748" s="576"/>
      <c r="M748" s="576"/>
      <c r="N748" s="583"/>
      <c r="EZ748" s="58"/>
      <c r="FA748" s="67"/>
      <c r="FB748" s="67"/>
      <c r="FC748" s="67"/>
      <c r="FG748" s="67"/>
      <c r="FH748" s="75" t="s">
        <v>290</v>
      </c>
      <c r="FJ748" s="105"/>
      <c r="FK748" s="67"/>
    </row>
    <row r="749" spans="1:167" s="18" customFormat="1" ht="15" x14ac:dyDescent="0.25">
      <c r="A749" s="100"/>
      <c r="B749" s="69"/>
      <c r="C749" s="584" t="s">
        <v>171</v>
      </c>
      <c r="D749" s="584"/>
      <c r="E749" s="584"/>
      <c r="F749" s="584"/>
      <c r="G749" s="584"/>
      <c r="H749" s="584"/>
      <c r="I749" s="584"/>
      <c r="J749" s="584"/>
      <c r="K749" s="584"/>
      <c r="L749" s="584"/>
      <c r="M749" s="584"/>
      <c r="N749" s="585"/>
      <c r="EZ749" s="58"/>
      <c r="FA749" s="67"/>
      <c r="FB749" s="67"/>
      <c r="FC749" s="67"/>
      <c r="FG749" s="67"/>
      <c r="FI749" s="75" t="s">
        <v>171</v>
      </c>
      <c r="FJ749" s="105"/>
      <c r="FK749" s="67"/>
    </row>
    <row r="750" spans="1:167" s="18" customFormat="1" ht="15" x14ac:dyDescent="0.25">
      <c r="A750" s="100"/>
      <c r="B750" s="69"/>
      <c r="C750" s="584" t="s">
        <v>161</v>
      </c>
      <c r="D750" s="584"/>
      <c r="E750" s="584"/>
      <c r="F750" s="584"/>
      <c r="G750" s="584"/>
      <c r="H750" s="584"/>
      <c r="I750" s="584"/>
      <c r="J750" s="584"/>
      <c r="K750" s="584"/>
      <c r="L750" s="584"/>
      <c r="M750" s="584"/>
      <c r="N750" s="585"/>
      <c r="EZ750" s="58"/>
      <c r="FA750" s="67"/>
      <c r="FB750" s="67"/>
      <c r="FC750" s="67"/>
      <c r="FG750" s="67"/>
      <c r="FI750" s="75" t="s">
        <v>161</v>
      </c>
      <c r="FJ750" s="105"/>
      <c r="FK750" s="67"/>
    </row>
    <row r="751" spans="1:167" s="18" customFormat="1" ht="15" x14ac:dyDescent="0.25">
      <c r="A751" s="86"/>
      <c r="B751" s="87"/>
      <c r="C751" s="578" t="s">
        <v>126</v>
      </c>
      <c r="D751" s="578"/>
      <c r="E751" s="578"/>
      <c r="F751" s="61"/>
      <c r="G751" s="62"/>
      <c r="H751" s="62"/>
      <c r="I751" s="62"/>
      <c r="J751" s="65"/>
      <c r="K751" s="62"/>
      <c r="L751" s="95">
        <v>175555.37</v>
      </c>
      <c r="M751" s="83"/>
      <c r="N751" s="89">
        <v>1667776.02</v>
      </c>
      <c r="EZ751" s="58"/>
      <c r="FA751" s="67"/>
      <c r="FB751" s="67"/>
      <c r="FC751" s="67"/>
      <c r="FG751" s="67" t="s">
        <v>126</v>
      </c>
      <c r="FJ751" s="105"/>
      <c r="FK751" s="67"/>
    </row>
    <row r="752" spans="1:167" s="18" customFormat="1" ht="22.5" x14ac:dyDescent="0.25">
      <c r="A752" s="59" t="s">
        <v>356</v>
      </c>
      <c r="B752" s="60" t="s">
        <v>169</v>
      </c>
      <c r="C752" s="578" t="s">
        <v>31</v>
      </c>
      <c r="D752" s="578"/>
      <c r="E752" s="578"/>
      <c r="F752" s="61" t="s">
        <v>11</v>
      </c>
      <c r="G752" s="62">
        <v>1</v>
      </c>
      <c r="H752" s="63">
        <v>1</v>
      </c>
      <c r="I752" s="63">
        <v>1</v>
      </c>
      <c r="J752" s="95">
        <v>363157.89</v>
      </c>
      <c r="K752" s="101">
        <v>1.04236</v>
      </c>
      <c r="L752" s="95">
        <v>378541.26</v>
      </c>
      <c r="M752" s="98">
        <v>9.5</v>
      </c>
      <c r="N752" s="89">
        <v>3596141.97</v>
      </c>
      <c r="EZ752" s="58"/>
      <c r="FA752" s="67" t="s">
        <v>31</v>
      </c>
      <c r="FB752" s="67" t="s">
        <v>0</v>
      </c>
      <c r="FC752" s="67" t="s">
        <v>0</v>
      </c>
      <c r="FG752" s="67"/>
      <c r="FJ752" s="105"/>
      <c r="FK752" s="67"/>
    </row>
    <row r="753" spans="1:167" s="18" customFormat="1" ht="15" x14ac:dyDescent="0.25">
      <c r="A753" s="81"/>
      <c r="B753" s="99"/>
      <c r="C753" s="576" t="s">
        <v>292</v>
      </c>
      <c r="D753" s="576"/>
      <c r="E753" s="576"/>
      <c r="F753" s="576"/>
      <c r="G753" s="576"/>
      <c r="H753" s="576"/>
      <c r="I753" s="576"/>
      <c r="J753" s="576"/>
      <c r="K753" s="576"/>
      <c r="L753" s="576"/>
      <c r="M753" s="576"/>
      <c r="N753" s="583"/>
      <c r="EZ753" s="58"/>
      <c r="FA753" s="67"/>
      <c r="FB753" s="67"/>
      <c r="FC753" s="67"/>
      <c r="FG753" s="67"/>
      <c r="FH753" s="75" t="s">
        <v>292</v>
      </c>
      <c r="FJ753" s="105"/>
      <c r="FK753" s="67"/>
    </row>
    <row r="754" spans="1:167" s="18" customFormat="1" ht="15" x14ac:dyDescent="0.25">
      <c r="A754" s="100"/>
      <c r="B754" s="69"/>
      <c r="C754" s="584" t="s">
        <v>171</v>
      </c>
      <c r="D754" s="584"/>
      <c r="E754" s="584"/>
      <c r="F754" s="584"/>
      <c r="G754" s="584"/>
      <c r="H754" s="584"/>
      <c r="I754" s="584"/>
      <c r="J754" s="584"/>
      <c r="K754" s="584"/>
      <c r="L754" s="584"/>
      <c r="M754" s="584"/>
      <c r="N754" s="585"/>
      <c r="EZ754" s="58"/>
      <c r="FA754" s="67"/>
      <c r="FB754" s="67"/>
      <c r="FC754" s="67"/>
      <c r="FG754" s="67"/>
      <c r="FI754" s="75" t="s">
        <v>171</v>
      </c>
      <c r="FJ754" s="105"/>
      <c r="FK754" s="67"/>
    </row>
    <row r="755" spans="1:167" s="18" customFormat="1" ht="15" x14ac:dyDescent="0.25">
      <c r="A755" s="100"/>
      <c r="B755" s="69"/>
      <c r="C755" s="584" t="s">
        <v>161</v>
      </c>
      <c r="D755" s="584"/>
      <c r="E755" s="584"/>
      <c r="F755" s="584"/>
      <c r="G755" s="584"/>
      <c r="H755" s="584"/>
      <c r="I755" s="584"/>
      <c r="J755" s="584"/>
      <c r="K755" s="584"/>
      <c r="L755" s="584"/>
      <c r="M755" s="584"/>
      <c r="N755" s="585"/>
      <c r="EZ755" s="58"/>
      <c r="FA755" s="67"/>
      <c r="FB755" s="67"/>
      <c r="FC755" s="67"/>
      <c r="FG755" s="67"/>
      <c r="FI755" s="75" t="s">
        <v>161</v>
      </c>
      <c r="FJ755" s="105"/>
      <c r="FK755" s="67"/>
    </row>
    <row r="756" spans="1:167" s="18" customFormat="1" ht="15" x14ac:dyDescent="0.25">
      <c r="A756" s="86"/>
      <c r="B756" s="87"/>
      <c r="C756" s="578" t="s">
        <v>126</v>
      </c>
      <c r="D756" s="578"/>
      <c r="E756" s="578"/>
      <c r="F756" s="61"/>
      <c r="G756" s="62"/>
      <c r="H756" s="62"/>
      <c r="I756" s="62"/>
      <c r="J756" s="65"/>
      <c r="K756" s="62"/>
      <c r="L756" s="95">
        <v>378541.26</v>
      </c>
      <c r="M756" s="83"/>
      <c r="N756" s="89">
        <v>3596141.97</v>
      </c>
      <c r="EZ756" s="58"/>
      <c r="FA756" s="67"/>
      <c r="FB756" s="67"/>
      <c r="FC756" s="67"/>
      <c r="FG756" s="67" t="s">
        <v>126</v>
      </c>
      <c r="FJ756" s="105"/>
      <c r="FK756" s="67"/>
    </row>
    <row r="757" spans="1:167" s="18" customFormat="1" ht="45" x14ac:dyDescent="0.25">
      <c r="A757" s="59" t="s">
        <v>357</v>
      </c>
      <c r="B757" s="60" t="s">
        <v>294</v>
      </c>
      <c r="C757" s="578" t="s">
        <v>295</v>
      </c>
      <c r="D757" s="578"/>
      <c r="E757" s="578"/>
      <c r="F757" s="61" t="s">
        <v>13</v>
      </c>
      <c r="G757" s="62">
        <v>1</v>
      </c>
      <c r="H757" s="63">
        <v>1</v>
      </c>
      <c r="I757" s="63">
        <v>1</v>
      </c>
      <c r="J757" s="65"/>
      <c r="K757" s="62"/>
      <c r="L757" s="65"/>
      <c r="M757" s="62"/>
      <c r="N757" s="66"/>
      <c r="EZ757" s="58"/>
      <c r="FA757" s="67" t="s">
        <v>295</v>
      </c>
      <c r="FB757" s="67" t="s">
        <v>0</v>
      </c>
      <c r="FC757" s="67" t="s">
        <v>0</v>
      </c>
      <c r="FG757" s="67"/>
      <c r="FJ757" s="105"/>
      <c r="FK757" s="67"/>
    </row>
    <row r="758" spans="1:167" s="18" customFormat="1" ht="15" x14ac:dyDescent="0.25">
      <c r="A758" s="68"/>
      <c r="B758" s="69" t="s">
        <v>26</v>
      </c>
      <c r="C758" s="576" t="s">
        <v>116</v>
      </c>
      <c r="D758" s="576"/>
      <c r="E758" s="576"/>
      <c r="F758" s="70"/>
      <c r="G758" s="71"/>
      <c r="H758" s="71"/>
      <c r="I758" s="71"/>
      <c r="J758" s="72">
        <v>251.92</v>
      </c>
      <c r="K758" s="71"/>
      <c r="L758" s="72">
        <v>251.92</v>
      </c>
      <c r="M758" s="73">
        <v>52.21</v>
      </c>
      <c r="N758" s="74">
        <v>13152.74</v>
      </c>
      <c r="EZ758" s="58"/>
      <c r="FA758" s="67"/>
      <c r="FB758" s="67"/>
      <c r="FC758" s="67"/>
      <c r="FD758" s="75" t="s">
        <v>116</v>
      </c>
      <c r="FG758" s="67"/>
      <c r="FJ758" s="105"/>
      <c r="FK758" s="67"/>
    </row>
    <row r="759" spans="1:167" s="18" customFormat="1" ht="15" x14ac:dyDescent="0.25">
      <c r="A759" s="68"/>
      <c r="B759" s="69" t="s">
        <v>127</v>
      </c>
      <c r="C759" s="576" t="s">
        <v>131</v>
      </c>
      <c r="D759" s="576"/>
      <c r="E759" s="576"/>
      <c r="F759" s="70"/>
      <c r="G759" s="71"/>
      <c r="H759" s="71"/>
      <c r="I759" s="71"/>
      <c r="J759" s="72">
        <v>120.78</v>
      </c>
      <c r="K759" s="71"/>
      <c r="L759" s="72">
        <v>120.78</v>
      </c>
      <c r="M759" s="73">
        <v>15.71</v>
      </c>
      <c r="N759" s="74">
        <v>1897.45</v>
      </c>
      <c r="EZ759" s="58"/>
      <c r="FA759" s="67"/>
      <c r="FB759" s="67"/>
      <c r="FC759" s="67"/>
      <c r="FD759" s="75" t="s">
        <v>131</v>
      </c>
      <c r="FG759" s="67"/>
      <c r="FJ759" s="105"/>
      <c r="FK759" s="67"/>
    </row>
    <row r="760" spans="1:167" s="18" customFormat="1" ht="15" x14ac:dyDescent="0.25">
      <c r="A760" s="68"/>
      <c r="B760" s="69" t="s">
        <v>21</v>
      </c>
      <c r="C760" s="576" t="s">
        <v>132</v>
      </c>
      <c r="D760" s="576"/>
      <c r="E760" s="576"/>
      <c r="F760" s="70"/>
      <c r="G760" s="71"/>
      <c r="H760" s="71"/>
      <c r="I760" s="71"/>
      <c r="J760" s="72">
        <v>11.98</v>
      </c>
      <c r="K760" s="71"/>
      <c r="L760" s="72">
        <v>11.98</v>
      </c>
      <c r="M760" s="73">
        <v>52.21</v>
      </c>
      <c r="N760" s="96">
        <v>625.48</v>
      </c>
      <c r="EZ760" s="58"/>
      <c r="FA760" s="67"/>
      <c r="FB760" s="67"/>
      <c r="FC760" s="67"/>
      <c r="FD760" s="75" t="s">
        <v>132</v>
      </c>
      <c r="FG760" s="67"/>
      <c r="FJ760" s="105"/>
      <c r="FK760" s="67"/>
    </row>
    <row r="761" spans="1:167" s="18" customFormat="1" ht="15" x14ac:dyDescent="0.25">
      <c r="A761" s="68"/>
      <c r="B761" s="69" t="s">
        <v>24</v>
      </c>
      <c r="C761" s="576" t="s">
        <v>152</v>
      </c>
      <c r="D761" s="576"/>
      <c r="E761" s="576"/>
      <c r="F761" s="70"/>
      <c r="G761" s="71"/>
      <c r="H761" s="71"/>
      <c r="I761" s="71"/>
      <c r="J761" s="72">
        <v>812.09</v>
      </c>
      <c r="K761" s="71"/>
      <c r="L761" s="72">
        <v>812.09</v>
      </c>
      <c r="M761" s="91">
        <v>9.5</v>
      </c>
      <c r="N761" s="74">
        <v>7714.86</v>
      </c>
      <c r="EZ761" s="58"/>
      <c r="FA761" s="67"/>
      <c r="FB761" s="67"/>
      <c r="FC761" s="67"/>
      <c r="FD761" s="75" t="s">
        <v>152</v>
      </c>
      <c r="FG761" s="67"/>
      <c r="FJ761" s="105"/>
      <c r="FK761" s="67"/>
    </row>
    <row r="762" spans="1:167" s="18" customFormat="1" ht="15" x14ac:dyDescent="0.25">
      <c r="A762" s="76"/>
      <c r="B762" s="69"/>
      <c r="C762" s="576" t="s">
        <v>117</v>
      </c>
      <c r="D762" s="576"/>
      <c r="E762" s="576"/>
      <c r="F762" s="70" t="s">
        <v>118</v>
      </c>
      <c r="G762" s="91">
        <v>26.8</v>
      </c>
      <c r="H762" s="71"/>
      <c r="I762" s="91">
        <v>26.8</v>
      </c>
      <c r="J762" s="79"/>
      <c r="K762" s="71"/>
      <c r="L762" s="79"/>
      <c r="M762" s="71"/>
      <c r="N762" s="80"/>
      <c r="EZ762" s="58"/>
      <c r="FA762" s="67"/>
      <c r="FB762" s="67"/>
      <c r="FC762" s="67"/>
      <c r="FE762" s="75" t="s">
        <v>117</v>
      </c>
      <c r="FG762" s="67"/>
      <c r="FJ762" s="105"/>
      <c r="FK762" s="67"/>
    </row>
    <row r="763" spans="1:167" s="18" customFormat="1" ht="15" x14ac:dyDescent="0.25">
      <c r="A763" s="76"/>
      <c r="B763" s="69"/>
      <c r="C763" s="576" t="s">
        <v>133</v>
      </c>
      <c r="D763" s="576"/>
      <c r="E763" s="576"/>
      <c r="F763" s="70" t="s">
        <v>118</v>
      </c>
      <c r="G763" s="73">
        <v>0.92</v>
      </c>
      <c r="H763" s="71"/>
      <c r="I763" s="73">
        <v>0.92</v>
      </c>
      <c r="J763" s="79"/>
      <c r="K763" s="71"/>
      <c r="L763" s="79"/>
      <c r="M763" s="71"/>
      <c r="N763" s="80"/>
      <c r="EZ763" s="58"/>
      <c r="FA763" s="67"/>
      <c r="FB763" s="67"/>
      <c r="FC763" s="67"/>
      <c r="FE763" s="75" t="s">
        <v>133</v>
      </c>
      <c r="FG763" s="67"/>
      <c r="FJ763" s="105"/>
      <c r="FK763" s="67"/>
    </row>
    <row r="764" spans="1:167" s="18" customFormat="1" ht="15" x14ac:dyDescent="0.25">
      <c r="A764" s="81"/>
      <c r="B764" s="69"/>
      <c r="C764" s="577" t="s">
        <v>119</v>
      </c>
      <c r="D764" s="577"/>
      <c r="E764" s="577"/>
      <c r="F764" s="82"/>
      <c r="G764" s="83"/>
      <c r="H764" s="83"/>
      <c r="I764" s="83"/>
      <c r="J764" s="94">
        <v>1184.79</v>
      </c>
      <c r="K764" s="83"/>
      <c r="L764" s="94">
        <v>1184.79</v>
      </c>
      <c r="M764" s="83"/>
      <c r="N764" s="85">
        <v>22765.05</v>
      </c>
      <c r="EZ764" s="58"/>
      <c r="FA764" s="67"/>
      <c r="FB764" s="67"/>
      <c r="FC764" s="67"/>
      <c r="FF764" s="75" t="s">
        <v>119</v>
      </c>
      <c r="FG764" s="67"/>
      <c r="FJ764" s="105"/>
      <c r="FK764" s="67"/>
    </row>
    <row r="765" spans="1:167" s="18" customFormat="1" ht="15" x14ac:dyDescent="0.25">
      <c r="A765" s="76"/>
      <c r="B765" s="69"/>
      <c r="C765" s="576" t="s">
        <v>120</v>
      </c>
      <c r="D765" s="576"/>
      <c r="E765" s="576"/>
      <c r="F765" s="70"/>
      <c r="G765" s="71"/>
      <c r="H765" s="71"/>
      <c r="I765" s="71"/>
      <c r="J765" s="79"/>
      <c r="K765" s="71"/>
      <c r="L765" s="72">
        <v>263.89999999999998</v>
      </c>
      <c r="M765" s="71"/>
      <c r="N765" s="74">
        <v>13778.22</v>
      </c>
      <c r="EZ765" s="58"/>
      <c r="FA765" s="67"/>
      <c r="FB765" s="67"/>
      <c r="FC765" s="67"/>
      <c r="FE765" s="75" t="s">
        <v>120</v>
      </c>
      <c r="FG765" s="67"/>
      <c r="FJ765" s="105"/>
      <c r="FK765" s="67"/>
    </row>
    <row r="766" spans="1:167" s="18" customFormat="1" ht="15" x14ac:dyDescent="0.25">
      <c r="A766" s="76"/>
      <c r="B766" s="69" t="s">
        <v>296</v>
      </c>
      <c r="C766" s="576" t="s">
        <v>297</v>
      </c>
      <c r="D766" s="576"/>
      <c r="E766" s="576"/>
      <c r="F766" s="70" t="s">
        <v>123</v>
      </c>
      <c r="G766" s="77">
        <v>92</v>
      </c>
      <c r="H766" s="71"/>
      <c r="I766" s="77">
        <v>92</v>
      </c>
      <c r="J766" s="79"/>
      <c r="K766" s="71"/>
      <c r="L766" s="72">
        <v>242.79</v>
      </c>
      <c r="M766" s="71"/>
      <c r="N766" s="74">
        <v>12675.96</v>
      </c>
      <c r="EZ766" s="58"/>
      <c r="FA766" s="67"/>
      <c r="FB766" s="67"/>
      <c r="FC766" s="67"/>
      <c r="FE766" s="75" t="s">
        <v>297</v>
      </c>
      <c r="FG766" s="67"/>
      <c r="FJ766" s="105"/>
      <c r="FK766" s="67"/>
    </row>
    <row r="767" spans="1:167" s="18" customFormat="1" ht="15" x14ac:dyDescent="0.25">
      <c r="A767" s="76"/>
      <c r="B767" s="69" t="s">
        <v>298</v>
      </c>
      <c r="C767" s="576" t="s">
        <v>299</v>
      </c>
      <c r="D767" s="576"/>
      <c r="E767" s="576"/>
      <c r="F767" s="70" t="s">
        <v>123</v>
      </c>
      <c r="G767" s="77">
        <v>49</v>
      </c>
      <c r="H767" s="71"/>
      <c r="I767" s="77">
        <v>49</v>
      </c>
      <c r="J767" s="79"/>
      <c r="K767" s="71"/>
      <c r="L767" s="72">
        <v>129.31</v>
      </c>
      <c r="M767" s="71"/>
      <c r="N767" s="74">
        <v>6751.33</v>
      </c>
      <c r="EZ767" s="58"/>
      <c r="FA767" s="67"/>
      <c r="FB767" s="67"/>
      <c r="FC767" s="67"/>
      <c r="FE767" s="75" t="s">
        <v>299</v>
      </c>
      <c r="FG767" s="67"/>
      <c r="FJ767" s="105"/>
      <c r="FK767" s="67"/>
    </row>
    <row r="768" spans="1:167" s="18" customFormat="1" ht="15" x14ac:dyDescent="0.25">
      <c r="A768" s="86"/>
      <c r="B768" s="87"/>
      <c r="C768" s="578" t="s">
        <v>126</v>
      </c>
      <c r="D768" s="578"/>
      <c r="E768" s="578"/>
      <c r="F768" s="61"/>
      <c r="G768" s="62"/>
      <c r="H768" s="62"/>
      <c r="I768" s="62"/>
      <c r="J768" s="65"/>
      <c r="K768" s="62"/>
      <c r="L768" s="95">
        <v>1556.89</v>
      </c>
      <c r="M768" s="83"/>
      <c r="N768" s="89">
        <v>42192.34</v>
      </c>
      <c r="EZ768" s="58"/>
      <c r="FA768" s="67"/>
      <c r="FB768" s="67"/>
      <c r="FC768" s="67"/>
      <c r="FG768" s="67" t="s">
        <v>126</v>
      </c>
      <c r="FJ768" s="105"/>
      <c r="FK768" s="67"/>
    </row>
    <row r="769" spans="1:167" s="18" customFormat="1" ht="22.5" x14ac:dyDescent="0.25">
      <c r="A769" s="59" t="s">
        <v>358</v>
      </c>
      <c r="B769" s="60" t="s">
        <v>301</v>
      </c>
      <c r="C769" s="578" t="s">
        <v>302</v>
      </c>
      <c r="D769" s="578"/>
      <c r="E769" s="578"/>
      <c r="F769" s="61" t="s">
        <v>13</v>
      </c>
      <c r="G769" s="62">
        <v>-2</v>
      </c>
      <c r="H769" s="63">
        <v>1</v>
      </c>
      <c r="I769" s="63">
        <v>-2</v>
      </c>
      <c r="J769" s="88">
        <v>266.67</v>
      </c>
      <c r="K769" s="62"/>
      <c r="L769" s="88">
        <v>-533.34</v>
      </c>
      <c r="M769" s="98">
        <v>9.5</v>
      </c>
      <c r="N769" s="89">
        <v>-5066.7299999999996</v>
      </c>
      <c r="EZ769" s="58"/>
      <c r="FA769" s="67" t="s">
        <v>302</v>
      </c>
      <c r="FB769" s="67" t="s">
        <v>0</v>
      </c>
      <c r="FC769" s="67" t="s">
        <v>0</v>
      </c>
      <c r="FG769" s="67"/>
      <c r="FJ769" s="105"/>
      <c r="FK769" s="67"/>
    </row>
    <row r="770" spans="1:167" s="18" customFormat="1" ht="15" x14ac:dyDescent="0.25">
      <c r="A770" s="86"/>
      <c r="B770" s="87"/>
      <c r="C770" s="578" t="s">
        <v>126</v>
      </c>
      <c r="D770" s="578"/>
      <c r="E770" s="578"/>
      <c r="F770" s="61"/>
      <c r="G770" s="62"/>
      <c r="H770" s="62"/>
      <c r="I770" s="62"/>
      <c r="J770" s="65"/>
      <c r="K770" s="62"/>
      <c r="L770" s="88">
        <v>-533.34</v>
      </c>
      <c r="M770" s="83"/>
      <c r="N770" s="89">
        <v>-5066.7299999999996</v>
      </c>
      <c r="EZ770" s="58"/>
      <c r="FA770" s="67"/>
      <c r="FB770" s="67"/>
      <c r="FC770" s="67"/>
      <c r="FG770" s="67" t="s">
        <v>126</v>
      </c>
      <c r="FJ770" s="105"/>
      <c r="FK770" s="67"/>
    </row>
    <row r="771" spans="1:167" s="18" customFormat="1" ht="22.5" x14ac:dyDescent="0.25">
      <c r="A771" s="59" t="s">
        <v>359</v>
      </c>
      <c r="B771" s="60" t="s">
        <v>169</v>
      </c>
      <c r="C771" s="578" t="s">
        <v>12</v>
      </c>
      <c r="D771" s="578"/>
      <c r="E771" s="578"/>
      <c r="F771" s="61" t="s">
        <v>13</v>
      </c>
      <c r="G771" s="62">
        <v>2</v>
      </c>
      <c r="H771" s="63">
        <v>1</v>
      </c>
      <c r="I771" s="63">
        <v>2</v>
      </c>
      <c r="J771" s="95">
        <v>4429.58</v>
      </c>
      <c r="K771" s="101">
        <v>1.04236</v>
      </c>
      <c r="L771" s="95">
        <v>9234.43</v>
      </c>
      <c r="M771" s="98">
        <v>9.5</v>
      </c>
      <c r="N771" s="89">
        <v>87727.09</v>
      </c>
      <c r="EZ771" s="58"/>
      <c r="FA771" s="67" t="s">
        <v>12</v>
      </c>
      <c r="FB771" s="67" t="s">
        <v>0</v>
      </c>
      <c r="FC771" s="67" t="s">
        <v>0</v>
      </c>
      <c r="FG771" s="67"/>
      <c r="FJ771" s="105"/>
      <c r="FK771" s="67"/>
    </row>
    <row r="772" spans="1:167" s="18" customFormat="1" ht="15" x14ac:dyDescent="0.25">
      <c r="A772" s="81"/>
      <c r="B772" s="99"/>
      <c r="C772" s="576" t="s">
        <v>304</v>
      </c>
      <c r="D772" s="576"/>
      <c r="E772" s="576"/>
      <c r="F772" s="576"/>
      <c r="G772" s="576"/>
      <c r="H772" s="576"/>
      <c r="I772" s="576"/>
      <c r="J772" s="576"/>
      <c r="K772" s="576"/>
      <c r="L772" s="576"/>
      <c r="M772" s="576"/>
      <c r="N772" s="583"/>
      <c r="EZ772" s="58"/>
      <c r="FA772" s="67"/>
      <c r="FB772" s="67"/>
      <c r="FC772" s="67"/>
      <c r="FG772" s="67"/>
      <c r="FH772" s="75" t="s">
        <v>304</v>
      </c>
      <c r="FJ772" s="105"/>
      <c r="FK772" s="67"/>
    </row>
    <row r="773" spans="1:167" s="18" customFormat="1" ht="15" x14ac:dyDescent="0.25">
      <c r="A773" s="100"/>
      <c r="B773" s="69"/>
      <c r="C773" s="584" t="s">
        <v>171</v>
      </c>
      <c r="D773" s="584"/>
      <c r="E773" s="584"/>
      <c r="F773" s="584"/>
      <c r="G773" s="584"/>
      <c r="H773" s="584"/>
      <c r="I773" s="584"/>
      <c r="J773" s="584"/>
      <c r="K773" s="584"/>
      <c r="L773" s="584"/>
      <c r="M773" s="584"/>
      <c r="N773" s="585"/>
      <c r="EZ773" s="58"/>
      <c r="FA773" s="67"/>
      <c r="FB773" s="67"/>
      <c r="FC773" s="67"/>
      <c r="FG773" s="67"/>
      <c r="FI773" s="75" t="s">
        <v>171</v>
      </c>
      <c r="FJ773" s="105"/>
      <c r="FK773" s="67"/>
    </row>
    <row r="774" spans="1:167" s="18" customFormat="1" ht="15" x14ac:dyDescent="0.25">
      <c r="A774" s="100"/>
      <c r="B774" s="69"/>
      <c r="C774" s="584" t="s">
        <v>161</v>
      </c>
      <c r="D774" s="584"/>
      <c r="E774" s="584"/>
      <c r="F774" s="584"/>
      <c r="G774" s="584"/>
      <c r="H774" s="584"/>
      <c r="I774" s="584"/>
      <c r="J774" s="584"/>
      <c r="K774" s="584"/>
      <c r="L774" s="584"/>
      <c r="M774" s="584"/>
      <c r="N774" s="585"/>
      <c r="EZ774" s="58"/>
      <c r="FA774" s="67"/>
      <c r="FB774" s="67"/>
      <c r="FC774" s="67"/>
      <c r="FG774" s="67"/>
      <c r="FI774" s="75" t="s">
        <v>161</v>
      </c>
      <c r="FJ774" s="105"/>
      <c r="FK774" s="67"/>
    </row>
    <row r="775" spans="1:167" s="18" customFormat="1" ht="15" x14ac:dyDescent="0.25">
      <c r="A775" s="86"/>
      <c r="B775" s="87"/>
      <c r="C775" s="578" t="s">
        <v>126</v>
      </c>
      <c r="D775" s="578"/>
      <c r="E775" s="578"/>
      <c r="F775" s="61"/>
      <c r="G775" s="62"/>
      <c r="H775" s="62"/>
      <c r="I775" s="62"/>
      <c r="J775" s="65"/>
      <c r="K775" s="62"/>
      <c r="L775" s="95">
        <v>9234.43</v>
      </c>
      <c r="M775" s="83"/>
      <c r="N775" s="89">
        <v>87727.09</v>
      </c>
      <c r="EZ775" s="58"/>
      <c r="FA775" s="67"/>
      <c r="FB775" s="67"/>
      <c r="FC775" s="67"/>
      <c r="FG775" s="67" t="s">
        <v>126</v>
      </c>
      <c r="FJ775" s="105"/>
      <c r="FK775" s="67"/>
    </row>
    <row r="776" spans="1:167" s="18" customFormat="1" ht="33.75" x14ac:dyDescent="0.25">
      <c r="A776" s="59" t="s">
        <v>360</v>
      </c>
      <c r="B776" s="60" t="s">
        <v>169</v>
      </c>
      <c r="C776" s="578" t="s">
        <v>18</v>
      </c>
      <c r="D776" s="578"/>
      <c r="E776" s="578"/>
      <c r="F776" s="61" t="s">
        <v>13</v>
      </c>
      <c r="G776" s="62">
        <v>1</v>
      </c>
      <c r="H776" s="63">
        <v>1</v>
      </c>
      <c r="I776" s="63">
        <v>1</v>
      </c>
      <c r="J776" s="95">
        <v>15832.63</v>
      </c>
      <c r="K776" s="101">
        <v>1.04236</v>
      </c>
      <c r="L776" s="95">
        <v>16503.3</v>
      </c>
      <c r="M776" s="98">
        <v>9.5</v>
      </c>
      <c r="N776" s="89">
        <v>156781.35</v>
      </c>
      <c r="EZ776" s="58"/>
      <c r="FA776" s="67" t="s">
        <v>18</v>
      </c>
      <c r="FB776" s="67" t="s">
        <v>0</v>
      </c>
      <c r="FC776" s="67" t="s">
        <v>0</v>
      </c>
      <c r="FG776" s="67"/>
      <c r="FJ776" s="105"/>
      <c r="FK776" s="67"/>
    </row>
    <row r="777" spans="1:167" s="18" customFormat="1" ht="15" x14ac:dyDescent="0.25">
      <c r="A777" s="81"/>
      <c r="B777" s="99"/>
      <c r="C777" s="576" t="s">
        <v>306</v>
      </c>
      <c r="D777" s="576"/>
      <c r="E777" s="576"/>
      <c r="F777" s="576"/>
      <c r="G777" s="576"/>
      <c r="H777" s="576"/>
      <c r="I777" s="576"/>
      <c r="J777" s="576"/>
      <c r="K777" s="576"/>
      <c r="L777" s="576"/>
      <c r="M777" s="576"/>
      <c r="N777" s="583"/>
      <c r="EZ777" s="58"/>
      <c r="FA777" s="67"/>
      <c r="FB777" s="67"/>
      <c r="FC777" s="67"/>
      <c r="FG777" s="67"/>
      <c r="FH777" s="75" t="s">
        <v>306</v>
      </c>
      <c r="FJ777" s="105"/>
      <c r="FK777" s="67"/>
    </row>
    <row r="778" spans="1:167" s="18" customFormat="1" ht="15" x14ac:dyDescent="0.25">
      <c r="A778" s="100"/>
      <c r="B778" s="69"/>
      <c r="C778" s="584" t="s">
        <v>171</v>
      </c>
      <c r="D778" s="584"/>
      <c r="E778" s="584"/>
      <c r="F778" s="584"/>
      <c r="G778" s="584"/>
      <c r="H778" s="584"/>
      <c r="I778" s="584"/>
      <c r="J778" s="584"/>
      <c r="K778" s="584"/>
      <c r="L778" s="584"/>
      <c r="M778" s="584"/>
      <c r="N778" s="585"/>
      <c r="EZ778" s="58"/>
      <c r="FA778" s="67"/>
      <c r="FB778" s="67"/>
      <c r="FC778" s="67"/>
      <c r="FG778" s="67"/>
      <c r="FI778" s="75" t="s">
        <v>171</v>
      </c>
      <c r="FJ778" s="105"/>
      <c r="FK778" s="67"/>
    </row>
    <row r="779" spans="1:167" s="18" customFormat="1" ht="15" x14ac:dyDescent="0.25">
      <c r="A779" s="100"/>
      <c r="B779" s="69"/>
      <c r="C779" s="584" t="s">
        <v>161</v>
      </c>
      <c r="D779" s="584"/>
      <c r="E779" s="584"/>
      <c r="F779" s="584"/>
      <c r="G779" s="584"/>
      <c r="H779" s="584"/>
      <c r="I779" s="584"/>
      <c r="J779" s="584"/>
      <c r="K779" s="584"/>
      <c r="L779" s="584"/>
      <c r="M779" s="584"/>
      <c r="N779" s="585"/>
      <c r="EZ779" s="58"/>
      <c r="FA779" s="67"/>
      <c r="FB779" s="67"/>
      <c r="FC779" s="67"/>
      <c r="FG779" s="67"/>
      <c r="FI779" s="75" t="s">
        <v>161</v>
      </c>
      <c r="FJ779" s="105"/>
      <c r="FK779" s="67"/>
    </row>
    <row r="780" spans="1:167" s="18" customFormat="1" ht="15" x14ac:dyDescent="0.25">
      <c r="A780" s="86"/>
      <c r="B780" s="87"/>
      <c r="C780" s="578" t="s">
        <v>126</v>
      </c>
      <c r="D780" s="578"/>
      <c r="E780" s="578"/>
      <c r="F780" s="61"/>
      <c r="G780" s="62"/>
      <c r="H780" s="62"/>
      <c r="I780" s="62"/>
      <c r="J780" s="65"/>
      <c r="K780" s="62"/>
      <c r="L780" s="95">
        <v>16503.3</v>
      </c>
      <c r="M780" s="83"/>
      <c r="N780" s="89">
        <v>156781.35</v>
      </c>
      <c r="EZ780" s="58"/>
      <c r="FA780" s="67"/>
      <c r="FB780" s="67"/>
      <c r="FC780" s="67"/>
      <c r="FG780" s="67" t="s">
        <v>126</v>
      </c>
      <c r="FJ780" s="105"/>
      <c r="FK780" s="67"/>
    </row>
    <row r="781" spans="1:167" s="18" customFormat="1" ht="22.5" x14ac:dyDescent="0.25">
      <c r="A781" s="59" t="s">
        <v>361</v>
      </c>
      <c r="B781" s="60" t="s">
        <v>169</v>
      </c>
      <c r="C781" s="578" t="s">
        <v>37</v>
      </c>
      <c r="D781" s="578"/>
      <c r="E781" s="578"/>
      <c r="F781" s="61" t="s">
        <v>13</v>
      </c>
      <c r="G781" s="62">
        <v>1</v>
      </c>
      <c r="H781" s="63">
        <v>1</v>
      </c>
      <c r="I781" s="63">
        <v>1</v>
      </c>
      <c r="J781" s="88">
        <v>421.93</v>
      </c>
      <c r="K781" s="101">
        <v>1.04236</v>
      </c>
      <c r="L781" s="88">
        <v>439.8</v>
      </c>
      <c r="M781" s="98">
        <v>9.5</v>
      </c>
      <c r="N781" s="89">
        <v>4178.1000000000004</v>
      </c>
      <c r="EZ781" s="58"/>
      <c r="FA781" s="67" t="s">
        <v>37</v>
      </c>
      <c r="FB781" s="67" t="s">
        <v>0</v>
      </c>
      <c r="FC781" s="67" t="s">
        <v>0</v>
      </c>
      <c r="FG781" s="67"/>
      <c r="FJ781" s="105"/>
      <c r="FK781" s="67"/>
    </row>
    <row r="782" spans="1:167" s="18" customFormat="1" ht="15" x14ac:dyDescent="0.25">
      <c r="A782" s="81"/>
      <c r="B782" s="99"/>
      <c r="C782" s="576" t="s">
        <v>308</v>
      </c>
      <c r="D782" s="576"/>
      <c r="E782" s="576"/>
      <c r="F782" s="576"/>
      <c r="G782" s="576"/>
      <c r="H782" s="576"/>
      <c r="I782" s="576"/>
      <c r="J782" s="576"/>
      <c r="K782" s="576"/>
      <c r="L782" s="576"/>
      <c r="M782" s="576"/>
      <c r="N782" s="583"/>
      <c r="EZ782" s="58"/>
      <c r="FA782" s="67"/>
      <c r="FB782" s="67"/>
      <c r="FC782" s="67"/>
      <c r="FG782" s="67"/>
      <c r="FH782" s="75" t="s">
        <v>308</v>
      </c>
      <c r="FJ782" s="105"/>
      <c r="FK782" s="67"/>
    </row>
    <row r="783" spans="1:167" s="18" customFormat="1" ht="15" x14ac:dyDescent="0.25">
      <c r="A783" s="100"/>
      <c r="B783" s="69"/>
      <c r="C783" s="584" t="s">
        <v>171</v>
      </c>
      <c r="D783" s="584"/>
      <c r="E783" s="584"/>
      <c r="F783" s="584"/>
      <c r="G783" s="584"/>
      <c r="H783" s="584"/>
      <c r="I783" s="584"/>
      <c r="J783" s="584"/>
      <c r="K783" s="584"/>
      <c r="L783" s="584"/>
      <c r="M783" s="584"/>
      <c r="N783" s="585"/>
      <c r="EZ783" s="58"/>
      <c r="FA783" s="67"/>
      <c r="FB783" s="67"/>
      <c r="FC783" s="67"/>
      <c r="FG783" s="67"/>
      <c r="FI783" s="75" t="s">
        <v>171</v>
      </c>
      <c r="FJ783" s="105"/>
      <c r="FK783" s="67"/>
    </row>
    <row r="784" spans="1:167" s="18" customFormat="1" ht="15" x14ac:dyDescent="0.25">
      <c r="A784" s="100"/>
      <c r="B784" s="69"/>
      <c r="C784" s="584" t="s">
        <v>161</v>
      </c>
      <c r="D784" s="584"/>
      <c r="E784" s="584"/>
      <c r="F784" s="584"/>
      <c r="G784" s="584"/>
      <c r="H784" s="584"/>
      <c r="I784" s="584"/>
      <c r="J784" s="584"/>
      <c r="K784" s="584"/>
      <c r="L784" s="584"/>
      <c r="M784" s="584"/>
      <c r="N784" s="585"/>
      <c r="EZ784" s="58"/>
      <c r="FA784" s="67"/>
      <c r="FB784" s="67"/>
      <c r="FC784" s="67"/>
      <c r="FG784" s="67"/>
      <c r="FI784" s="75" t="s">
        <v>161</v>
      </c>
      <c r="FJ784" s="105"/>
      <c r="FK784" s="67"/>
    </row>
    <row r="785" spans="1:167" s="18" customFormat="1" ht="15" x14ac:dyDescent="0.25">
      <c r="A785" s="86"/>
      <c r="B785" s="87"/>
      <c r="C785" s="578" t="s">
        <v>126</v>
      </c>
      <c r="D785" s="578"/>
      <c r="E785" s="578"/>
      <c r="F785" s="61"/>
      <c r="G785" s="62"/>
      <c r="H785" s="62"/>
      <c r="I785" s="62"/>
      <c r="J785" s="65"/>
      <c r="K785" s="62"/>
      <c r="L785" s="88">
        <v>439.8</v>
      </c>
      <c r="M785" s="83"/>
      <c r="N785" s="89">
        <v>4178.1000000000004</v>
      </c>
      <c r="EZ785" s="58"/>
      <c r="FA785" s="67"/>
      <c r="FB785" s="67"/>
      <c r="FC785" s="67"/>
      <c r="FG785" s="67" t="s">
        <v>126</v>
      </c>
      <c r="FJ785" s="105"/>
      <c r="FK785" s="67"/>
    </row>
    <row r="786" spans="1:167" s="18" customFormat="1" ht="33.75" x14ac:dyDescent="0.25">
      <c r="A786" s="59" t="s">
        <v>362</v>
      </c>
      <c r="B786" s="60" t="s">
        <v>247</v>
      </c>
      <c r="C786" s="578" t="s">
        <v>248</v>
      </c>
      <c r="D786" s="578"/>
      <c r="E786" s="578"/>
      <c r="F786" s="61" t="s">
        <v>249</v>
      </c>
      <c r="G786" s="62">
        <v>0.06</v>
      </c>
      <c r="H786" s="63">
        <v>1</v>
      </c>
      <c r="I786" s="102">
        <v>0.06</v>
      </c>
      <c r="J786" s="65"/>
      <c r="K786" s="62"/>
      <c r="L786" s="65"/>
      <c r="M786" s="62"/>
      <c r="N786" s="66"/>
      <c r="EZ786" s="58"/>
      <c r="FA786" s="67" t="s">
        <v>248</v>
      </c>
      <c r="FB786" s="67" t="s">
        <v>0</v>
      </c>
      <c r="FC786" s="67" t="s">
        <v>0</v>
      </c>
      <c r="FG786" s="67"/>
      <c r="FJ786" s="105"/>
      <c r="FK786" s="67"/>
    </row>
    <row r="787" spans="1:167" s="18" customFormat="1" ht="15" x14ac:dyDescent="0.25">
      <c r="A787" s="68"/>
      <c r="B787" s="69" t="s">
        <v>26</v>
      </c>
      <c r="C787" s="576" t="s">
        <v>116</v>
      </c>
      <c r="D787" s="576"/>
      <c r="E787" s="576"/>
      <c r="F787" s="70"/>
      <c r="G787" s="71"/>
      <c r="H787" s="71"/>
      <c r="I787" s="71"/>
      <c r="J787" s="90">
        <v>1183.68</v>
      </c>
      <c r="K787" s="71"/>
      <c r="L787" s="72">
        <v>71.02</v>
      </c>
      <c r="M787" s="73">
        <v>52.21</v>
      </c>
      <c r="N787" s="74">
        <v>3707.95</v>
      </c>
      <c r="EZ787" s="58"/>
      <c r="FA787" s="67"/>
      <c r="FB787" s="67"/>
      <c r="FC787" s="67"/>
      <c r="FD787" s="75" t="s">
        <v>116</v>
      </c>
      <c r="FG787" s="67"/>
      <c r="FJ787" s="105"/>
      <c r="FK787" s="67"/>
    </row>
    <row r="788" spans="1:167" s="18" customFormat="1" ht="15" x14ac:dyDescent="0.25">
      <c r="A788" s="68"/>
      <c r="B788" s="69" t="s">
        <v>127</v>
      </c>
      <c r="C788" s="576" t="s">
        <v>131</v>
      </c>
      <c r="D788" s="576"/>
      <c r="E788" s="576"/>
      <c r="F788" s="70"/>
      <c r="G788" s="71"/>
      <c r="H788" s="71"/>
      <c r="I788" s="71"/>
      <c r="J788" s="72">
        <v>946.33</v>
      </c>
      <c r="K788" s="71"/>
      <c r="L788" s="72">
        <v>56.78</v>
      </c>
      <c r="M788" s="73">
        <v>15.71</v>
      </c>
      <c r="N788" s="96">
        <v>892.01</v>
      </c>
      <c r="EZ788" s="58"/>
      <c r="FA788" s="67"/>
      <c r="FB788" s="67"/>
      <c r="FC788" s="67"/>
      <c r="FD788" s="75" t="s">
        <v>131</v>
      </c>
      <c r="FG788" s="67"/>
      <c r="FJ788" s="105"/>
      <c r="FK788" s="67"/>
    </row>
    <row r="789" spans="1:167" s="18" customFormat="1" ht="15" x14ac:dyDescent="0.25">
      <c r="A789" s="68"/>
      <c r="B789" s="69" t="s">
        <v>21</v>
      </c>
      <c r="C789" s="576" t="s">
        <v>132</v>
      </c>
      <c r="D789" s="576"/>
      <c r="E789" s="576"/>
      <c r="F789" s="70"/>
      <c r="G789" s="71"/>
      <c r="H789" s="71"/>
      <c r="I789" s="71"/>
      <c r="J789" s="72">
        <v>90.65</v>
      </c>
      <c r="K789" s="71"/>
      <c r="L789" s="72">
        <v>5.44</v>
      </c>
      <c r="M789" s="73">
        <v>52.21</v>
      </c>
      <c r="N789" s="96">
        <v>284.02</v>
      </c>
      <c r="EZ789" s="58"/>
      <c r="FA789" s="67"/>
      <c r="FB789" s="67"/>
      <c r="FC789" s="67"/>
      <c r="FD789" s="75" t="s">
        <v>132</v>
      </c>
      <c r="FG789" s="67"/>
      <c r="FJ789" s="105"/>
      <c r="FK789" s="67"/>
    </row>
    <row r="790" spans="1:167" s="18" customFormat="1" ht="15" x14ac:dyDescent="0.25">
      <c r="A790" s="68"/>
      <c r="B790" s="69" t="s">
        <v>24</v>
      </c>
      <c r="C790" s="576" t="s">
        <v>152</v>
      </c>
      <c r="D790" s="576"/>
      <c r="E790" s="576"/>
      <c r="F790" s="70"/>
      <c r="G790" s="71"/>
      <c r="H790" s="71"/>
      <c r="I790" s="71"/>
      <c r="J790" s="90">
        <v>8643.11</v>
      </c>
      <c r="K790" s="71"/>
      <c r="L790" s="72">
        <v>518.59</v>
      </c>
      <c r="M790" s="91">
        <v>9.5</v>
      </c>
      <c r="N790" s="74">
        <v>4926.6099999999997</v>
      </c>
      <c r="EZ790" s="58"/>
      <c r="FA790" s="67"/>
      <c r="FB790" s="67"/>
      <c r="FC790" s="67"/>
      <c r="FD790" s="75" t="s">
        <v>152</v>
      </c>
      <c r="FG790" s="67"/>
      <c r="FJ790" s="105"/>
      <c r="FK790" s="67"/>
    </row>
    <row r="791" spans="1:167" s="18" customFormat="1" ht="15" x14ac:dyDescent="0.25">
      <c r="A791" s="76"/>
      <c r="B791" s="69"/>
      <c r="C791" s="576" t="s">
        <v>117</v>
      </c>
      <c r="D791" s="576"/>
      <c r="E791" s="576"/>
      <c r="F791" s="70" t="s">
        <v>118</v>
      </c>
      <c r="G791" s="77">
        <v>137</v>
      </c>
      <c r="H791" s="71"/>
      <c r="I791" s="73">
        <v>8.2200000000000006</v>
      </c>
      <c r="J791" s="79"/>
      <c r="K791" s="71"/>
      <c r="L791" s="79"/>
      <c r="M791" s="71"/>
      <c r="N791" s="80"/>
      <c r="EZ791" s="58"/>
      <c r="FA791" s="67"/>
      <c r="FB791" s="67"/>
      <c r="FC791" s="67"/>
      <c r="FE791" s="75" t="s">
        <v>117</v>
      </c>
      <c r="FG791" s="67"/>
      <c r="FJ791" s="105"/>
      <c r="FK791" s="67"/>
    </row>
    <row r="792" spans="1:167" s="18" customFormat="1" ht="15" x14ac:dyDescent="0.25">
      <c r="A792" s="76"/>
      <c r="B792" s="69"/>
      <c r="C792" s="576" t="s">
        <v>133</v>
      </c>
      <c r="D792" s="576"/>
      <c r="E792" s="576"/>
      <c r="F792" s="70" t="s">
        <v>118</v>
      </c>
      <c r="G792" s="73">
        <v>8.01</v>
      </c>
      <c r="H792" s="71"/>
      <c r="I792" s="103">
        <v>0.48060000000000003</v>
      </c>
      <c r="J792" s="79"/>
      <c r="K792" s="71"/>
      <c r="L792" s="79"/>
      <c r="M792" s="71"/>
      <c r="N792" s="80"/>
      <c r="EZ792" s="58"/>
      <c r="FA792" s="67"/>
      <c r="FB792" s="67"/>
      <c r="FC792" s="67"/>
      <c r="FE792" s="75" t="s">
        <v>133</v>
      </c>
      <c r="FG792" s="67"/>
      <c r="FJ792" s="105"/>
      <c r="FK792" s="67"/>
    </row>
    <row r="793" spans="1:167" s="18" customFormat="1" ht="15" x14ac:dyDescent="0.25">
      <c r="A793" s="81"/>
      <c r="B793" s="69"/>
      <c r="C793" s="577" t="s">
        <v>119</v>
      </c>
      <c r="D793" s="577"/>
      <c r="E793" s="577"/>
      <c r="F793" s="82"/>
      <c r="G793" s="83"/>
      <c r="H793" s="83"/>
      <c r="I793" s="83"/>
      <c r="J793" s="94">
        <v>10773.12</v>
      </c>
      <c r="K793" s="83"/>
      <c r="L793" s="84">
        <v>646.39</v>
      </c>
      <c r="M793" s="83"/>
      <c r="N793" s="85">
        <v>9526.57</v>
      </c>
      <c r="EZ793" s="58"/>
      <c r="FA793" s="67"/>
      <c r="FB793" s="67"/>
      <c r="FC793" s="67"/>
      <c r="FF793" s="75" t="s">
        <v>119</v>
      </c>
      <c r="FG793" s="67"/>
      <c r="FJ793" s="105"/>
      <c r="FK793" s="67"/>
    </row>
    <row r="794" spans="1:167" s="18" customFormat="1" ht="15" x14ac:dyDescent="0.25">
      <c r="A794" s="76"/>
      <c r="B794" s="69"/>
      <c r="C794" s="576" t="s">
        <v>120</v>
      </c>
      <c r="D794" s="576"/>
      <c r="E794" s="576"/>
      <c r="F794" s="70"/>
      <c r="G794" s="71"/>
      <c r="H794" s="71"/>
      <c r="I794" s="71"/>
      <c r="J794" s="79"/>
      <c r="K794" s="71"/>
      <c r="L794" s="72">
        <v>76.459999999999994</v>
      </c>
      <c r="M794" s="71"/>
      <c r="N794" s="74">
        <v>3991.97</v>
      </c>
      <c r="EZ794" s="58"/>
      <c r="FA794" s="67"/>
      <c r="FB794" s="67"/>
      <c r="FC794" s="67"/>
      <c r="FE794" s="75" t="s">
        <v>120</v>
      </c>
      <c r="FG794" s="67"/>
      <c r="FJ794" s="105"/>
      <c r="FK794" s="67"/>
    </row>
    <row r="795" spans="1:167" s="18" customFormat="1" ht="15" x14ac:dyDescent="0.25">
      <c r="A795" s="76"/>
      <c r="B795" s="69" t="s">
        <v>250</v>
      </c>
      <c r="C795" s="576" t="s">
        <v>251</v>
      </c>
      <c r="D795" s="576"/>
      <c r="E795" s="576"/>
      <c r="F795" s="70" t="s">
        <v>123</v>
      </c>
      <c r="G795" s="77">
        <v>106</v>
      </c>
      <c r="H795" s="71"/>
      <c r="I795" s="77">
        <v>106</v>
      </c>
      <c r="J795" s="79"/>
      <c r="K795" s="71"/>
      <c r="L795" s="72">
        <v>81.05</v>
      </c>
      <c r="M795" s="71"/>
      <c r="N795" s="74">
        <v>4231.49</v>
      </c>
      <c r="EZ795" s="58"/>
      <c r="FA795" s="67"/>
      <c r="FB795" s="67"/>
      <c r="FC795" s="67"/>
      <c r="FE795" s="75" t="s">
        <v>251</v>
      </c>
      <c r="FG795" s="67"/>
      <c r="FJ795" s="105"/>
      <c r="FK795" s="67"/>
    </row>
    <row r="796" spans="1:167" s="18" customFormat="1" ht="22.5" x14ac:dyDescent="0.25">
      <c r="A796" s="76"/>
      <c r="B796" s="69" t="s">
        <v>252</v>
      </c>
      <c r="C796" s="576" t="s">
        <v>253</v>
      </c>
      <c r="D796" s="576"/>
      <c r="E796" s="576"/>
      <c r="F796" s="70" t="s">
        <v>123</v>
      </c>
      <c r="G796" s="77">
        <v>56</v>
      </c>
      <c r="H796" s="73">
        <v>0.85</v>
      </c>
      <c r="I796" s="91">
        <v>47.6</v>
      </c>
      <c r="J796" s="79"/>
      <c r="K796" s="71"/>
      <c r="L796" s="72">
        <v>36.39</v>
      </c>
      <c r="M796" s="71"/>
      <c r="N796" s="74">
        <v>1900.18</v>
      </c>
      <c r="EZ796" s="58"/>
      <c r="FA796" s="67"/>
      <c r="FB796" s="67"/>
      <c r="FC796" s="67"/>
      <c r="FE796" s="75" t="s">
        <v>253</v>
      </c>
      <c r="FG796" s="67"/>
      <c r="FJ796" s="105"/>
      <c r="FK796" s="67"/>
    </row>
    <row r="797" spans="1:167" s="18" customFormat="1" ht="15" x14ac:dyDescent="0.25">
      <c r="A797" s="86"/>
      <c r="B797" s="87"/>
      <c r="C797" s="578" t="s">
        <v>126</v>
      </c>
      <c r="D797" s="578"/>
      <c r="E797" s="578"/>
      <c r="F797" s="61"/>
      <c r="G797" s="62"/>
      <c r="H797" s="62"/>
      <c r="I797" s="62"/>
      <c r="J797" s="65"/>
      <c r="K797" s="62"/>
      <c r="L797" s="88">
        <v>763.83</v>
      </c>
      <c r="M797" s="83"/>
      <c r="N797" s="89">
        <v>15658.24</v>
      </c>
      <c r="EZ797" s="58"/>
      <c r="FA797" s="67"/>
      <c r="FB797" s="67"/>
      <c r="FC797" s="67"/>
      <c r="FG797" s="67" t="s">
        <v>126</v>
      </c>
      <c r="FJ797" s="105"/>
      <c r="FK797" s="67"/>
    </row>
    <row r="798" spans="1:167" s="18" customFormat="1" ht="22.5" x14ac:dyDescent="0.25">
      <c r="A798" s="59" t="s">
        <v>363</v>
      </c>
      <c r="B798" s="60" t="s">
        <v>255</v>
      </c>
      <c r="C798" s="578" t="s">
        <v>256</v>
      </c>
      <c r="D798" s="578"/>
      <c r="E798" s="578"/>
      <c r="F798" s="61" t="s">
        <v>174</v>
      </c>
      <c r="G798" s="62">
        <v>-2.9000000000000001E-2</v>
      </c>
      <c r="H798" s="63">
        <v>1</v>
      </c>
      <c r="I798" s="97">
        <v>-2.9000000000000001E-2</v>
      </c>
      <c r="J798" s="95">
        <v>9727.3700000000008</v>
      </c>
      <c r="K798" s="62"/>
      <c r="L798" s="88">
        <v>-282.08999999999997</v>
      </c>
      <c r="M798" s="98">
        <v>9.5</v>
      </c>
      <c r="N798" s="89">
        <v>-2679.86</v>
      </c>
      <c r="EZ798" s="58"/>
      <c r="FA798" s="67" t="s">
        <v>256</v>
      </c>
      <c r="FB798" s="67" t="s">
        <v>0</v>
      </c>
      <c r="FC798" s="67" t="s">
        <v>0</v>
      </c>
      <c r="FG798" s="67"/>
      <c r="FJ798" s="105"/>
      <c r="FK798" s="67"/>
    </row>
    <row r="799" spans="1:167" s="18" customFormat="1" ht="15" x14ac:dyDescent="0.25">
      <c r="A799" s="86"/>
      <c r="B799" s="87"/>
      <c r="C799" s="578" t="s">
        <v>126</v>
      </c>
      <c r="D799" s="578"/>
      <c r="E799" s="578"/>
      <c r="F799" s="61"/>
      <c r="G799" s="62"/>
      <c r="H799" s="62"/>
      <c r="I799" s="62"/>
      <c r="J799" s="65"/>
      <c r="K799" s="62"/>
      <c r="L799" s="88">
        <v>-282.08999999999997</v>
      </c>
      <c r="M799" s="83"/>
      <c r="N799" s="89">
        <v>-2679.86</v>
      </c>
      <c r="EZ799" s="58"/>
      <c r="FA799" s="67"/>
      <c r="FB799" s="67"/>
      <c r="FC799" s="67"/>
      <c r="FG799" s="67" t="s">
        <v>126</v>
      </c>
      <c r="FJ799" s="105"/>
      <c r="FK799" s="67"/>
    </row>
    <row r="800" spans="1:167" s="18" customFormat="1" ht="22.5" x14ac:dyDescent="0.25">
      <c r="A800" s="59" t="s">
        <v>364</v>
      </c>
      <c r="B800" s="60" t="s">
        <v>14</v>
      </c>
      <c r="C800" s="578" t="s">
        <v>258</v>
      </c>
      <c r="D800" s="578"/>
      <c r="E800" s="578"/>
      <c r="F800" s="61" t="s">
        <v>15</v>
      </c>
      <c r="G800" s="62">
        <v>0.36</v>
      </c>
      <c r="H800" s="63">
        <v>1</v>
      </c>
      <c r="I800" s="102">
        <v>0.36</v>
      </c>
      <c r="J800" s="95">
        <v>37646.32</v>
      </c>
      <c r="K800" s="101">
        <v>1.04236</v>
      </c>
      <c r="L800" s="95">
        <v>14126.77</v>
      </c>
      <c r="M800" s="98">
        <v>9.5</v>
      </c>
      <c r="N800" s="89">
        <v>134204.32</v>
      </c>
      <c r="EZ800" s="58"/>
      <c r="FA800" s="67" t="s">
        <v>258</v>
      </c>
      <c r="FB800" s="67" t="s">
        <v>0</v>
      </c>
      <c r="FC800" s="67" t="s">
        <v>0</v>
      </c>
      <c r="FG800" s="67"/>
      <c r="FJ800" s="105"/>
      <c r="FK800" s="67"/>
    </row>
    <row r="801" spans="1:167" s="18" customFormat="1" ht="15" x14ac:dyDescent="0.25">
      <c r="A801" s="81"/>
      <c r="B801" s="99"/>
      <c r="C801" s="576" t="s">
        <v>182</v>
      </c>
      <c r="D801" s="576"/>
      <c r="E801" s="576"/>
      <c r="F801" s="576"/>
      <c r="G801" s="576"/>
      <c r="H801" s="576"/>
      <c r="I801" s="576"/>
      <c r="J801" s="576"/>
      <c r="K801" s="576"/>
      <c r="L801" s="576"/>
      <c r="M801" s="576"/>
      <c r="N801" s="583"/>
      <c r="EZ801" s="58"/>
      <c r="FA801" s="67"/>
      <c r="FB801" s="67"/>
      <c r="FC801" s="67"/>
      <c r="FG801" s="67"/>
      <c r="FH801" s="75" t="s">
        <v>182</v>
      </c>
      <c r="FJ801" s="105"/>
      <c r="FK801" s="67"/>
    </row>
    <row r="802" spans="1:167" s="18" customFormat="1" ht="15" x14ac:dyDescent="0.25">
      <c r="A802" s="100"/>
      <c r="B802" s="69"/>
      <c r="C802" s="584" t="s">
        <v>171</v>
      </c>
      <c r="D802" s="584"/>
      <c r="E802" s="584"/>
      <c r="F802" s="584"/>
      <c r="G802" s="584"/>
      <c r="H802" s="584"/>
      <c r="I802" s="584"/>
      <c r="J802" s="584"/>
      <c r="K802" s="584"/>
      <c r="L802" s="584"/>
      <c r="M802" s="584"/>
      <c r="N802" s="585"/>
      <c r="EZ802" s="58"/>
      <c r="FA802" s="67"/>
      <c r="FB802" s="67"/>
      <c r="FC802" s="67"/>
      <c r="FG802" s="67"/>
      <c r="FI802" s="75" t="s">
        <v>171</v>
      </c>
      <c r="FJ802" s="105"/>
      <c r="FK802" s="67"/>
    </row>
    <row r="803" spans="1:167" s="18" customFormat="1" ht="15" x14ac:dyDescent="0.25">
      <c r="A803" s="100"/>
      <c r="B803" s="69"/>
      <c r="C803" s="584" t="s">
        <v>161</v>
      </c>
      <c r="D803" s="584"/>
      <c r="E803" s="584"/>
      <c r="F803" s="584"/>
      <c r="G803" s="584"/>
      <c r="H803" s="584"/>
      <c r="I803" s="584"/>
      <c r="J803" s="584"/>
      <c r="K803" s="584"/>
      <c r="L803" s="584"/>
      <c r="M803" s="584"/>
      <c r="N803" s="585"/>
      <c r="EZ803" s="58"/>
      <c r="FA803" s="67"/>
      <c r="FB803" s="67"/>
      <c r="FC803" s="67"/>
      <c r="FG803" s="67"/>
      <c r="FI803" s="75" t="s">
        <v>161</v>
      </c>
      <c r="FJ803" s="105"/>
      <c r="FK803" s="67"/>
    </row>
    <row r="804" spans="1:167" s="18" customFormat="1" ht="15" x14ac:dyDescent="0.25">
      <c r="A804" s="86"/>
      <c r="B804" s="87"/>
      <c r="C804" s="578" t="s">
        <v>126</v>
      </c>
      <c r="D804" s="578"/>
      <c r="E804" s="578"/>
      <c r="F804" s="61"/>
      <c r="G804" s="62"/>
      <c r="H804" s="62"/>
      <c r="I804" s="62"/>
      <c r="J804" s="65"/>
      <c r="K804" s="62"/>
      <c r="L804" s="95">
        <v>14126.77</v>
      </c>
      <c r="M804" s="83"/>
      <c r="N804" s="89">
        <v>134204.32</v>
      </c>
      <c r="EZ804" s="58"/>
      <c r="FA804" s="67"/>
      <c r="FB804" s="67"/>
      <c r="FC804" s="67"/>
      <c r="FG804" s="67" t="s">
        <v>126</v>
      </c>
      <c r="FJ804" s="105"/>
      <c r="FK804" s="67"/>
    </row>
    <row r="805" spans="1:167" s="18" customFormat="1" ht="22.5" x14ac:dyDescent="0.25">
      <c r="A805" s="59" t="s">
        <v>365</v>
      </c>
      <c r="B805" s="60" t="s">
        <v>14</v>
      </c>
      <c r="C805" s="578" t="s">
        <v>176</v>
      </c>
      <c r="D805" s="578"/>
      <c r="E805" s="578"/>
      <c r="F805" s="61" t="s">
        <v>15</v>
      </c>
      <c r="G805" s="62">
        <v>2.9000000000000001E-2</v>
      </c>
      <c r="H805" s="63">
        <v>1</v>
      </c>
      <c r="I805" s="97">
        <v>2.9000000000000001E-2</v>
      </c>
      <c r="J805" s="95">
        <v>27894.74</v>
      </c>
      <c r="K805" s="101">
        <v>1.04236</v>
      </c>
      <c r="L805" s="88">
        <v>843.21</v>
      </c>
      <c r="M805" s="98">
        <v>9.5</v>
      </c>
      <c r="N805" s="89">
        <v>8010.5</v>
      </c>
      <c r="EZ805" s="58"/>
      <c r="FA805" s="67" t="s">
        <v>176</v>
      </c>
      <c r="FB805" s="67" t="s">
        <v>0</v>
      </c>
      <c r="FC805" s="67" t="s">
        <v>0</v>
      </c>
      <c r="FG805" s="67"/>
      <c r="FJ805" s="105"/>
      <c r="FK805" s="67"/>
    </row>
    <row r="806" spans="1:167" s="18" customFormat="1" ht="15" x14ac:dyDescent="0.25">
      <c r="A806" s="81"/>
      <c r="B806" s="99"/>
      <c r="C806" s="576" t="s">
        <v>177</v>
      </c>
      <c r="D806" s="576"/>
      <c r="E806" s="576"/>
      <c r="F806" s="576"/>
      <c r="G806" s="576"/>
      <c r="H806" s="576"/>
      <c r="I806" s="576"/>
      <c r="J806" s="576"/>
      <c r="K806" s="576"/>
      <c r="L806" s="576"/>
      <c r="M806" s="576"/>
      <c r="N806" s="583"/>
      <c r="EZ806" s="58"/>
      <c r="FA806" s="67"/>
      <c r="FB806" s="67"/>
      <c r="FC806" s="67"/>
      <c r="FG806" s="67"/>
      <c r="FH806" s="75" t="s">
        <v>177</v>
      </c>
      <c r="FJ806" s="105"/>
      <c r="FK806" s="67"/>
    </row>
    <row r="807" spans="1:167" s="18" customFormat="1" ht="15" x14ac:dyDescent="0.25">
      <c r="A807" s="100"/>
      <c r="B807" s="69"/>
      <c r="C807" s="584" t="s">
        <v>171</v>
      </c>
      <c r="D807" s="584"/>
      <c r="E807" s="584"/>
      <c r="F807" s="584"/>
      <c r="G807" s="584"/>
      <c r="H807" s="584"/>
      <c r="I807" s="584"/>
      <c r="J807" s="584"/>
      <c r="K807" s="584"/>
      <c r="L807" s="584"/>
      <c r="M807" s="584"/>
      <c r="N807" s="585"/>
      <c r="EZ807" s="58"/>
      <c r="FA807" s="67"/>
      <c r="FB807" s="67"/>
      <c r="FC807" s="67"/>
      <c r="FG807" s="67"/>
      <c r="FI807" s="75" t="s">
        <v>171</v>
      </c>
      <c r="FJ807" s="105"/>
      <c r="FK807" s="67"/>
    </row>
    <row r="808" spans="1:167" s="18" customFormat="1" ht="15" x14ac:dyDescent="0.25">
      <c r="A808" s="100"/>
      <c r="B808" s="69"/>
      <c r="C808" s="584" t="s">
        <v>161</v>
      </c>
      <c r="D808" s="584"/>
      <c r="E808" s="584"/>
      <c r="F808" s="584"/>
      <c r="G808" s="584"/>
      <c r="H808" s="584"/>
      <c r="I808" s="584"/>
      <c r="J808" s="584"/>
      <c r="K808" s="584"/>
      <c r="L808" s="584"/>
      <c r="M808" s="584"/>
      <c r="N808" s="585"/>
      <c r="EZ808" s="58"/>
      <c r="FA808" s="67"/>
      <c r="FB808" s="67"/>
      <c r="FC808" s="67"/>
      <c r="FG808" s="67"/>
      <c r="FI808" s="75" t="s">
        <v>161</v>
      </c>
      <c r="FJ808" s="105"/>
      <c r="FK808" s="67"/>
    </row>
    <row r="809" spans="1:167" s="18" customFormat="1" ht="15" x14ac:dyDescent="0.25">
      <c r="A809" s="86"/>
      <c r="B809" s="87"/>
      <c r="C809" s="578" t="s">
        <v>126</v>
      </c>
      <c r="D809" s="578"/>
      <c r="E809" s="578"/>
      <c r="F809" s="61"/>
      <c r="G809" s="62"/>
      <c r="H809" s="62"/>
      <c r="I809" s="62"/>
      <c r="J809" s="65"/>
      <c r="K809" s="62"/>
      <c r="L809" s="88">
        <v>843.21</v>
      </c>
      <c r="M809" s="83"/>
      <c r="N809" s="89">
        <v>8010.5</v>
      </c>
      <c r="EZ809" s="58"/>
      <c r="FA809" s="67"/>
      <c r="FB809" s="67"/>
      <c r="FC809" s="67"/>
      <c r="FG809" s="67" t="s">
        <v>126</v>
      </c>
      <c r="FJ809" s="105"/>
      <c r="FK809" s="67"/>
    </row>
    <row r="810" spans="1:167" s="18" customFormat="1" ht="33.75" x14ac:dyDescent="0.25">
      <c r="A810" s="59" t="s">
        <v>366</v>
      </c>
      <c r="B810" s="60" t="s">
        <v>314</v>
      </c>
      <c r="C810" s="578" t="s">
        <v>315</v>
      </c>
      <c r="D810" s="578"/>
      <c r="E810" s="578"/>
      <c r="F810" s="61" t="s">
        <v>202</v>
      </c>
      <c r="G810" s="62">
        <v>1.3299999999999999E-2</v>
      </c>
      <c r="H810" s="63">
        <v>1</v>
      </c>
      <c r="I810" s="64">
        <v>1.3299999999999999E-2</v>
      </c>
      <c r="J810" s="65"/>
      <c r="K810" s="62"/>
      <c r="L810" s="65"/>
      <c r="M810" s="62"/>
      <c r="N810" s="66"/>
      <c r="EZ810" s="58"/>
      <c r="FA810" s="67" t="s">
        <v>315</v>
      </c>
      <c r="FB810" s="67" t="s">
        <v>0</v>
      </c>
      <c r="FC810" s="67" t="s">
        <v>0</v>
      </c>
      <c r="FG810" s="67"/>
      <c r="FJ810" s="105"/>
      <c r="FK810" s="67"/>
    </row>
    <row r="811" spans="1:167" s="18" customFormat="1" ht="15" x14ac:dyDescent="0.25">
      <c r="A811" s="68"/>
      <c r="B811" s="69" t="s">
        <v>26</v>
      </c>
      <c r="C811" s="576" t="s">
        <v>116</v>
      </c>
      <c r="D811" s="576"/>
      <c r="E811" s="576"/>
      <c r="F811" s="70"/>
      <c r="G811" s="71"/>
      <c r="H811" s="71"/>
      <c r="I811" s="71"/>
      <c r="J811" s="90">
        <v>1107.95</v>
      </c>
      <c r="K811" s="71"/>
      <c r="L811" s="72">
        <v>14.74</v>
      </c>
      <c r="M811" s="73">
        <v>52.21</v>
      </c>
      <c r="N811" s="96">
        <v>769.58</v>
      </c>
      <c r="EZ811" s="58"/>
      <c r="FA811" s="67"/>
      <c r="FB811" s="67"/>
      <c r="FC811" s="67"/>
      <c r="FD811" s="75" t="s">
        <v>116</v>
      </c>
      <c r="FG811" s="67"/>
      <c r="FJ811" s="105"/>
      <c r="FK811" s="67"/>
    </row>
    <row r="812" spans="1:167" s="18" customFormat="1" ht="15" x14ac:dyDescent="0.25">
      <c r="A812" s="68"/>
      <c r="B812" s="69" t="s">
        <v>127</v>
      </c>
      <c r="C812" s="576" t="s">
        <v>131</v>
      </c>
      <c r="D812" s="576"/>
      <c r="E812" s="576"/>
      <c r="F812" s="70"/>
      <c r="G812" s="71"/>
      <c r="H812" s="71"/>
      <c r="I812" s="71"/>
      <c r="J812" s="90">
        <v>12533.99</v>
      </c>
      <c r="K812" s="71"/>
      <c r="L812" s="72">
        <v>166.7</v>
      </c>
      <c r="M812" s="73">
        <v>15.71</v>
      </c>
      <c r="N812" s="74">
        <v>2618.86</v>
      </c>
      <c r="EZ812" s="58"/>
      <c r="FA812" s="67"/>
      <c r="FB812" s="67"/>
      <c r="FC812" s="67"/>
      <c r="FD812" s="75" t="s">
        <v>131</v>
      </c>
      <c r="FG812" s="67"/>
      <c r="FJ812" s="105"/>
      <c r="FK812" s="67"/>
    </row>
    <row r="813" spans="1:167" s="18" customFormat="1" ht="15" x14ac:dyDescent="0.25">
      <c r="A813" s="68"/>
      <c r="B813" s="69" t="s">
        <v>21</v>
      </c>
      <c r="C813" s="576" t="s">
        <v>132</v>
      </c>
      <c r="D813" s="576"/>
      <c r="E813" s="576"/>
      <c r="F813" s="70"/>
      <c r="G813" s="71"/>
      <c r="H813" s="71"/>
      <c r="I813" s="71"/>
      <c r="J813" s="72">
        <v>820.22</v>
      </c>
      <c r="K813" s="71"/>
      <c r="L813" s="72">
        <v>10.91</v>
      </c>
      <c r="M813" s="73">
        <v>52.21</v>
      </c>
      <c r="N813" s="96">
        <v>569.61</v>
      </c>
      <c r="EZ813" s="58"/>
      <c r="FA813" s="67"/>
      <c r="FB813" s="67"/>
      <c r="FC813" s="67"/>
      <c r="FD813" s="75" t="s">
        <v>132</v>
      </c>
      <c r="FG813" s="67"/>
      <c r="FJ813" s="105"/>
      <c r="FK813" s="67"/>
    </row>
    <row r="814" spans="1:167" s="18" customFormat="1" ht="15" x14ac:dyDescent="0.25">
      <c r="A814" s="68"/>
      <c r="B814" s="69" t="s">
        <v>24</v>
      </c>
      <c r="C814" s="576" t="s">
        <v>152</v>
      </c>
      <c r="D814" s="576"/>
      <c r="E814" s="576"/>
      <c r="F814" s="70"/>
      <c r="G814" s="71"/>
      <c r="H814" s="71"/>
      <c r="I814" s="71"/>
      <c r="J814" s="90">
        <v>230267.7</v>
      </c>
      <c r="K814" s="71"/>
      <c r="L814" s="90">
        <v>3062.56</v>
      </c>
      <c r="M814" s="91">
        <v>9.5</v>
      </c>
      <c r="N814" s="74">
        <v>29094.32</v>
      </c>
      <c r="EZ814" s="58"/>
      <c r="FA814" s="67"/>
      <c r="FB814" s="67"/>
      <c r="FC814" s="67"/>
      <c r="FD814" s="75" t="s">
        <v>152</v>
      </c>
      <c r="FG814" s="67"/>
      <c r="FJ814" s="105"/>
      <c r="FK814" s="67"/>
    </row>
    <row r="815" spans="1:167" s="18" customFormat="1" ht="15" x14ac:dyDescent="0.25">
      <c r="A815" s="76"/>
      <c r="B815" s="69"/>
      <c r="C815" s="576" t="s">
        <v>117</v>
      </c>
      <c r="D815" s="576"/>
      <c r="E815" s="576"/>
      <c r="F815" s="70" t="s">
        <v>118</v>
      </c>
      <c r="G815" s="73">
        <v>134.46</v>
      </c>
      <c r="H815" s="71"/>
      <c r="I815" s="93">
        <v>1.7883180000000001</v>
      </c>
      <c r="J815" s="79"/>
      <c r="K815" s="71"/>
      <c r="L815" s="79"/>
      <c r="M815" s="71"/>
      <c r="N815" s="80"/>
      <c r="EZ815" s="58"/>
      <c r="FA815" s="67"/>
      <c r="FB815" s="67"/>
      <c r="FC815" s="67"/>
      <c r="FE815" s="75" t="s">
        <v>117</v>
      </c>
      <c r="FG815" s="67"/>
      <c r="FJ815" s="105"/>
      <c r="FK815" s="67"/>
    </row>
    <row r="816" spans="1:167" s="18" customFormat="1" ht="15" x14ac:dyDescent="0.25">
      <c r="A816" s="76"/>
      <c r="B816" s="69"/>
      <c r="C816" s="576" t="s">
        <v>133</v>
      </c>
      <c r="D816" s="576"/>
      <c r="E816" s="576"/>
      <c r="F816" s="70" t="s">
        <v>118</v>
      </c>
      <c r="G816" s="73">
        <v>54.89</v>
      </c>
      <c r="H816" s="71"/>
      <c r="I816" s="93">
        <v>0.73003700000000005</v>
      </c>
      <c r="J816" s="79"/>
      <c r="K816" s="71"/>
      <c r="L816" s="79"/>
      <c r="M816" s="71"/>
      <c r="N816" s="80"/>
      <c r="EZ816" s="58"/>
      <c r="FA816" s="67"/>
      <c r="FB816" s="67"/>
      <c r="FC816" s="67"/>
      <c r="FE816" s="75" t="s">
        <v>133</v>
      </c>
      <c r="FG816" s="67"/>
      <c r="FJ816" s="105"/>
      <c r="FK816" s="67"/>
    </row>
    <row r="817" spans="1:167" s="18" customFormat="1" ht="15" x14ac:dyDescent="0.25">
      <c r="A817" s="81"/>
      <c r="B817" s="69"/>
      <c r="C817" s="577" t="s">
        <v>119</v>
      </c>
      <c r="D817" s="577"/>
      <c r="E817" s="577"/>
      <c r="F817" s="82"/>
      <c r="G817" s="83"/>
      <c r="H817" s="83"/>
      <c r="I817" s="83"/>
      <c r="J817" s="94">
        <v>243909.64</v>
      </c>
      <c r="K817" s="83"/>
      <c r="L817" s="94">
        <v>3244</v>
      </c>
      <c r="M817" s="83"/>
      <c r="N817" s="85">
        <v>32482.76</v>
      </c>
      <c r="EZ817" s="58"/>
      <c r="FA817" s="67"/>
      <c r="FB817" s="67"/>
      <c r="FC817" s="67"/>
      <c r="FF817" s="75" t="s">
        <v>119</v>
      </c>
      <c r="FG817" s="67"/>
      <c r="FJ817" s="105"/>
      <c r="FK817" s="67"/>
    </row>
    <row r="818" spans="1:167" s="18" customFormat="1" ht="15" x14ac:dyDescent="0.25">
      <c r="A818" s="76"/>
      <c r="B818" s="69"/>
      <c r="C818" s="576" t="s">
        <v>120</v>
      </c>
      <c r="D818" s="576"/>
      <c r="E818" s="576"/>
      <c r="F818" s="70"/>
      <c r="G818" s="71"/>
      <c r="H818" s="71"/>
      <c r="I818" s="71"/>
      <c r="J818" s="79"/>
      <c r="K818" s="71"/>
      <c r="L818" s="72">
        <v>25.65</v>
      </c>
      <c r="M818" s="71"/>
      <c r="N818" s="74">
        <v>1339.19</v>
      </c>
      <c r="EZ818" s="58"/>
      <c r="FA818" s="67"/>
      <c r="FB818" s="67"/>
      <c r="FC818" s="67"/>
      <c r="FE818" s="75" t="s">
        <v>120</v>
      </c>
      <c r="FG818" s="67"/>
      <c r="FJ818" s="105"/>
      <c r="FK818" s="67"/>
    </row>
    <row r="819" spans="1:167" s="18" customFormat="1" ht="22.5" x14ac:dyDescent="0.25">
      <c r="A819" s="76"/>
      <c r="B819" s="69" t="s">
        <v>134</v>
      </c>
      <c r="C819" s="576" t="s">
        <v>135</v>
      </c>
      <c r="D819" s="576"/>
      <c r="E819" s="576"/>
      <c r="F819" s="70" t="s">
        <v>123</v>
      </c>
      <c r="G819" s="77">
        <v>109</v>
      </c>
      <c r="H819" s="71"/>
      <c r="I819" s="77">
        <v>109</v>
      </c>
      <c r="J819" s="79"/>
      <c r="K819" s="71"/>
      <c r="L819" s="72">
        <v>27.96</v>
      </c>
      <c r="M819" s="71"/>
      <c r="N819" s="74">
        <v>1459.72</v>
      </c>
      <c r="EZ819" s="58"/>
      <c r="FA819" s="67"/>
      <c r="FB819" s="67"/>
      <c r="FC819" s="67"/>
      <c r="FE819" s="75" t="s">
        <v>135</v>
      </c>
      <c r="FG819" s="67"/>
      <c r="FJ819" s="105"/>
      <c r="FK819" s="67"/>
    </row>
    <row r="820" spans="1:167" s="18" customFormat="1" ht="45" x14ac:dyDescent="0.25">
      <c r="A820" s="76"/>
      <c r="B820" s="69" t="s">
        <v>136</v>
      </c>
      <c r="C820" s="576" t="s">
        <v>137</v>
      </c>
      <c r="D820" s="576"/>
      <c r="E820" s="576"/>
      <c r="F820" s="70" t="s">
        <v>123</v>
      </c>
      <c r="G820" s="77">
        <v>65</v>
      </c>
      <c r="H820" s="73">
        <v>0.85</v>
      </c>
      <c r="I820" s="73">
        <v>55.25</v>
      </c>
      <c r="J820" s="79"/>
      <c r="K820" s="71"/>
      <c r="L820" s="72">
        <v>14.17</v>
      </c>
      <c r="M820" s="71"/>
      <c r="N820" s="96">
        <v>739.9</v>
      </c>
      <c r="EZ820" s="58"/>
      <c r="FA820" s="67"/>
      <c r="FB820" s="67"/>
      <c r="FC820" s="67"/>
      <c r="FE820" s="75" t="s">
        <v>137</v>
      </c>
      <c r="FG820" s="67"/>
      <c r="FJ820" s="105"/>
      <c r="FK820" s="67"/>
    </row>
    <row r="821" spans="1:167" s="18" customFormat="1" ht="15" x14ac:dyDescent="0.25">
      <c r="A821" s="86"/>
      <c r="B821" s="87"/>
      <c r="C821" s="578" t="s">
        <v>126</v>
      </c>
      <c r="D821" s="578"/>
      <c r="E821" s="578"/>
      <c r="F821" s="61"/>
      <c r="G821" s="62"/>
      <c r="H821" s="62"/>
      <c r="I821" s="62"/>
      <c r="J821" s="65"/>
      <c r="K821" s="62"/>
      <c r="L821" s="95">
        <v>3286.13</v>
      </c>
      <c r="M821" s="83"/>
      <c r="N821" s="89">
        <v>34682.379999999997</v>
      </c>
      <c r="EZ821" s="58"/>
      <c r="FA821" s="67"/>
      <c r="FB821" s="67"/>
      <c r="FC821" s="67"/>
      <c r="FG821" s="67" t="s">
        <v>126</v>
      </c>
      <c r="FJ821" s="105"/>
      <c r="FK821" s="67"/>
    </row>
    <row r="822" spans="1:167" s="18" customFormat="1" ht="15" x14ac:dyDescent="0.25">
      <c r="A822" s="586" t="s">
        <v>203</v>
      </c>
      <c r="B822" s="587"/>
      <c r="C822" s="587"/>
      <c r="D822" s="587"/>
      <c r="E822" s="587"/>
      <c r="F822" s="587"/>
      <c r="G822" s="587"/>
      <c r="H822" s="587"/>
      <c r="I822" s="587"/>
      <c r="J822" s="587"/>
      <c r="K822" s="587"/>
      <c r="L822" s="587"/>
      <c r="M822" s="587"/>
      <c r="N822" s="588"/>
      <c r="EZ822" s="58"/>
      <c r="FA822" s="67"/>
      <c r="FB822" s="67"/>
      <c r="FC822" s="67"/>
      <c r="FG822" s="67"/>
      <c r="FJ822" s="105" t="s">
        <v>203</v>
      </c>
      <c r="FK822" s="67"/>
    </row>
    <row r="823" spans="1:167" s="18" customFormat="1" ht="56.25" x14ac:dyDescent="0.25">
      <c r="A823" s="59" t="s">
        <v>367</v>
      </c>
      <c r="B823" s="60" t="s">
        <v>205</v>
      </c>
      <c r="C823" s="578" t="s">
        <v>206</v>
      </c>
      <c r="D823" s="578"/>
      <c r="E823" s="578"/>
      <c r="F823" s="61" t="s">
        <v>207</v>
      </c>
      <c r="G823" s="62">
        <v>41.5</v>
      </c>
      <c r="H823" s="63">
        <v>1</v>
      </c>
      <c r="I823" s="98">
        <v>41.5</v>
      </c>
      <c r="J823" s="88">
        <v>3.28</v>
      </c>
      <c r="K823" s="62"/>
      <c r="L823" s="88">
        <v>136.12</v>
      </c>
      <c r="M823" s="102">
        <v>15.71</v>
      </c>
      <c r="N823" s="89">
        <v>2138.4499999999998</v>
      </c>
      <c r="EZ823" s="58"/>
      <c r="FA823" s="67" t="s">
        <v>206</v>
      </c>
      <c r="FB823" s="67" t="s">
        <v>0</v>
      </c>
      <c r="FC823" s="67" t="s">
        <v>0</v>
      </c>
      <c r="FG823" s="67"/>
      <c r="FJ823" s="105"/>
      <c r="FK823" s="67"/>
    </row>
    <row r="824" spans="1:167" s="18" customFormat="1" ht="15" x14ac:dyDescent="0.25">
      <c r="A824" s="86"/>
      <c r="B824" s="87"/>
      <c r="C824" s="578" t="s">
        <v>126</v>
      </c>
      <c r="D824" s="578"/>
      <c r="E824" s="578"/>
      <c r="F824" s="61"/>
      <c r="G824" s="62"/>
      <c r="H824" s="62"/>
      <c r="I824" s="62"/>
      <c r="J824" s="65"/>
      <c r="K824" s="62"/>
      <c r="L824" s="88">
        <v>136.12</v>
      </c>
      <c r="M824" s="83"/>
      <c r="N824" s="89">
        <v>2138.4499999999998</v>
      </c>
      <c r="EZ824" s="58"/>
      <c r="FA824" s="67"/>
      <c r="FB824" s="67"/>
      <c r="FC824" s="67"/>
      <c r="FG824" s="67" t="s">
        <v>126</v>
      </c>
      <c r="FJ824" s="105"/>
      <c r="FK824" s="67"/>
    </row>
    <row r="825" spans="1:167" s="18" customFormat="1" ht="67.5" x14ac:dyDescent="0.25">
      <c r="A825" s="59" t="s">
        <v>368</v>
      </c>
      <c r="B825" s="60" t="s">
        <v>209</v>
      </c>
      <c r="C825" s="578" t="s">
        <v>262</v>
      </c>
      <c r="D825" s="578"/>
      <c r="E825" s="578"/>
      <c r="F825" s="61" t="s">
        <v>207</v>
      </c>
      <c r="G825" s="62">
        <v>9.9</v>
      </c>
      <c r="H825" s="63">
        <v>1</v>
      </c>
      <c r="I825" s="98">
        <v>9.9</v>
      </c>
      <c r="J825" s="88">
        <v>8.39</v>
      </c>
      <c r="K825" s="62"/>
      <c r="L825" s="88">
        <v>83.06</v>
      </c>
      <c r="M825" s="102">
        <v>15.71</v>
      </c>
      <c r="N825" s="89">
        <v>1304.8699999999999</v>
      </c>
      <c r="EZ825" s="58"/>
      <c r="FA825" s="67" t="s">
        <v>262</v>
      </c>
      <c r="FB825" s="67" t="s">
        <v>0</v>
      </c>
      <c r="FC825" s="67" t="s">
        <v>0</v>
      </c>
      <c r="FG825" s="67"/>
      <c r="FJ825" s="105"/>
      <c r="FK825" s="67"/>
    </row>
    <row r="826" spans="1:167" s="18" customFormat="1" ht="15" x14ac:dyDescent="0.25">
      <c r="A826" s="86"/>
      <c r="B826" s="87"/>
      <c r="C826" s="578" t="s">
        <v>126</v>
      </c>
      <c r="D826" s="578"/>
      <c r="E826" s="578"/>
      <c r="F826" s="61"/>
      <c r="G826" s="62"/>
      <c r="H826" s="62"/>
      <c r="I826" s="62"/>
      <c r="J826" s="65"/>
      <c r="K826" s="62"/>
      <c r="L826" s="88">
        <v>83.06</v>
      </c>
      <c r="M826" s="83"/>
      <c r="N826" s="89">
        <v>1304.8699999999999</v>
      </c>
      <c r="EZ826" s="58"/>
      <c r="FA826" s="67"/>
      <c r="FB826" s="67"/>
      <c r="FC826" s="67"/>
      <c r="FG826" s="67" t="s">
        <v>126</v>
      </c>
      <c r="FJ826" s="105"/>
      <c r="FK826" s="67"/>
    </row>
    <row r="827" spans="1:167" s="18" customFormat="1" ht="45" x14ac:dyDescent="0.25">
      <c r="A827" s="59" t="s">
        <v>369</v>
      </c>
      <c r="B827" s="60" t="s">
        <v>212</v>
      </c>
      <c r="C827" s="578" t="s">
        <v>277</v>
      </c>
      <c r="D827" s="578"/>
      <c r="E827" s="578"/>
      <c r="F827" s="61" t="s">
        <v>207</v>
      </c>
      <c r="G827" s="62">
        <v>5</v>
      </c>
      <c r="H827" s="63">
        <v>1</v>
      </c>
      <c r="I827" s="63">
        <v>5</v>
      </c>
      <c r="J827" s="88">
        <v>10.88</v>
      </c>
      <c r="K827" s="62"/>
      <c r="L827" s="88">
        <v>54.4</v>
      </c>
      <c r="M827" s="102">
        <v>15.71</v>
      </c>
      <c r="N827" s="114">
        <v>854.62</v>
      </c>
      <c r="EZ827" s="58"/>
      <c r="FA827" s="67" t="s">
        <v>277</v>
      </c>
      <c r="FB827" s="67" t="s">
        <v>0</v>
      </c>
      <c r="FC827" s="67" t="s">
        <v>0</v>
      </c>
      <c r="FG827" s="67"/>
      <c r="FJ827" s="105"/>
      <c r="FK827" s="67"/>
    </row>
    <row r="828" spans="1:167" s="18" customFormat="1" ht="15" x14ac:dyDescent="0.25">
      <c r="A828" s="86"/>
      <c r="B828" s="87"/>
      <c r="C828" s="578" t="s">
        <v>126</v>
      </c>
      <c r="D828" s="578"/>
      <c r="E828" s="578"/>
      <c r="F828" s="61"/>
      <c r="G828" s="62"/>
      <c r="H828" s="62"/>
      <c r="I828" s="62"/>
      <c r="J828" s="65"/>
      <c r="K828" s="62"/>
      <c r="L828" s="88">
        <v>54.4</v>
      </c>
      <c r="M828" s="83"/>
      <c r="N828" s="114">
        <v>854.62</v>
      </c>
      <c r="EZ828" s="58"/>
      <c r="FA828" s="67"/>
      <c r="FB828" s="67"/>
      <c r="FC828" s="67"/>
      <c r="FG828" s="67" t="s">
        <v>126</v>
      </c>
      <c r="FJ828" s="105"/>
      <c r="FK828" s="67"/>
    </row>
    <row r="829" spans="1:167" s="18" customFormat="1" ht="45" x14ac:dyDescent="0.25">
      <c r="A829" s="59" t="s">
        <v>370</v>
      </c>
      <c r="B829" s="60" t="s">
        <v>215</v>
      </c>
      <c r="C829" s="578" t="s">
        <v>216</v>
      </c>
      <c r="D829" s="578"/>
      <c r="E829" s="578"/>
      <c r="F829" s="61" t="s">
        <v>207</v>
      </c>
      <c r="G829" s="62">
        <v>56.4</v>
      </c>
      <c r="H829" s="63">
        <v>1</v>
      </c>
      <c r="I829" s="98">
        <v>56.4</v>
      </c>
      <c r="J829" s="88">
        <v>3.86</v>
      </c>
      <c r="K829" s="62"/>
      <c r="L829" s="88">
        <v>217.7</v>
      </c>
      <c r="M829" s="102">
        <v>16.22</v>
      </c>
      <c r="N829" s="89">
        <v>3531.09</v>
      </c>
      <c r="EZ829" s="58"/>
      <c r="FA829" s="67" t="s">
        <v>216</v>
      </c>
      <c r="FB829" s="67" t="s">
        <v>0</v>
      </c>
      <c r="FC829" s="67" t="s">
        <v>0</v>
      </c>
      <c r="FG829" s="67"/>
      <c r="FJ829" s="105"/>
      <c r="FK829" s="67"/>
    </row>
    <row r="830" spans="1:167" s="18" customFormat="1" ht="15" x14ac:dyDescent="0.25">
      <c r="A830" s="86"/>
      <c r="B830" s="87"/>
      <c r="C830" s="578" t="s">
        <v>126</v>
      </c>
      <c r="D830" s="578"/>
      <c r="E830" s="578"/>
      <c r="F830" s="61"/>
      <c r="G830" s="62"/>
      <c r="H830" s="62"/>
      <c r="I830" s="62"/>
      <c r="J830" s="65"/>
      <c r="K830" s="62"/>
      <c r="L830" s="88">
        <v>217.7</v>
      </c>
      <c r="M830" s="83"/>
      <c r="N830" s="89">
        <v>3531.09</v>
      </c>
      <c r="EZ830" s="58"/>
      <c r="FA830" s="67"/>
      <c r="FB830" s="67"/>
      <c r="FC830" s="67"/>
      <c r="FG830" s="67" t="s">
        <v>126</v>
      </c>
      <c r="FJ830" s="105"/>
      <c r="FK830" s="67"/>
    </row>
    <row r="831" spans="1:167" s="18" customFormat="1" ht="0" hidden="1" customHeight="1" x14ac:dyDescent="0.25">
      <c r="A831" s="106"/>
      <c r="B831" s="67"/>
      <c r="C831" s="67"/>
      <c r="D831" s="67"/>
      <c r="E831" s="67"/>
      <c r="F831" s="107"/>
      <c r="G831" s="107"/>
      <c r="H831" s="107"/>
      <c r="I831" s="107"/>
      <c r="J831" s="108"/>
      <c r="K831" s="107"/>
      <c r="L831" s="108"/>
      <c r="M831" s="71"/>
      <c r="N831" s="108"/>
      <c r="EZ831" s="58"/>
      <c r="FA831" s="67"/>
      <c r="FB831" s="67"/>
      <c r="FC831" s="67"/>
      <c r="FG831" s="67"/>
      <c r="FJ831" s="105"/>
      <c r="FK831" s="67"/>
    </row>
    <row r="832" spans="1:167" s="18" customFormat="1" ht="15" x14ac:dyDescent="0.25">
      <c r="A832" s="109"/>
      <c r="B832" s="110"/>
      <c r="C832" s="578" t="s">
        <v>371</v>
      </c>
      <c r="D832" s="578"/>
      <c r="E832" s="578"/>
      <c r="F832" s="578"/>
      <c r="G832" s="578"/>
      <c r="H832" s="578"/>
      <c r="I832" s="578"/>
      <c r="J832" s="578"/>
      <c r="K832" s="578"/>
      <c r="L832" s="111">
        <v>621982.81000000006</v>
      </c>
      <c r="M832" s="112"/>
      <c r="N832" s="113">
        <v>6114683.7599999998</v>
      </c>
      <c r="EZ832" s="58"/>
      <c r="FA832" s="67"/>
      <c r="FB832" s="67"/>
      <c r="FC832" s="67"/>
      <c r="FG832" s="67"/>
      <c r="FJ832" s="105"/>
      <c r="FK832" s="67" t="s">
        <v>371</v>
      </c>
    </row>
    <row r="833" spans="1:167" s="18" customFormat="1" ht="15" x14ac:dyDescent="0.25">
      <c r="A833" s="580" t="s">
        <v>372</v>
      </c>
      <c r="B833" s="581"/>
      <c r="C833" s="581"/>
      <c r="D833" s="581"/>
      <c r="E833" s="581"/>
      <c r="F833" s="581"/>
      <c r="G833" s="581"/>
      <c r="H833" s="581"/>
      <c r="I833" s="581"/>
      <c r="J833" s="581"/>
      <c r="K833" s="581"/>
      <c r="L833" s="581"/>
      <c r="M833" s="581"/>
      <c r="N833" s="582"/>
      <c r="EZ833" s="58" t="s">
        <v>372</v>
      </c>
      <c r="FA833" s="67"/>
      <c r="FB833" s="67"/>
      <c r="FC833" s="67"/>
      <c r="FG833" s="67"/>
      <c r="FJ833" s="105"/>
      <c r="FK833" s="67"/>
    </row>
    <row r="834" spans="1:167" s="18" customFormat="1" ht="33.75" x14ac:dyDescent="0.25">
      <c r="A834" s="59" t="s">
        <v>373</v>
      </c>
      <c r="B834" s="60" t="s">
        <v>220</v>
      </c>
      <c r="C834" s="578" t="s">
        <v>221</v>
      </c>
      <c r="D834" s="578"/>
      <c r="E834" s="578"/>
      <c r="F834" s="61" t="s">
        <v>222</v>
      </c>
      <c r="G834" s="62">
        <v>1</v>
      </c>
      <c r="H834" s="63">
        <v>1</v>
      </c>
      <c r="I834" s="63">
        <v>1</v>
      </c>
      <c r="J834" s="65"/>
      <c r="K834" s="62"/>
      <c r="L834" s="65"/>
      <c r="M834" s="62"/>
      <c r="N834" s="66"/>
      <c r="EZ834" s="58"/>
      <c r="FA834" s="67" t="s">
        <v>221</v>
      </c>
      <c r="FB834" s="67" t="s">
        <v>0</v>
      </c>
      <c r="FC834" s="67" t="s">
        <v>0</v>
      </c>
      <c r="FG834" s="67"/>
      <c r="FJ834" s="105"/>
      <c r="FK834" s="67"/>
    </row>
    <row r="835" spans="1:167" s="18" customFormat="1" ht="15" x14ac:dyDescent="0.25">
      <c r="A835" s="68"/>
      <c r="B835" s="69" t="s">
        <v>26</v>
      </c>
      <c r="C835" s="576" t="s">
        <v>116</v>
      </c>
      <c r="D835" s="576"/>
      <c r="E835" s="576"/>
      <c r="F835" s="70"/>
      <c r="G835" s="71"/>
      <c r="H835" s="71"/>
      <c r="I835" s="71"/>
      <c r="J835" s="72">
        <v>298.64</v>
      </c>
      <c r="K835" s="71"/>
      <c r="L835" s="72">
        <v>298.64</v>
      </c>
      <c r="M835" s="73">
        <v>52.21</v>
      </c>
      <c r="N835" s="74">
        <v>15591.99</v>
      </c>
      <c r="EZ835" s="58"/>
      <c r="FA835" s="67"/>
      <c r="FB835" s="67"/>
      <c r="FC835" s="67"/>
      <c r="FD835" s="75" t="s">
        <v>116</v>
      </c>
      <c r="FG835" s="67"/>
      <c r="FJ835" s="105"/>
      <c r="FK835" s="67"/>
    </row>
    <row r="836" spans="1:167" s="18" customFormat="1" ht="15" x14ac:dyDescent="0.25">
      <c r="A836" s="68"/>
      <c r="B836" s="69" t="s">
        <v>127</v>
      </c>
      <c r="C836" s="576" t="s">
        <v>131</v>
      </c>
      <c r="D836" s="576"/>
      <c r="E836" s="576"/>
      <c r="F836" s="70"/>
      <c r="G836" s="71"/>
      <c r="H836" s="71"/>
      <c r="I836" s="71"/>
      <c r="J836" s="72">
        <v>128.02000000000001</v>
      </c>
      <c r="K836" s="71"/>
      <c r="L836" s="72">
        <v>128.02000000000001</v>
      </c>
      <c r="M836" s="73">
        <v>15.71</v>
      </c>
      <c r="N836" s="74">
        <v>2011.19</v>
      </c>
      <c r="EZ836" s="58"/>
      <c r="FA836" s="67"/>
      <c r="FB836" s="67"/>
      <c r="FC836" s="67"/>
      <c r="FD836" s="75" t="s">
        <v>131</v>
      </c>
      <c r="FG836" s="67"/>
      <c r="FJ836" s="105"/>
      <c r="FK836" s="67"/>
    </row>
    <row r="837" spans="1:167" s="18" customFormat="1" ht="15" x14ac:dyDescent="0.25">
      <c r="A837" s="68"/>
      <c r="B837" s="69" t="s">
        <v>21</v>
      </c>
      <c r="C837" s="576" t="s">
        <v>132</v>
      </c>
      <c r="D837" s="576"/>
      <c r="E837" s="576"/>
      <c r="F837" s="70"/>
      <c r="G837" s="71"/>
      <c r="H837" s="71"/>
      <c r="I837" s="71"/>
      <c r="J837" s="72">
        <v>19.84</v>
      </c>
      <c r="K837" s="71"/>
      <c r="L837" s="72">
        <v>19.84</v>
      </c>
      <c r="M837" s="73">
        <v>52.21</v>
      </c>
      <c r="N837" s="74">
        <v>1035.8499999999999</v>
      </c>
      <c r="EZ837" s="58"/>
      <c r="FA837" s="67"/>
      <c r="FB837" s="67"/>
      <c r="FC837" s="67"/>
      <c r="FD837" s="75" t="s">
        <v>132</v>
      </c>
      <c r="FG837" s="67"/>
      <c r="FJ837" s="105"/>
      <c r="FK837" s="67"/>
    </row>
    <row r="838" spans="1:167" s="18" customFormat="1" ht="15" x14ac:dyDescent="0.25">
      <c r="A838" s="76"/>
      <c r="B838" s="69"/>
      <c r="C838" s="576" t="s">
        <v>117</v>
      </c>
      <c r="D838" s="576"/>
      <c r="E838" s="576"/>
      <c r="F838" s="70" t="s">
        <v>118</v>
      </c>
      <c r="G838" s="73">
        <v>35.01</v>
      </c>
      <c r="H838" s="71"/>
      <c r="I838" s="73">
        <v>35.01</v>
      </c>
      <c r="J838" s="79"/>
      <c r="K838" s="71"/>
      <c r="L838" s="79"/>
      <c r="M838" s="71"/>
      <c r="N838" s="80"/>
      <c r="EZ838" s="58"/>
      <c r="FA838" s="67"/>
      <c r="FB838" s="67"/>
      <c r="FC838" s="67"/>
      <c r="FE838" s="75" t="s">
        <v>117</v>
      </c>
      <c r="FG838" s="67"/>
      <c r="FJ838" s="105"/>
      <c r="FK838" s="67"/>
    </row>
    <row r="839" spans="1:167" s="18" customFormat="1" ht="15" x14ac:dyDescent="0.25">
      <c r="A839" s="76"/>
      <c r="B839" s="69"/>
      <c r="C839" s="576" t="s">
        <v>133</v>
      </c>
      <c r="D839" s="576"/>
      <c r="E839" s="576"/>
      <c r="F839" s="70" t="s">
        <v>118</v>
      </c>
      <c r="G839" s="73">
        <v>1.71</v>
      </c>
      <c r="H839" s="71"/>
      <c r="I839" s="73">
        <v>1.71</v>
      </c>
      <c r="J839" s="79"/>
      <c r="K839" s="71"/>
      <c r="L839" s="79"/>
      <c r="M839" s="71"/>
      <c r="N839" s="80"/>
      <c r="EZ839" s="58"/>
      <c r="FA839" s="67"/>
      <c r="FB839" s="67"/>
      <c r="FC839" s="67"/>
      <c r="FE839" s="75" t="s">
        <v>133</v>
      </c>
      <c r="FG839" s="67"/>
      <c r="FJ839" s="105"/>
      <c r="FK839" s="67"/>
    </row>
    <row r="840" spans="1:167" s="18" customFormat="1" ht="15" x14ac:dyDescent="0.25">
      <c r="A840" s="81"/>
      <c r="B840" s="69"/>
      <c r="C840" s="577" t="s">
        <v>119</v>
      </c>
      <c r="D840" s="577"/>
      <c r="E840" s="577"/>
      <c r="F840" s="82"/>
      <c r="G840" s="83"/>
      <c r="H840" s="83"/>
      <c r="I840" s="83"/>
      <c r="J840" s="84">
        <v>426.66</v>
      </c>
      <c r="K840" s="83"/>
      <c r="L840" s="84">
        <v>426.66</v>
      </c>
      <c r="M840" s="83"/>
      <c r="N840" s="85">
        <v>17603.18</v>
      </c>
      <c r="EZ840" s="58"/>
      <c r="FA840" s="67"/>
      <c r="FB840" s="67"/>
      <c r="FC840" s="67"/>
      <c r="FF840" s="75" t="s">
        <v>119</v>
      </c>
      <c r="FG840" s="67"/>
      <c r="FJ840" s="105"/>
      <c r="FK840" s="67"/>
    </row>
    <row r="841" spans="1:167" s="18" customFormat="1" ht="15" x14ac:dyDescent="0.25">
      <c r="A841" s="76"/>
      <c r="B841" s="69"/>
      <c r="C841" s="576" t="s">
        <v>120</v>
      </c>
      <c r="D841" s="576"/>
      <c r="E841" s="576"/>
      <c r="F841" s="70"/>
      <c r="G841" s="71"/>
      <c r="H841" s="71"/>
      <c r="I841" s="71"/>
      <c r="J841" s="79"/>
      <c r="K841" s="71"/>
      <c r="L841" s="72">
        <v>318.48</v>
      </c>
      <c r="M841" s="71"/>
      <c r="N841" s="74">
        <v>16627.84</v>
      </c>
      <c r="EZ841" s="58"/>
      <c r="FA841" s="67"/>
      <c r="FB841" s="67"/>
      <c r="FC841" s="67"/>
      <c r="FE841" s="75" t="s">
        <v>120</v>
      </c>
      <c r="FG841" s="67"/>
      <c r="FJ841" s="105"/>
      <c r="FK841" s="67"/>
    </row>
    <row r="842" spans="1:167" s="18" customFormat="1" ht="22.5" x14ac:dyDescent="0.25">
      <c r="A842" s="76"/>
      <c r="B842" s="69" t="s">
        <v>134</v>
      </c>
      <c r="C842" s="576" t="s">
        <v>135</v>
      </c>
      <c r="D842" s="576"/>
      <c r="E842" s="576"/>
      <c r="F842" s="70" t="s">
        <v>123</v>
      </c>
      <c r="G842" s="77">
        <v>109</v>
      </c>
      <c r="H842" s="71"/>
      <c r="I842" s="77">
        <v>109</v>
      </c>
      <c r="J842" s="79"/>
      <c r="K842" s="71"/>
      <c r="L842" s="72">
        <v>347.14</v>
      </c>
      <c r="M842" s="71"/>
      <c r="N842" s="74">
        <v>18124.349999999999</v>
      </c>
      <c r="EZ842" s="58"/>
      <c r="FA842" s="67"/>
      <c r="FB842" s="67"/>
      <c r="FC842" s="67"/>
      <c r="FE842" s="75" t="s">
        <v>135</v>
      </c>
      <c r="FG842" s="67"/>
      <c r="FJ842" s="105"/>
      <c r="FK842" s="67"/>
    </row>
    <row r="843" spans="1:167" s="18" customFormat="1" ht="45" x14ac:dyDescent="0.25">
      <c r="A843" s="76"/>
      <c r="B843" s="69" t="s">
        <v>136</v>
      </c>
      <c r="C843" s="576" t="s">
        <v>137</v>
      </c>
      <c r="D843" s="576"/>
      <c r="E843" s="576"/>
      <c r="F843" s="70" t="s">
        <v>123</v>
      </c>
      <c r="G843" s="77">
        <v>65</v>
      </c>
      <c r="H843" s="73">
        <v>0.85</v>
      </c>
      <c r="I843" s="73">
        <v>55.25</v>
      </c>
      <c r="J843" s="79"/>
      <c r="K843" s="71"/>
      <c r="L843" s="72">
        <v>175.96</v>
      </c>
      <c r="M843" s="71"/>
      <c r="N843" s="74">
        <v>9186.8799999999992</v>
      </c>
      <c r="EZ843" s="58"/>
      <c r="FA843" s="67"/>
      <c r="FB843" s="67"/>
      <c r="FC843" s="67"/>
      <c r="FE843" s="75" t="s">
        <v>137</v>
      </c>
      <c r="FG843" s="67"/>
      <c r="FJ843" s="105"/>
      <c r="FK843" s="67"/>
    </row>
    <row r="844" spans="1:167" s="18" customFormat="1" ht="15" x14ac:dyDescent="0.25">
      <c r="A844" s="86"/>
      <c r="B844" s="87"/>
      <c r="C844" s="578" t="s">
        <v>126</v>
      </c>
      <c r="D844" s="578"/>
      <c r="E844" s="578"/>
      <c r="F844" s="61"/>
      <c r="G844" s="62"/>
      <c r="H844" s="62"/>
      <c r="I844" s="62"/>
      <c r="J844" s="65"/>
      <c r="K844" s="62"/>
      <c r="L844" s="88">
        <v>949.76</v>
      </c>
      <c r="M844" s="83"/>
      <c r="N844" s="89">
        <v>44914.41</v>
      </c>
      <c r="EZ844" s="58"/>
      <c r="FA844" s="67"/>
      <c r="FB844" s="67"/>
      <c r="FC844" s="67"/>
      <c r="FG844" s="67" t="s">
        <v>126</v>
      </c>
      <c r="FJ844" s="105"/>
      <c r="FK844" s="67"/>
    </row>
    <row r="845" spans="1:167" s="18" customFormat="1" ht="45" x14ac:dyDescent="0.25">
      <c r="A845" s="59" t="s">
        <v>374</v>
      </c>
      <c r="B845" s="60" t="s">
        <v>138</v>
      </c>
      <c r="C845" s="578" t="s">
        <v>139</v>
      </c>
      <c r="D845" s="578"/>
      <c r="E845" s="578"/>
      <c r="F845" s="61" t="s">
        <v>115</v>
      </c>
      <c r="G845" s="62">
        <v>0.23599999999999999</v>
      </c>
      <c r="H845" s="63">
        <v>1</v>
      </c>
      <c r="I845" s="97">
        <v>0.23599999999999999</v>
      </c>
      <c r="J845" s="65"/>
      <c r="K845" s="62"/>
      <c r="L845" s="65"/>
      <c r="M845" s="62"/>
      <c r="N845" s="66"/>
      <c r="EZ845" s="58"/>
      <c r="FA845" s="67" t="s">
        <v>139</v>
      </c>
      <c r="FB845" s="67" t="s">
        <v>0</v>
      </c>
      <c r="FC845" s="67" t="s">
        <v>0</v>
      </c>
      <c r="FG845" s="67"/>
      <c r="FJ845" s="105"/>
      <c r="FK845" s="67"/>
    </row>
    <row r="846" spans="1:167" s="18" customFormat="1" ht="15" x14ac:dyDescent="0.25">
      <c r="A846" s="68"/>
      <c r="B846" s="69" t="s">
        <v>26</v>
      </c>
      <c r="C846" s="576" t="s">
        <v>116</v>
      </c>
      <c r="D846" s="576"/>
      <c r="E846" s="576"/>
      <c r="F846" s="70"/>
      <c r="G846" s="71"/>
      <c r="H846" s="71"/>
      <c r="I846" s="71"/>
      <c r="J846" s="72">
        <v>92.08</v>
      </c>
      <c r="K846" s="71"/>
      <c r="L846" s="72">
        <v>21.73</v>
      </c>
      <c r="M846" s="73">
        <v>52.21</v>
      </c>
      <c r="N846" s="74">
        <v>1134.52</v>
      </c>
      <c r="EZ846" s="58"/>
      <c r="FA846" s="67"/>
      <c r="FB846" s="67"/>
      <c r="FC846" s="67"/>
      <c r="FD846" s="75" t="s">
        <v>116</v>
      </c>
      <c r="FG846" s="67"/>
      <c r="FJ846" s="105"/>
      <c r="FK846" s="67"/>
    </row>
    <row r="847" spans="1:167" s="18" customFormat="1" ht="15" x14ac:dyDescent="0.25">
      <c r="A847" s="68"/>
      <c r="B847" s="69" t="s">
        <v>127</v>
      </c>
      <c r="C847" s="576" t="s">
        <v>131</v>
      </c>
      <c r="D847" s="576"/>
      <c r="E847" s="576"/>
      <c r="F847" s="70"/>
      <c r="G847" s="71"/>
      <c r="H847" s="71"/>
      <c r="I847" s="71"/>
      <c r="J847" s="72">
        <v>287.60000000000002</v>
      </c>
      <c r="K847" s="71"/>
      <c r="L847" s="72">
        <v>67.87</v>
      </c>
      <c r="M847" s="73">
        <v>15.71</v>
      </c>
      <c r="N847" s="74">
        <v>1066.24</v>
      </c>
      <c r="EZ847" s="58"/>
      <c r="FA847" s="67"/>
      <c r="FB847" s="67"/>
      <c r="FC847" s="67"/>
      <c r="FD847" s="75" t="s">
        <v>131</v>
      </c>
      <c r="FG847" s="67"/>
      <c r="FJ847" s="105"/>
      <c r="FK847" s="67"/>
    </row>
    <row r="848" spans="1:167" s="18" customFormat="1" ht="15" x14ac:dyDescent="0.25">
      <c r="A848" s="68"/>
      <c r="B848" s="69" t="s">
        <v>21</v>
      </c>
      <c r="C848" s="576" t="s">
        <v>132</v>
      </c>
      <c r="D848" s="576"/>
      <c r="E848" s="576"/>
      <c r="F848" s="70"/>
      <c r="G848" s="71"/>
      <c r="H848" s="71"/>
      <c r="I848" s="71"/>
      <c r="J848" s="72">
        <v>37.57</v>
      </c>
      <c r="K848" s="71"/>
      <c r="L848" s="72">
        <v>8.8699999999999992</v>
      </c>
      <c r="M848" s="73">
        <v>52.21</v>
      </c>
      <c r="N848" s="96">
        <v>463.1</v>
      </c>
      <c r="EZ848" s="58"/>
      <c r="FA848" s="67"/>
      <c r="FB848" s="67"/>
      <c r="FC848" s="67"/>
      <c r="FD848" s="75" t="s">
        <v>132</v>
      </c>
      <c r="FG848" s="67"/>
      <c r="FJ848" s="105"/>
      <c r="FK848" s="67"/>
    </row>
    <row r="849" spans="1:167" s="18" customFormat="1" ht="15" x14ac:dyDescent="0.25">
      <c r="A849" s="76"/>
      <c r="B849" s="69"/>
      <c r="C849" s="576" t="s">
        <v>117</v>
      </c>
      <c r="D849" s="576"/>
      <c r="E849" s="576"/>
      <c r="F849" s="70" t="s">
        <v>118</v>
      </c>
      <c r="G849" s="91">
        <v>11.7</v>
      </c>
      <c r="H849" s="71"/>
      <c r="I849" s="103">
        <v>2.7612000000000001</v>
      </c>
      <c r="J849" s="79"/>
      <c r="K849" s="71"/>
      <c r="L849" s="79"/>
      <c r="M849" s="71"/>
      <c r="N849" s="80"/>
      <c r="EZ849" s="58"/>
      <c r="FA849" s="67"/>
      <c r="FB849" s="67"/>
      <c r="FC849" s="67"/>
      <c r="FE849" s="75" t="s">
        <v>117</v>
      </c>
      <c r="FG849" s="67"/>
      <c r="FJ849" s="105"/>
      <c r="FK849" s="67"/>
    </row>
    <row r="850" spans="1:167" s="18" customFormat="1" ht="15" x14ac:dyDescent="0.25">
      <c r="A850" s="76"/>
      <c r="B850" s="69"/>
      <c r="C850" s="576" t="s">
        <v>133</v>
      </c>
      <c r="D850" s="576"/>
      <c r="E850" s="576"/>
      <c r="F850" s="70" t="s">
        <v>118</v>
      </c>
      <c r="G850" s="73">
        <v>2.96</v>
      </c>
      <c r="H850" s="71"/>
      <c r="I850" s="92">
        <v>0.69855999999999996</v>
      </c>
      <c r="J850" s="79"/>
      <c r="K850" s="71"/>
      <c r="L850" s="79"/>
      <c r="M850" s="71"/>
      <c r="N850" s="80"/>
      <c r="EZ850" s="58"/>
      <c r="FA850" s="67"/>
      <c r="FB850" s="67"/>
      <c r="FC850" s="67"/>
      <c r="FE850" s="75" t="s">
        <v>133</v>
      </c>
      <c r="FG850" s="67"/>
      <c r="FJ850" s="105"/>
      <c r="FK850" s="67"/>
    </row>
    <row r="851" spans="1:167" s="18" customFormat="1" ht="15" x14ac:dyDescent="0.25">
      <c r="A851" s="81"/>
      <c r="B851" s="69"/>
      <c r="C851" s="577" t="s">
        <v>119</v>
      </c>
      <c r="D851" s="577"/>
      <c r="E851" s="577"/>
      <c r="F851" s="82"/>
      <c r="G851" s="83"/>
      <c r="H851" s="83"/>
      <c r="I851" s="83"/>
      <c r="J851" s="84">
        <v>379.68</v>
      </c>
      <c r="K851" s="83"/>
      <c r="L851" s="84">
        <v>89.6</v>
      </c>
      <c r="M851" s="83"/>
      <c r="N851" s="85">
        <v>2200.7600000000002</v>
      </c>
      <c r="EZ851" s="58"/>
      <c r="FA851" s="67"/>
      <c r="FB851" s="67"/>
      <c r="FC851" s="67"/>
      <c r="FF851" s="75" t="s">
        <v>119</v>
      </c>
      <c r="FG851" s="67"/>
      <c r="FJ851" s="105"/>
      <c r="FK851" s="67"/>
    </row>
    <row r="852" spans="1:167" s="18" customFormat="1" ht="15" x14ac:dyDescent="0.25">
      <c r="A852" s="76"/>
      <c r="B852" s="69"/>
      <c r="C852" s="576" t="s">
        <v>120</v>
      </c>
      <c r="D852" s="576"/>
      <c r="E852" s="576"/>
      <c r="F852" s="70"/>
      <c r="G852" s="71"/>
      <c r="H852" s="71"/>
      <c r="I852" s="71"/>
      <c r="J852" s="79"/>
      <c r="K852" s="71"/>
      <c r="L852" s="72">
        <v>30.6</v>
      </c>
      <c r="M852" s="71"/>
      <c r="N852" s="74">
        <v>1597.62</v>
      </c>
      <c r="EZ852" s="58"/>
      <c r="FA852" s="67"/>
      <c r="FB852" s="67"/>
      <c r="FC852" s="67"/>
      <c r="FE852" s="75" t="s">
        <v>120</v>
      </c>
      <c r="FG852" s="67"/>
      <c r="FJ852" s="105"/>
      <c r="FK852" s="67"/>
    </row>
    <row r="853" spans="1:167" s="18" customFormat="1" ht="22.5" x14ac:dyDescent="0.25">
      <c r="A853" s="76"/>
      <c r="B853" s="69" t="s">
        <v>140</v>
      </c>
      <c r="C853" s="576" t="s">
        <v>141</v>
      </c>
      <c r="D853" s="576"/>
      <c r="E853" s="576"/>
      <c r="F853" s="70" t="s">
        <v>123</v>
      </c>
      <c r="G853" s="77">
        <v>102</v>
      </c>
      <c r="H853" s="71"/>
      <c r="I853" s="77">
        <v>102</v>
      </c>
      <c r="J853" s="79"/>
      <c r="K853" s="71"/>
      <c r="L853" s="72">
        <v>31.21</v>
      </c>
      <c r="M853" s="71"/>
      <c r="N853" s="74">
        <v>1629.57</v>
      </c>
      <c r="EZ853" s="58"/>
      <c r="FA853" s="67"/>
      <c r="FB853" s="67"/>
      <c r="FC853" s="67"/>
      <c r="FE853" s="75" t="s">
        <v>141</v>
      </c>
      <c r="FG853" s="67"/>
      <c r="FJ853" s="105"/>
      <c r="FK853" s="67"/>
    </row>
    <row r="854" spans="1:167" s="18" customFormat="1" ht="22.5" x14ac:dyDescent="0.25">
      <c r="A854" s="76"/>
      <c r="B854" s="69" t="s">
        <v>142</v>
      </c>
      <c r="C854" s="576" t="s">
        <v>143</v>
      </c>
      <c r="D854" s="576"/>
      <c r="E854" s="576"/>
      <c r="F854" s="70" t="s">
        <v>123</v>
      </c>
      <c r="G854" s="77">
        <v>54</v>
      </c>
      <c r="H854" s="71"/>
      <c r="I854" s="77">
        <v>54</v>
      </c>
      <c r="J854" s="79"/>
      <c r="K854" s="71"/>
      <c r="L854" s="72">
        <v>16.52</v>
      </c>
      <c r="M854" s="71"/>
      <c r="N854" s="96">
        <v>862.71</v>
      </c>
      <c r="EZ854" s="58"/>
      <c r="FA854" s="67"/>
      <c r="FB854" s="67"/>
      <c r="FC854" s="67"/>
      <c r="FE854" s="75" t="s">
        <v>143</v>
      </c>
      <c r="FG854" s="67"/>
      <c r="FJ854" s="105"/>
      <c r="FK854" s="67"/>
    </row>
    <row r="855" spans="1:167" s="18" customFormat="1" ht="15" x14ac:dyDescent="0.25">
      <c r="A855" s="86"/>
      <c r="B855" s="87"/>
      <c r="C855" s="578" t="s">
        <v>126</v>
      </c>
      <c r="D855" s="578"/>
      <c r="E855" s="578"/>
      <c r="F855" s="61"/>
      <c r="G855" s="62"/>
      <c r="H855" s="62"/>
      <c r="I855" s="62"/>
      <c r="J855" s="65"/>
      <c r="K855" s="62"/>
      <c r="L855" s="88">
        <v>137.33000000000001</v>
      </c>
      <c r="M855" s="83"/>
      <c r="N855" s="89">
        <v>4693.04</v>
      </c>
      <c r="EZ855" s="58"/>
      <c r="FA855" s="67"/>
      <c r="FB855" s="67"/>
      <c r="FC855" s="67"/>
      <c r="FG855" s="67" t="s">
        <v>126</v>
      </c>
      <c r="FJ855" s="105"/>
      <c r="FK855" s="67"/>
    </row>
    <row r="856" spans="1:167" s="18" customFormat="1" ht="22.5" x14ac:dyDescent="0.25">
      <c r="A856" s="59" t="s">
        <v>375</v>
      </c>
      <c r="B856" s="60" t="s">
        <v>144</v>
      </c>
      <c r="C856" s="578" t="s">
        <v>145</v>
      </c>
      <c r="D856" s="578"/>
      <c r="E856" s="578"/>
      <c r="F856" s="61" t="s">
        <v>115</v>
      </c>
      <c r="G856" s="62">
        <v>0.1152</v>
      </c>
      <c r="H856" s="63">
        <v>1</v>
      </c>
      <c r="I856" s="64">
        <v>0.1152</v>
      </c>
      <c r="J856" s="65"/>
      <c r="K856" s="62"/>
      <c r="L856" s="65"/>
      <c r="M856" s="62"/>
      <c r="N856" s="66"/>
      <c r="EZ856" s="58"/>
      <c r="FA856" s="67" t="s">
        <v>145</v>
      </c>
      <c r="FB856" s="67" t="s">
        <v>0</v>
      </c>
      <c r="FC856" s="67" t="s">
        <v>0</v>
      </c>
      <c r="FG856" s="67"/>
      <c r="FJ856" s="105"/>
      <c r="FK856" s="67"/>
    </row>
    <row r="857" spans="1:167" s="18" customFormat="1" ht="15" x14ac:dyDescent="0.25">
      <c r="A857" s="68"/>
      <c r="B857" s="69" t="s">
        <v>26</v>
      </c>
      <c r="C857" s="576" t="s">
        <v>116</v>
      </c>
      <c r="D857" s="576"/>
      <c r="E857" s="576"/>
      <c r="F857" s="70"/>
      <c r="G857" s="71"/>
      <c r="H857" s="71"/>
      <c r="I857" s="71"/>
      <c r="J857" s="72">
        <v>106.88</v>
      </c>
      <c r="K857" s="71"/>
      <c r="L857" s="72">
        <v>12.31</v>
      </c>
      <c r="M857" s="73">
        <v>52.21</v>
      </c>
      <c r="N857" s="96">
        <v>642.71</v>
      </c>
      <c r="EZ857" s="58"/>
      <c r="FA857" s="67"/>
      <c r="FB857" s="67"/>
      <c r="FC857" s="67"/>
      <c r="FD857" s="75" t="s">
        <v>116</v>
      </c>
      <c r="FG857" s="67"/>
      <c r="FJ857" s="105"/>
      <c r="FK857" s="67"/>
    </row>
    <row r="858" spans="1:167" s="18" customFormat="1" ht="15" x14ac:dyDescent="0.25">
      <c r="A858" s="68"/>
      <c r="B858" s="69" t="s">
        <v>127</v>
      </c>
      <c r="C858" s="576" t="s">
        <v>131</v>
      </c>
      <c r="D858" s="576"/>
      <c r="E858" s="576"/>
      <c r="F858" s="70"/>
      <c r="G858" s="71"/>
      <c r="H858" s="71"/>
      <c r="I858" s="71"/>
      <c r="J858" s="72">
        <v>241.58</v>
      </c>
      <c r="K858" s="71"/>
      <c r="L858" s="72">
        <v>27.83</v>
      </c>
      <c r="M858" s="73">
        <v>15.71</v>
      </c>
      <c r="N858" s="96">
        <v>437.21</v>
      </c>
      <c r="EZ858" s="58"/>
      <c r="FA858" s="67"/>
      <c r="FB858" s="67"/>
      <c r="FC858" s="67"/>
      <c r="FD858" s="75" t="s">
        <v>131</v>
      </c>
      <c r="FG858" s="67"/>
      <c r="FJ858" s="105"/>
      <c r="FK858" s="67"/>
    </row>
    <row r="859" spans="1:167" s="18" customFormat="1" ht="15" x14ac:dyDescent="0.25">
      <c r="A859" s="68"/>
      <c r="B859" s="69" t="s">
        <v>21</v>
      </c>
      <c r="C859" s="576" t="s">
        <v>132</v>
      </c>
      <c r="D859" s="576"/>
      <c r="E859" s="576"/>
      <c r="F859" s="70"/>
      <c r="G859" s="71"/>
      <c r="H859" s="71"/>
      <c r="I859" s="71"/>
      <c r="J859" s="72">
        <v>26.36</v>
      </c>
      <c r="K859" s="71"/>
      <c r="L859" s="72">
        <v>3.04</v>
      </c>
      <c r="M859" s="73">
        <v>52.21</v>
      </c>
      <c r="N859" s="96">
        <v>158.72</v>
      </c>
      <c r="EZ859" s="58"/>
      <c r="FA859" s="67"/>
      <c r="FB859" s="67"/>
      <c r="FC859" s="67"/>
      <c r="FD859" s="75" t="s">
        <v>132</v>
      </c>
      <c r="FG859" s="67"/>
      <c r="FJ859" s="105"/>
      <c r="FK859" s="67"/>
    </row>
    <row r="860" spans="1:167" s="18" customFormat="1" ht="15" x14ac:dyDescent="0.25">
      <c r="A860" s="76"/>
      <c r="B860" s="69"/>
      <c r="C860" s="576" t="s">
        <v>117</v>
      </c>
      <c r="D860" s="576"/>
      <c r="E860" s="576"/>
      <c r="F860" s="70" t="s">
        <v>118</v>
      </c>
      <c r="G860" s="73">
        <v>12.53</v>
      </c>
      <c r="H860" s="71"/>
      <c r="I860" s="93">
        <v>1.4434560000000001</v>
      </c>
      <c r="J860" s="79"/>
      <c r="K860" s="71"/>
      <c r="L860" s="79"/>
      <c r="M860" s="71"/>
      <c r="N860" s="80"/>
      <c r="EZ860" s="58"/>
      <c r="FA860" s="67"/>
      <c r="FB860" s="67"/>
      <c r="FC860" s="67"/>
      <c r="FE860" s="75" t="s">
        <v>117</v>
      </c>
      <c r="FG860" s="67"/>
      <c r="FJ860" s="105"/>
      <c r="FK860" s="67"/>
    </row>
    <row r="861" spans="1:167" s="18" customFormat="1" ht="15" x14ac:dyDescent="0.25">
      <c r="A861" s="76"/>
      <c r="B861" s="69"/>
      <c r="C861" s="576" t="s">
        <v>133</v>
      </c>
      <c r="D861" s="576"/>
      <c r="E861" s="576"/>
      <c r="F861" s="70" t="s">
        <v>118</v>
      </c>
      <c r="G861" s="73">
        <v>2.62</v>
      </c>
      <c r="H861" s="71"/>
      <c r="I861" s="93">
        <v>0.30182399999999998</v>
      </c>
      <c r="J861" s="79"/>
      <c r="K861" s="71"/>
      <c r="L861" s="79"/>
      <c r="M861" s="71"/>
      <c r="N861" s="80"/>
      <c r="EZ861" s="58"/>
      <c r="FA861" s="67"/>
      <c r="FB861" s="67"/>
      <c r="FC861" s="67"/>
      <c r="FE861" s="75" t="s">
        <v>133</v>
      </c>
      <c r="FG861" s="67"/>
      <c r="FJ861" s="105"/>
      <c r="FK861" s="67"/>
    </row>
    <row r="862" spans="1:167" s="18" customFormat="1" ht="15" x14ac:dyDescent="0.25">
      <c r="A862" s="81"/>
      <c r="B862" s="69"/>
      <c r="C862" s="577" t="s">
        <v>119</v>
      </c>
      <c r="D862" s="577"/>
      <c r="E862" s="577"/>
      <c r="F862" s="82"/>
      <c r="G862" s="83"/>
      <c r="H862" s="83"/>
      <c r="I862" s="83"/>
      <c r="J862" s="84">
        <v>348.46</v>
      </c>
      <c r="K862" s="83"/>
      <c r="L862" s="84">
        <v>40.14</v>
      </c>
      <c r="M862" s="83"/>
      <c r="N862" s="85">
        <v>1079.92</v>
      </c>
      <c r="EZ862" s="58"/>
      <c r="FA862" s="67"/>
      <c r="FB862" s="67"/>
      <c r="FC862" s="67"/>
      <c r="FF862" s="75" t="s">
        <v>119</v>
      </c>
      <c r="FG862" s="67"/>
      <c r="FJ862" s="105"/>
      <c r="FK862" s="67"/>
    </row>
    <row r="863" spans="1:167" s="18" customFormat="1" ht="15" x14ac:dyDescent="0.25">
      <c r="A863" s="76"/>
      <c r="B863" s="69"/>
      <c r="C863" s="576" t="s">
        <v>120</v>
      </c>
      <c r="D863" s="576"/>
      <c r="E863" s="576"/>
      <c r="F863" s="70"/>
      <c r="G863" s="71"/>
      <c r="H863" s="71"/>
      <c r="I863" s="71"/>
      <c r="J863" s="79"/>
      <c r="K863" s="71"/>
      <c r="L863" s="72">
        <v>15.35</v>
      </c>
      <c r="M863" s="71"/>
      <c r="N863" s="96">
        <v>801.43</v>
      </c>
      <c r="EZ863" s="58"/>
      <c r="FA863" s="67"/>
      <c r="FB863" s="67"/>
      <c r="FC863" s="67"/>
      <c r="FE863" s="75" t="s">
        <v>120</v>
      </c>
      <c r="FG863" s="67"/>
      <c r="FJ863" s="105"/>
      <c r="FK863" s="67"/>
    </row>
    <row r="864" spans="1:167" s="18" customFormat="1" ht="22.5" x14ac:dyDescent="0.25">
      <c r="A864" s="76"/>
      <c r="B864" s="69" t="s">
        <v>146</v>
      </c>
      <c r="C864" s="576" t="s">
        <v>147</v>
      </c>
      <c r="D864" s="576"/>
      <c r="E864" s="576"/>
      <c r="F864" s="70" t="s">
        <v>123</v>
      </c>
      <c r="G864" s="77">
        <v>92</v>
      </c>
      <c r="H864" s="71"/>
      <c r="I864" s="77">
        <v>92</v>
      </c>
      <c r="J864" s="79"/>
      <c r="K864" s="71"/>
      <c r="L864" s="72">
        <v>14.12</v>
      </c>
      <c r="M864" s="71"/>
      <c r="N864" s="96">
        <v>737.32</v>
      </c>
      <c r="EZ864" s="58"/>
      <c r="FA864" s="67"/>
      <c r="FB864" s="67"/>
      <c r="FC864" s="67"/>
      <c r="FE864" s="75" t="s">
        <v>147</v>
      </c>
      <c r="FG864" s="67"/>
      <c r="FJ864" s="105"/>
      <c r="FK864" s="67"/>
    </row>
    <row r="865" spans="1:167" s="18" customFormat="1" ht="45" x14ac:dyDescent="0.25">
      <c r="A865" s="76"/>
      <c r="B865" s="69" t="s">
        <v>148</v>
      </c>
      <c r="C865" s="576" t="s">
        <v>149</v>
      </c>
      <c r="D865" s="576"/>
      <c r="E865" s="576"/>
      <c r="F865" s="70" t="s">
        <v>123</v>
      </c>
      <c r="G865" s="77">
        <v>46</v>
      </c>
      <c r="H865" s="73">
        <v>0.85</v>
      </c>
      <c r="I865" s="91">
        <v>39.1</v>
      </c>
      <c r="J865" s="79"/>
      <c r="K865" s="71"/>
      <c r="L865" s="72">
        <v>6</v>
      </c>
      <c r="M865" s="71"/>
      <c r="N865" s="96">
        <v>313.36</v>
      </c>
      <c r="EZ865" s="58"/>
      <c r="FA865" s="67"/>
      <c r="FB865" s="67"/>
      <c r="FC865" s="67"/>
      <c r="FE865" s="75" t="s">
        <v>149</v>
      </c>
      <c r="FG865" s="67"/>
      <c r="FJ865" s="105"/>
      <c r="FK865" s="67"/>
    </row>
    <row r="866" spans="1:167" s="18" customFormat="1" ht="15" x14ac:dyDescent="0.25">
      <c r="A866" s="86"/>
      <c r="B866" s="87"/>
      <c r="C866" s="578" t="s">
        <v>126</v>
      </c>
      <c r="D866" s="578"/>
      <c r="E866" s="578"/>
      <c r="F866" s="61"/>
      <c r="G866" s="62"/>
      <c r="H866" s="62"/>
      <c r="I866" s="62"/>
      <c r="J866" s="65"/>
      <c r="K866" s="62"/>
      <c r="L866" s="88">
        <v>60.26</v>
      </c>
      <c r="M866" s="83"/>
      <c r="N866" s="89">
        <v>2130.6</v>
      </c>
      <c r="EZ866" s="58"/>
      <c r="FA866" s="67"/>
      <c r="FB866" s="67"/>
      <c r="FC866" s="67"/>
      <c r="FG866" s="67" t="s">
        <v>126</v>
      </c>
      <c r="FJ866" s="105"/>
      <c r="FK866" s="67"/>
    </row>
    <row r="867" spans="1:167" s="18" customFormat="1" ht="33.75" x14ac:dyDescent="0.25">
      <c r="A867" s="59" t="s">
        <v>376</v>
      </c>
      <c r="B867" s="60" t="s">
        <v>150</v>
      </c>
      <c r="C867" s="578" t="s">
        <v>151</v>
      </c>
      <c r="D867" s="578"/>
      <c r="E867" s="578"/>
      <c r="F867" s="61" t="s">
        <v>115</v>
      </c>
      <c r="G867" s="62">
        <v>0.115</v>
      </c>
      <c r="H867" s="63">
        <v>1</v>
      </c>
      <c r="I867" s="97">
        <v>0.115</v>
      </c>
      <c r="J867" s="65"/>
      <c r="K867" s="62"/>
      <c r="L867" s="65"/>
      <c r="M867" s="62"/>
      <c r="N867" s="66"/>
      <c r="EZ867" s="58"/>
      <c r="FA867" s="67" t="s">
        <v>151</v>
      </c>
      <c r="FB867" s="67" t="s">
        <v>0</v>
      </c>
      <c r="FC867" s="67" t="s">
        <v>0</v>
      </c>
      <c r="FG867" s="67"/>
      <c r="FJ867" s="105"/>
      <c r="FK867" s="67"/>
    </row>
    <row r="868" spans="1:167" s="18" customFormat="1" ht="15" x14ac:dyDescent="0.25">
      <c r="A868" s="68"/>
      <c r="B868" s="69" t="s">
        <v>26</v>
      </c>
      <c r="C868" s="576" t="s">
        <v>116</v>
      </c>
      <c r="D868" s="576"/>
      <c r="E868" s="576"/>
      <c r="F868" s="70"/>
      <c r="G868" s="71"/>
      <c r="H868" s="71"/>
      <c r="I868" s="71"/>
      <c r="J868" s="72">
        <v>173.23</v>
      </c>
      <c r="K868" s="71"/>
      <c r="L868" s="72">
        <v>19.920000000000002</v>
      </c>
      <c r="M868" s="73">
        <v>52.21</v>
      </c>
      <c r="N868" s="74">
        <v>1040.02</v>
      </c>
      <c r="EZ868" s="58"/>
      <c r="FA868" s="67"/>
      <c r="FB868" s="67"/>
      <c r="FC868" s="67"/>
      <c r="FD868" s="75" t="s">
        <v>116</v>
      </c>
      <c r="FG868" s="67"/>
      <c r="FJ868" s="105"/>
      <c r="FK868" s="67"/>
    </row>
    <row r="869" spans="1:167" s="18" customFormat="1" ht="15" x14ac:dyDescent="0.25">
      <c r="A869" s="68"/>
      <c r="B869" s="69" t="s">
        <v>127</v>
      </c>
      <c r="C869" s="576" t="s">
        <v>131</v>
      </c>
      <c r="D869" s="576"/>
      <c r="E869" s="576"/>
      <c r="F869" s="70"/>
      <c r="G869" s="71"/>
      <c r="H869" s="71"/>
      <c r="I869" s="71"/>
      <c r="J869" s="90">
        <v>5268.76</v>
      </c>
      <c r="K869" s="71"/>
      <c r="L869" s="72">
        <v>605.91</v>
      </c>
      <c r="M869" s="73">
        <v>15.71</v>
      </c>
      <c r="N869" s="74">
        <v>9518.85</v>
      </c>
      <c r="EZ869" s="58"/>
      <c r="FA869" s="67"/>
      <c r="FB869" s="67"/>
      <c r="FC869" s="67"/>
      <c r="FD869" s="75" t="s">
        <v>131</v>
      </c>
      <c r="FG869" s="67"/>
      <c r="FJ869" s="105"/>
      <c r="FK869" s="67"/>
    </row>
    <row r="870" spans="1:167" s="18" customFormat="1" ht="15" x14ac:dyDescent="0.25">
      <c r="A870" s="68"/>
      <c r="B870" s="69" t="s">
        <v>21</v>
      </c>
      <c r="C870" s="576" t="s">
        <v>132</v>
      </c>
      <c r="D870" s="576"/>
      <c r="E870" s="576"/>
      <c r="F870" s="70"/>
      <c r="G870" s="71"/>
      <c r="H870" s="71"/>
      <c r="I870" s="71"/>
      <c r="J870" s="72">
        <v>267.67</v>
      </c>
      <c r="K870" s="71"/>
      <c r="L870" s="72">
        <v>30.78</v>
      </c>
      <c r="M870" s="73">
        <v>52.21</v>
      </c>
      <c r="N870" s="74">
        <v>1607.02</v>
      </c>
      <c r="EZ870" s="58"/>
      <c r="FA870" s="67"/>
      <c r="FB870" s="67"/>
      <c r="FC870" s="67"/>
      <c r="FD870" s="75" t="s">
        <v>132</v>
      </c>
      <c r="FG870" s="67"/>
      <c r="FJ870" s="105"/>
      <c r="FK870" s="67"/>
    </row>
    <row r="871" spans="1:167" s="18" customFormat="1" ht="15" x14ac:dyDescent="0.25">
      <c r="A871" s="68"/>
      <c r="B871" s="69" t="s">
        <v>24</v>
      </c>
      <c r="C871" s="576" t="s">
        <v>152</v>
      </c>
      <c r="D871" s="576"/>
      <c r="E871" s="576"/>
      <c r="F871" s="70"/>
      <c r="G871" s="71"/>
      <c r="H871" s="71"/>
      <c r="I871" s="71"/>
      <c r="J871" s="72">
        <v>17.079999999999998</v>
      </c>
      <c r="K871" s="71"/>
      <c r="L871" s="72">
        <v>1.96</v>
      </c>
      <c r="M871" s="91">
        <v>9.5</v>
      </c>
      <c r="N871" s="96">
        <v>18.62</v>
      </c>
      <c r="EZ871" s="58"/>
      <c r="FA871" s="67"/>
      <c r="FB871" s="67"/>
      <c r="FC871" s="67"/>
      <c r="FD871" s="75" t="s">
        <v>152</v>
      </c>
      <c r="FG871" s="67"/>
      <c r="FJ871" s="105"/>
      <c r="FK871" s="67"/>
    </row>
    <row r="872" spans="1:167" s="18" customFormat="1" ht="15" x14ac:dyDescent="0.25">
      <c r="A872" s="76"/>
      <c r="B872" s="69"/>
      <c r="C872" s="576" t="s">
        <v>117</v>
      </c>
      <c r="D872" s="576"/>
      <c r="E872" s="576"/>
      <c r="F872" s="70" t="s">
        <v>118</v>
      </c>
      <c r="G872" s="91">
        <v>21.6</v>
      </c>
      <c r="H872" s="71"/>
      <c r="I872" s="78">
        <v>2.484</v>
      </c>
      <c r="J872" s="79"/>
      <c r="K872" s="71"/>
      <c r="L872" s="79"/>
      <c r="M872" s="71"/>
      <c r="N872" s="80"/>
      <c r="EZ872" s="58"/>
      <c r="FA872" s="67"/>
      <c r="FB872" s="67"/>
      <c r="FC872" s="67"/>
      <c r="FE872" s="75" t="s">
        <v>117</v>
      </c>
      <c r="FG872" s="67"/>
      <c r="FJ872" s="105"/>
      <c r="FK872" s="67"/>
    </row>
    <row r="873" spans="1:167" s="18" customFormat="1" ht="15" x14ac:dyDescent="0.25">
      <c r="A873" s="76"/>
      <c r="B873" s="69"/>
      <c r="C873" s="576" t="s">
        <v>133</v>
      </c>
      <c r="D873" s="576"/>
      <c r="E873" s="576"/>
      <c r="F873" s="70" t="s">
        <v>118</v>
      </c>
      <c r="G873" s="91">
        <v>20.6</v>
      </c>
      <c r="H873" s="71"/>
      <c r="I873" s="78">
        <v>2.3690000000000002</v>
      </c>
      <c r="J873" s="79"/>
      <c r="K873" s="71"/>
      <c r="L873" s="79"/>
      <c r="M873" s="71"/>
      <c r="N873" s="80"/>
      <c r="EZ873" s="58"/>
      <c r="FA873" s="67"/>
      <c r="FB873" s="67"/>
      <c r="FC873" s="67"/>
      <c r="FE873" s="75" t="s">
        <v>133</v>
      </c>
      <c r="FG873" s="67"/>
      <c r="FJ873" s="105"/>
      <c r="FK873" s="67"/>
    </row>
    <row r="874" spans="1:167" s="18" customFormat="1" ht="15" x14ac:dyDescent="0.25">
      <c r="A874" s="81"/>
      <c r="B874" s="69"/>
      <c r="C874" s="577" t="s">
        <v>119</v>
      </c>
      <c r="D874" s="577"/>
      <c r="E874" s="577"/>
      <c r="F874" s="82"/>
      <c r="G874" s="83"/>
      <c r="H874" s="83"/>
      <c r="I874" s="83"/>
      <c r="J874" s="94">
        <v>5459.07</v>
      </c>
      <c r="K874" s="83"/>
      <c r="L874" s="84">
        <v>627.79</v>
      </c>
      <c r="M874" s="83"/>
      <c r="N874" s="85">
        <v>10577.49</v>
      </c>
      <c r="EZ874" s="58"/>
      <c r="FA874" s="67"/>
      <c r="FB874" s="67"/>
      <c r="FC874" s="67"/>
      <c r="FF874" s="75" t="s">
        <v>119</v>
      </c>
      <c r="FG874" s="67"/>
      <c r="FJ874" s="105"/>
      <c r="FK874" s="67"/>
    </row>
    <row r="875" spans="1:167" s="18" customFormat="1" ht="15" x14ac:dyDescent="0.25">
      <c r="A875" s="76"/>
      <c r="B875" s="69"/>
      <c r="C875" s="576" t="s">
        <v>120</v>
      </c>
      <c r="D875" s="576"/>
      <c r="E875" s="576"/>
      <c r="F875" s="70"/>
      <c r="G875" s="71"/>
      <c r="H875" s="71"/>
      <c r="I875" s="71"/>
      <c r="J875" s="79"/>
      <c r="K875" s="71"/>
      <c r="L875" s="72">
        <v>50.7</v>
      </c>
      <c r="M875" s="71"/>
      <c r="N875" s="74">
        <v>2647.04</v>
      </c>
      <c r="EZ875" s="58"/>
      <c r="FA875" s="67"/>
      <c r="FB875" s="67"/>
      <c r="FC875" s="67"/>
      <c r="FE875" s="75" t="s">
        <v>120</v>
      </c>
      <c r="FG875" s="67"/>
      <c r="FJ875" s="105"/>
      <c r="FK875" s="67"/>
    </row>
    <row r="876" spans="1:167" s="18" customFormat="1" ht="45" x14ac:dyDescent="0.25">
      <c r="A876" s="76"/>
      <c r="B876" s="69" t="s">
        <v>153</v>
      </c>
      <c r="C876" s="576" t="s">
        <v>154</v>
      </c>
      <c r="D876" s="576"/>
      <c r="E876" s="576"/>
      <c r="F876" s="70" t="s">
        <v>123</v>
      </c>
      <c r="G876" s="77">
        <v>147</v>
      </c>
      <c r="H876" s="71"/>
      <c r="I876" s="77">
        <v>147</v>
      </c>
      <c r="J876" s="79"/>
      <c r="K876" s="71"/>
      <c r="L876" s="72">
        <v>74.53</v>
      </c>
      <c r="M876" s="71"/>
      <c r="N876" s="74">
        <v>3891.15</v>
      </c>
      <c r="EZ876" s="58"/>
      <c r="FA876" s="67"/>
      <c r="FB876" s="67"/>
      <c r="FC876" s="67"/>
      <c r="FE876" s="75" t="s">
        <v>154</v>
      </c>
      <c r="FG876" s="67"/>
      <c r="FJ876" s="105"/>
      <c r="FK876" s="67"/>
    </row>
    <row r="877" spans="1:167" s="18" customFormat="1" ht="56.25" x14ac:dyDescent="0.25">
      <c r="A877" s="76"/>
      <c r="B877" s="69" t="s">
        <v>155</v>
      </c>
      <c r="C877" s="576" t="s">
        <v>156</v>
      </c>
      <c r="D877" s="576"/>
      <c r="E877" s="576"/>
      <c r="F877" s="70" t="s">
        <v>123</v>
      </c>
      <c r="G877" s="77">
        <v>134</v>
      </c>
      <c r="H877" s="73">
        <v>0.85</v>
      </c>
      <c r="I877" s="91">
        <v>113.9</v>
      </c>
      <c r="J877" s="79"/>
      <c r="K877" s="71"/>
      <c r="L877" s="72">
        <v>57.75</v>
      </c>
      <c r="M877" s="71"/>
      <c r="N877" s="74">
        <v>3014.98</v>
      </c>
      <c r="EZ877" s="58"/>
      <c r="FA877" s="67"/>
      <c r="FB877" s="67"/>
      <c r="FC877" s="67"/>
      <c r="FE877" s="75" t="s">
        <v>156</v>
      </c>
      <c r="FG877" s="67"/>
      <c r="FJ877" s="105"/>
      <c r="FK877" s="67"/>
    </row>
    <row r="878" spans="1:167" s="18" customFormat="1" ht="15" x14ac:dyDescent="0.25">
      <c r="A878" s="86"/>
      <c r="B878" s="87"/>
      <c r="C878" s="578" t="s">
        <v>126</v>
      </c>
      <c r="D878" s="578"/>
      <c r="E878" s="578"/>
      <c r="F878" s="61"/>
      <c r="G878" s="62"/>
      <c r="H878" s="62"/>
      <c r="I878" s="62"/>
      <c r="J878" s="65"/>
      <c r="K878" s="62"/>
      <c r="L878" s="88">
        <v>760.07</v>
      </c>
      <c r="M878" s="83"/>
      <c r="N878" s="89">
        <v>17483.62</v>
      </c>
      <c r="EZ878" s="58"/>
      <c r="FA878" s="67"/>
      <c r="FB878" s="67"/>
      <c r="FC878" s="67"/>
      <c r="FG878" s="67" t="s">
        <v>126</v>
      </c>
      <c r="FJ878" s="105"/>
      <c r="FK878" s="67"/>
    </row>
    <row r="879" spans="1:167" s="18" customFormat="1" ht="22.5" x14ac:dyDescent="0.25">
      <c r="A879" s="59" t="s">
        <v>377</v>
      </c>
      <c r="B879" s="60" t="s">
        <v>157</v>
      </c>
      <c r="C879" s="578" t="s">
        <v>158</v>
      </c>
      <c r="D879" s="578"/>
      <c r="E879" s="578"/>
      <c r="F879" s="61" t="s">
        <v>159</v>
      </c>
      <c r="G879" s="62">
        <v>14.49</v>
      </c>
      <c r="H879" s="63">
        <v>1</v>
      </c>
      <c r="I879" s="102">
        <v>14.49</v>
      </c>
      <c r="J879" s="88">
        <v>646.32000000000005</v>
      </c>
      <c r="K879" s="97">
        <v>1.012</v>
      </c>
      <c r="L879" s="95">
        <v>9477.56</v>
      </c>
      <c r="M879" s="98">
        <v>9.5</v>
      </c>
      <c r="N879" s="89">
        <v>90036.82</v>
      </c>
      <c r="EZ879" s="58"/>
      <c r="FA879" s="67" t="s">
        <v>158</v>
      </c>
      <c r="FB879" s="67" t="s">
        <v>0</v>
      </c>
      <c r="FC879" s="67" t="s">
        <v>0</v>
      </c>
      <c r="FG879" s="67"/>
      <c r="FJ879" s="105"/>
      <c r="FK879" s="67"/>
    </row>
    <row r="880" spans="1:167" s="18" customFormat="1" ht="15" x14ac:dyDescent="0.25">
      <c r="A880" s="81"/>
      <c r="B880" s="99"/>
      <c r="C880" s="576" t="s">
        <v>160</v>
      </c>
      <c r="D880" s="576"/>
      <c r="E880" s="576"/>
      <c r="F880" s="576"/>
      <c r="G880" s="576"/>
      <c r="H880" s="576"/>
      <c r="I880" s="576"/>
      <c r="J880" s="576"/>
      <c r="K880" s="576"/>
      <c r="L880" s="576"/>
      <c r="M880" s="576"/>
      <c r="N880" s="583"/>
      <c r="EZ880" s="58"/>
      <c r="FA880" s="67"/>
      <c r="FB880" s="67"/>
      <c r="FC880" s="67"/>
      <c r="FG880" s="67"/>
      <c r="FH880" s="75" t="s">
        <v>160</v>
      </c>
      <c r="FJ880" s="105"/>
      <c r="FK880" s="67"/>
    </row>
    <row r="881" spans="1:167" s="18" customFormat="1" ht="15" x14ac:dyDescent="0.25">
      <c r="A881" s="100"/>
      <c r="B881" s="69"/>
      <c r="C881" s="584" t="s">
        <v>161</v>
      </c>
      <c r="D881" s="584"/>
      <c r="E881" s="584"/>
      <c r="F881" s="584"/>
      <c r="G881" s="584"/>
      <c r="H881" s="584"/>
      <c r="I881" s="584"/>
      <c r="J881" s="584"/>
      <c r="K881" s="584"/>
      <c r="L881" s="584"/>
      <c r="M881" s="584"/>
      <c r="N881" s="585"/>
      <c r="EZ881" s="58"/>
      <c r="FA881" s="67"/>
      <c r="FB881" s="67"/>
      <c r="FC881" s="67"/>
      <c r="FG881" s="67"/>
      <c r="FI881" s="75" t="s">
        <v>161</v>
      </c>
      <c r="FJ881" s="105"/>
      <c r="FK881" s="67"/>
    </row>
    <row r="882" spans="1:167" s="18" customFormat="1" ht="15" x14ac:dyDescent="0.25">
      <c r="A882" s="86"/>
      <c r="B882" s="87"/>
      <c r="C882" s="578" t="s">
        <v>126</v>
      </c>
      <c r="D882" s="578"/>
      <c r="E882" s="578"/>
      <c r="F882" s="61"/>
      <c r="G882" s="62"/>
      <c r="H882" s="62"/>
      <c r="I882" s="62"/>
      <c r="J882" s="65"/>
      <c r="K882" s="62"/>
      <c r="L882" s="95">
        <v>9477.56</v>
      </c>
      <c r="M882" s="83"/>
      <c r="N882" s="89">
        <v>90036.82</v>
      </c>
      <c r="EZ882" s="58"/>
      <c r="FA882" s="67"/>
      <c r="FB882" s="67"/>
      <c r="FC882" s="67"/>
      <c r="FG882" s="67" t="s">
        <v>126</v>
      </c>
      <c r="FJ882" s="105"/>
      <c r="FK882" s="67"/>
    </row>
    <row r="883" spans="1:167" s="18" customFormat="1" ht="56.25" x14ac:dyDescent="0.25">
      <c r="A883" s="59" t="s">
        <v>378</v>
      </c>
      <c r="B883" s="60" t="s">
        <v>287</v>
      </c>
      <c r="C883" s="578" t="s">
        <v>288</v>
      </c>
      <c r="D883" s="578"/>
      <c r="E883" s="578"/>
      <c r="F883" s="61" t="s">
        <v>222</v>
      </c>
      <c r="G883" s="62">
        <v>1</v>
      </c>
      <c r="H883" s="63">
        <v>1</v>
      </c>
      <c r="I883" s="63">
        <v>1</v>
      </c>
      <c r="J883" s="65"/>
      <c r="K883" s="62"/>
      <c r="L883" s="65"/>
      <c r="M883" s="62"/>
      <c r="N883" s="66"/>
      <c r="EZ883" s="58"/>
      <c r="FA883" s="67" t="s">
        <v>288</v>
      </c>
      <c r="FB883" s="67" t="s">
        <v>0</v>
      </c>
      <c r="FC883" s="67" t="s">
        <v>0</v>
      </c>
      <c r="FG883" s="67"/>
      <c r="FJ883" s="105"/>
      <c r="FK883" s="67"/>
    </row>
    <row r="884" spans="1:167" s="18" customFormat="1" ht="15" x14ac:dyDescent="0.25">
      <c r="A884" s="68"/>
      <c r="B884" s="69" t="s">
        <v>26</v>
      </c>
      <c r="C884" s="576" t="s">
        <v>116</v>
      </c>
      <c r="D884" s="576"/>
      <c r="E884" s="576"/>
      <c r="F884" s="70"/>
      <c r="G884" s="71"/>
      <c r="H884" s="71"/>
      <c r="I884" s="71"/>
      <c r="J884" s="72">
        <v>316.8</v>
      </c>
      <c r="K884" s="71"/>
      <c r="L884" s="72">
        <v>316.8</v>
      </c>
      <c r="M884" s="73">
        <v>52.21</v>
      </c>
      <c r="N884" s="74">
        <v>16540.13</v>
      </c>
      <c r="EZ884" s="58"/>
      <c r="FA884" s="67"/>
      <c r="FB884" s="67"/>
      <c r="FC884" s="67"/>
      <c r="FD884" s="75" t="s">
        <v>116</v>
      </c>
      <c r="FG884" s="67"/>
      <c r="FJ884" s="105"/>
      <c r="FK884" s="67"/>
    </row>
    <row r="885" spans="1:167" s="18" customFormat="1" ht="15" x14ac:dyDescent="0.25">
      <c r="A885" s="68"/>
      <c r="B885" s="69" t="s">
        <v>127</v>
      </c>
      <c r="C885" s="576" t="s">
        <v>131</v>
      </c>
      <c r="D885" s="576"/>
      <c r="E885" s="576"/>
      <c r="F885" s="70"/>
      <c r="G885" s="71"/>
      <c r="H885" s="71"/>
      <c r="I885" s="71"/>
      <c r="J885" s="90">
        <v>8602.08</v>
      </c>
      <c r="K885" s="71"/>
      <c r="L885" s="90">
        <v>8602.08</v>
      </c>
      <c r="M885" s="73">
        <v>15.71</v>
      </c>
      <c r="N885" s="74">
        <v>135138.68</v>
      </c>
      <c r="EZ885" s="58"/>
      <c r="FA885" s="67"/>
      <c r="FB885" s="67"/>
      <c r="FC885" s="67"/>
      <c r="FD885" s="75" t="s">
        <v>131</v>
      </c>
      <c r="FG885" s="67"/>
      <c r="FJ885" s="105"/>
      <c r="FK885" s="67"/>
    </row>
    <row r="886" spans="1:167" s="18" customFormat="1" ht="15" x14ac:dyDescent="0.25">
      <c r="A886" s="68"/>
      <c r="B886" s="69" t="s">
        <v>21</v>
      </c>
      <c r="C886" s="576" t="s">
        <v>132</v>
      </c>
      <c r="D886" s="576"/>
      <c r="E886" s="576"/>
      <c r="F886" s="70"/>
      <c r="G886" s="71"/>
      <c r="H886" s="71"/>
      <c r="I886" s="71"/>
      <c r="J886" s="72">
        <v>328.35</v>
      </c>
      <c r="K886" s="71"/>
      <c r="L886" s="72">
        <v>328.35</v>
      </c>
      <c r="M886" s="73">
        <v>52.21</v>
      </c>
      <c r="N886" s="74">
        <v>17143.150000000001</v>
      </c>
      <c r="EZ886" s="58"/>
      <c r="FA886" s="67"/>
      <c r="FB886" s="67"/>
      <c r="FC886" s="67"/>
      <c r="FD886" s="75" t="s">
        <v>132</v>
      </c>
      <c r="FG886" s="67"/>
      <c r="FJ886" s="105"/>
      <c r="FK886" s="67"/>
    </row>
    <row r="887" spans="1:167" s="18" customFormat="1" ht="15" x14ac:dyDescent="0.25">
      <c r="A887" s="76"/>
      <c r="B887" s="69"/>
      <c r="C887" s="576" t="s">
        <v>117</v>
      </c>
      <c r="D887" s="576"/>
      <c r="E887" s="576"/>
      <c r="F887" s="70" t="s">
        <v>118</v>
      </c>
      <c r="G887" s="73">
        <v>34.51</v>
      </c>
      <c r="H887" s="71"/>
      <c r="I887" s="73">
        <v>34.51</v>
      </c>
      <c r="J887" s="79"/>
      <c r="K887" s="71"/>
      <c r="L887" s="79"/>
      <c r="M887" s="71"/>
      <c r="N887" s="80"/>
      <c r="EZ887" s="58"/>
      <c r="FA887" s="67"/>
      <c r="FB887" s="67"/>
      <c r="FC887" s="67"/>
      <c r="FE887" s="75" t="s">
        <v>117</v>
      </c>
      <c r="FG887" s="67"/>
      <c r="FJ887" s="105"/>
      <c r="FK887" s="67"/>
    </row>
    <row r="888" spans="1:167" s="18" customFormat="1" ht="15" x14ac:dyDescent="0.25">
      <c r="A888" s="76"/>
      <c r="B888" s="69"/>
      <c r="C888" s="576" t="s">
        <v>133</v>
      </c>
      <c r="D888" s="576"/>
      <c r="E888" s="576"/>
      <c r="F888" s="70" t="s">
        <v>118</v>
      </c>
      <c r="G888" s="73">
        <v>25.66</v>
      </c>
      <c r="H888" s="71"/>
      <c r="I888" s="73">
        <v>25.66</v>
      </c>
      <c r="J888" s="79"/>
      <c r="K888" s="71"/>
      <c r="L888" s="79"/>
      <c r="M888" s="71"/>
      <c r="N888" s="80"/>
      <c r="EZ888" s="58"/>
      <c r="FA888" s="67"/>
      <c r="FB888" s="67"/>
      <c r="FC888" s="67"/>
      <c r="FE888" s="75" t="s">
        <v>133</v>
      </c>
      <c r="FG888" s="67"/>
      <c r="FJ888" s="105"/>
      <c r="FK888" s="67"/>
    </row>
    <row r="889" spans="1:167" s="18" customFormat="1" ht="15" x14ac:dyDescent="0.25">
      <c r="A889" s="81"/>
      <c r="B889" s="69"/>
      <c r="C889" s="577" t="s">
        <v>119</v>
      </c>
      <c r="D889" s="577"/>
      <c r="E889" s="577"/>
      <c r="F889" s="82"/>
      <c r="G889" s="83"/>
      <c r="H889" s="83"/>
      <c r="I889" s="83"/>
      <c r="J889" s="94">
        <v>8918.8799999999992</v>
      </c>
      <c r="K889" s="83"/>
      <c r="L889" s="94">
        <v>8918.8799999999992</v>
      </c>
      <c r="M889" s="83"/>
      <c r="N889" s="85">
        <v>151678.81</v>
      </c>
      <c r="EZ889" s="58"/>
      <c r="FA889" s="67"/>
      <c r="FB889" s="67"/>
      <c r="FC889" s="67"/>
      <c r="FF889" s="75" t="s">
        <v>119</v>
      </c>
      <c r="FG889" s="67"/>
      <c r="FJ889" s="105"/>
      <c r="FK889" s="67"/>
    </row>
    <row r="890" spans="1:167" s="18" customFormat="1" ht="15" x14ac:dyDescent="0.25">
      <c r="A890" s="76"/>
      <c r="B890" s="69"/>
      <c r="C890" s="576" t="s">
        <v>120</v>
      </c>
      <c r="D890" s="576"/>
      <c r="E890" s="576"/>
      <c r="F890" s="70"/>
      <c r="G890" s="71"/>
      <c r="H890" s="71"/>
      <c r="I890" s="71"/>
      <c r="J890" s="79"/>
      <c r="K890" s="71"/>
      <c r="L890" s="72">
        <v>645.15</v>
      </c>
      <c r="M890" s="71"/>
      <c r="N890" s="74">
        <v>33683.279999999999</v>
      </c>
      <c r="EZ890" s="58"/>
      <c r="FA890" s="67"/>
      <c r="FB890" s="67"/>
      <c r="FC890" s="67"/>
      <c r="FE890" s="75" t="s">
        <v>120</v>
      </c>
      <c r="FG890" s="67"/>
      <c r="FJ890" s="105"/>
      <c r="FK890" s="67"/>
    </row>
    <row r="891" spans="1:167" s="18" customFormat="1" ht="22.5" x14ac:dyDescent="0.25">
      <c r="A891" s="76"/>
      <c r="B891" s="69" t="s">
        <v>134</v>
      </c>
      <c r="C891" s="576" t="s">
        <v>135</v>
      </c>
      <c r="D891" s="576"/>
      <c r="E891" s="576"/>
      <c r="F891" s="70" t="s">
        <v>123</v>
      </c>
      <c r="G891" s="77">
        <v>109</v>
      </c>
      <c r="H891" s="71"/>
      <c r="I891" s="77">
        <v>109</v>
      </c>
      <c r="J891" s="79"/>
      <c r="K891" s="71"/>
      <c r="L891" s="72">
        <v>703.21</v>
      </c>
      <c r="M891" s="71"/>
      <c r="N891" s="74">
        <v>36714.78</v>
      </c>
      <c r="EZ891" s="58"/>
      <c r="FA891" s="67"/>
      <c r="FB891" s="67"/>
      <c r="FC891" s="67"/>
      <c r="FE891" s="75" t="s">
        <v>135</v>
      </c>
      <c r="FG891" s="67"/>
      <c r="FJ891" s="105"/>
      <c r="FK891" s="67"/>
    </row>
    <row r="892" spans="1:167" s="18" customFormat="1" ht="45" x14ac:dyDescent="0.25">
      <c r="A892" s="76"/>
      <c r="B892" s="69" t="s">
        <v>136</v>
      </c>
      <c r="C892" s="576" t="s">
        <v>137</v>
      </c>
      <c r="D892" s="576"/>
      <c r="E892" s="576"/>
      <c r="F892" s="70" t="s">
        <v>123</v>
      </c>
      <c r="G892" s="77">
        <v>65</v>
      </c>
      <c r="H892" s="73">
        <v>0.85</v>
      </c>
      <c r="I892" s="73">
        <v>55.25</v>
      </c>
      <c r="J892" s="79"/>
      <c r="K892" s="71"/>
      <c r="L892" s="72">
        <v>356.45</v>
      </c>
      <c r="M892" s="71"/>
      <c r="N892" s="74">
        <v>18610.009999999998</v>
      </c>
      <c r="EZ892" s="58"/>
      <c r="FA892" s="67"/>
      <c r="FB892" s="67"/>
      <c r="FC892" s="67"/>
      <c r="FE892" s="75" t="s">
        <v>137</v>
      </c>
      <c r="FG892" s="67"/>
      <c r="FJ892" s="105"/>
      <c r="FK892" s="67"/>
    </row>
    <row r="893" spans="1:167" s="18" customFormat="1" ht="15" x14ac:dyDescent="0.25">
      <c r="A893" s="86"/>
      <c r="B893" s="87"/>
      <c r="C893" s="578" t="s">
        <v>126</v>
      </c>
      <c r="D893" s="578"/>
      <c r="E893" s="578"/>
      <c r="F893" s="61"/>
      <c r="G893" s="62"/>
      <c r="H893" s="62"/>
      <c r="I893" s="62"/>
      <c r="J893" s="65"/>
      <c r="K893" s="62"/>
      <c r="L893" s="95">
        <v>9978.5400000000009</v>
      </c>
      <c r="M893" s="83"/>
      <c r="N893" s="89">
        <v>207003.6</v>
      </c>
      <c r="EZ893" s="58"/>
      <c r="FA893" s="67"/>
      <c r="FB893" s="67"/>
      <c r="FC893" s="67"/>
      <c r="FG893" s="67" t="s">
        <v>126</v>
      </c>
      <c r="FJ893" s="105"/>
      <c r="FK893" s="67"/>
    </row>
    <row r="894" spans="1:167" s="18" customFormat="1" ht="22.5" x14ac:dyDescent="0.25">
      <c r="A894" s="59" t="s">
        <v>379</v>
      </c>
      <c r="B894" s="60" t="s">
        <v>169</v>
      </c>
      <c r="C894" s="578" t="s">
        <v>10</v>
      </c>
      <c r="D894" s="578"/>
      <c r="E894" s="578"/>
      <c r="F894" s="61" t="s">
        <v>11</v>
      </c>
      <c r="G894" s="62">
        <v>1</v>
      </c>
      <c r="H894" s="63">
        <v>1</v>
      </c>
      <c r="I894" s="63">
        <v>1</v>
      </c>
      <c r="J894" s="95">
        <v>168421.05</v>
      </c>
      <c r="K894" s="101">
        <v>1.04236</v>
      </c>
      <c r="L894" s="95">
        <v>175555.37</v>
      </c>
      <c r="M894" s="98">
        <v>9.5</v>
      </c>
      <c r="N894" s="89">
        <v>1667776.02</v>
      </c>
      <c r="EZ894" s="58"/>
      <c r="FA894" s="67" t="s">
        <v>10</v>
      </c>
      <c r="FB894" s="67" t="s">
        <v>0</v>
      </c>
      <c r="FC894" s="67" t="s">
        <v>0</v>
      </c>
      <c r="FG894" s="67"/>
      <c r="FJ894" s="105"/>
      <c r="FK894" s="67"/>
    </row>
    <row r="895" spans="1:167" s="18" customFormat="1" ht="15" x14ac:dyDescent="0.25">
      <c r="A895" s="81"/>
      <c r="B895" s="99"/>
      <c r="C895" s="576" t="s">
        <v>290</v>
      </c>
      <c r="D895" s="576"/>
      <c r="E895" s="576"/>
      <c r="F895" s="576"/>
      <c r="G895" s="576"/>
      <c r="H895" s="576"/>
      <c r="I895" s="576"/>
      <c r="J895" s="576"/>
      <c r="K895" s="576"/>
      <c r="L895" s="576"/>
      <c r="M895" s="576"/>
      <c r="N895" s="583"/>
      <c r="EZ895" s="58"/>
      <c r="FA895" s="67"/>
      <c r="FB895" s="67"/>
      <c r="FC895" s="67"/>
      <c r="FG895" s="67"/>
      <c r="FH895" s="75" t="s">
        <v>290</v>
      </c>
      <c r="FJ895" s="105"/>
      <c r="FK895" s="67"/>
    </row>
    <row r="896" spans="1:167" s="18" customFormat="1" ht="15" x14ac:dyDescent="0.25">
      <c r="A896" s="100"/>
      <c r="B896" s="69"/>
      <c r="C896" s="584" t="s">
        <v>171</v>
      </c>
      <c r="D896" s="584"/>
      <c r="E896" s="584"/>
      <c r="F896" s="584"/>
      <c r="G896" s="584"/>
      <c r="H896" s="584"/>
      <c r="I896" s="584"/>
      <c r="J896" s="584"/>
      <c r="K896" s="584"/>
      <c r="L896" s="584"/>
      <c r="M896" s="584"/>
      <c r="N896" s="585"/>
      <c r="EZ896" s="58"/>
      <c r="FA896" s="67"/>
      <c r="FB896" s="67"/>
      <c r="FC896" s="67"/>
      <c r="FG896" s="67"/>
      <c r="FI896" s="75" t="s">
        <v>171</v>
      </c>
      <c r="FJ896" s="105"/>
      <c r="FK896" s="67"/>
    </row>
    <row r="897" spans="1:167" s="18" customFormat="1" ht="15" x14ac:dyDescent="0.25">
      <c r="A897" s="100"/>
      <c r="B897" s="69"/>
      <c r="C897" s="584" t="s">
        <v>161</v>
      </c>
      <c r="D897" s="584"/>
      <c r="E897" s="584"/>
      <c r="F897" s="584"/>
      <c r="G897" s="584"/>
      <c r="H897" s="584"/>
      <c r="I897" s="584"/>
      <c r="J897" s="584"/>
      <c r="K897" s="584"/>
      <c r="L897" s="584"/>
      <c r="M897" s="584"/>
      <c r="N897" s="585"/>
      <c r="EZ897" s="58"/>
      <c r="FA897" s="67"/>
      <c r="FB897" s="67"/>
      <c r="FC897" s="67"/>
      <c r="FG897" s="67"/>
      <c r="FI897" s="75" t="s">
        <v>161</v>
      </c>
      <c r="FJ897" s="105"/>
      <c r="FK897" s="67"/>
    </row>
    <row r="898" spans="1:167" s="18" customFormat="1" ht="15" x14ac:dyDescent="0.25">
      <c r="A898" s="86"/>
      <c r="B898" s="87"/>
      <c r="C898" s="578" t="s">
        <v>126</v>
      </c>
      <c r="D898" s="578"/>
      <c r="E898" s="578"/>
      <c r="F898" s="61"/>
      <c r="G898" s="62"/>
      <c r="H898" s="62"/>
      <c r="I898" s="62"/>
      <c r="J898" s="65"/>
      <c r="K898" s="62"/>
      <c r="L898" s="95">
        <v>175555.37</v>
      </c>
      <c r="M898" s="83"/>
      <c r="N898" s="89">
        <v>1667776.02</v>
      </c>
      <c r="EZ898" s="58"/>
      <c r="FA898" s="67"/>
      <c r="FB898" s="67"/>
      <c r="FC898" s="67"/>
      <c r="FG898" s="67" t="s">
        <v>126</v>
      </c>
      <c r="FJ898" s="105"/>
      <c r="FK898" s="67"/>
    </row>
    <row r="899" spans="1:167" s="18" customFormat="1" ht="22.5" x14ac:dyDescent="0.25">
      <c r="A899" s="59" t="s">
        <v>380</v>
      </c>
      <c r="B899" s="60" t="s">
        <v>169</v>
      </c>
      <c r="C899" s="578" t="s">
        <v>32</v>
      </c>
      <c r="D899" s="578"/>
      <c r="E899" s="578"/>
      <c r="F899" s="61" t="s">
        <v>11</v>
      </c>
      <c r="G899" s="62">
        <v>1</v>
      </c>
      <c r="H899" s="63">
        <v>1</v>
      </c>
      <c r="I899" s="63">
        <v>1</v>
      </c>
      <c r="J899" s="95">
        <v>363157.89</v>
      </c>
      <c r="K899" s="101">
        <v>1.04236</v>
      </c>
      <c r="L899" s="95">
        <v>378541.26</v>
      </c>
      <c r="M899" s="98">
        <v>9.5</v>
      </c>
      <c r="N899" s="89">
        <v>3596141.97</v>
      </c>
      <c r="EZ899" s="58"/>
      <c r="FA899" s="67" t="s">
        <v>32</v>
      </c>
      <c r="FB899" s="67" t="s">
        <v>0</v>
      </c>
      <c r="FC899" s="67" t="s">
        <v>0</v>
      </c>
      <c r="FG899" s="67"/>
      <c r="FJ899" s="105"/>
      <c r="FK899" s="67"/>
    </row>
    <row r="900" spans="1:167" s="18" customFormat="1" ht="15" x14ac:dyDescent="0.25">
      <c r="A900" s="81"/>
      <c r="B900" s="99"/>
      <c r="C900" s="576" t="s">
        <v>292</v>
      </c>
      <c r="D900" s="576"/>
      <c r="E900" s="576"/>
      <c r="F900" s="576"/>
      <c r="G900" s="576"/>
      <c r="H900" s="576"/>
      <c r="I900" s="576"/>
      <c r="J900" s="576"/>
      <c r="K900" s="576"/>
      <c r="L900" s="576"/>
      <c r="M900" s="576"/>
      <c r="N900" s="583"/>
      <c r="EZ900" s="58"/>
      <c r="FA900" s="67"/>
      <c r="FB900" s="67"/>
      <c r="FC900" s="67"/>
      <c r="FG900" s="67"/>
      <c r="FH900" s="75" t="s">
        <v>292</v>
      </c>
      <c r="FJ900" s="105"/>
      <c r="FK900" s="67"/>
    </row>
    <row r="901" spans="1:167" s="18" customFormat="1" ht="15" x14ac:dyDescent="0.25">
      <c r="A901" s="100"/>
      <c r="B901" s="69"/>
      <c r="C901" s="584" t="s">
        <v>171</v>
      </c>
      <c r="D901" s="584"/>
      <c r="E901" s="584"/>
      <c r="F901" s="584"/>
      <c r="G901" s="584"/>
      <c r="H901" s="584"/>
      <c r="I901" s="584"/>
      <c r="J901" s="584"/>
      <c r="K901" s="584"/>
      <c r="L901" s="584"/>
      <c r="M901" s="584"/>
      <c r="N901" s="585"/>
      <c r="EZ901" s="58"/>
      <c r="FA901" s="67"/>
      <c r="FB901" s="67"/>
      <c r="FC901" s="67"/>
      <c r="FG901" s="67"/>
      <c r="FI901" s="75" t="s">
        <v>171</v>
      </c>
      <c r="FJ901" s="105"/>
      <c r="FK901" s="67"/>
    </row>
    <row r="902" spans="1:167" s="18" customFormat="1" ht="15" x14ac:dyDescent="0.25">
      <c r="A902" s="100"/>
      <c r="B902" s="69"/>
      <c r="C902" s="584" t="s">
        <v>161</v>
      </c>
      <c r="D902" s="584"/>
      <c r="E902" s="584"/>
      <c r="F902" s="584"/>
      <c r="G902" s="584"/>
      <c r="H902" s="584"/>
      <c r="I902" s="584"/>
      <c r="J902" s="584"/>
      <c r="K902" s="584"/>
      <c r="L902" s="584"/>
      <c r="M902" s="584"/>
      <c r="N902" s="585"/>
      <c r="EZ902" s="58"/>
      <c r="FA902" s="67"/>
      <c r="FB902" s="67"/>
      <c r="FC902" s="67"/>
      <c r="FG902" s="67"/>
      <c r="FI902" s="75" t="s">
        <v>161</v>
      </c>
      <c r="FJ902" s="105"/>
      <c r="FK902" s="67"/>
    </row>
    <row r="903" spans="1:167" s="18" customFormat="1" ht="15" x14ac:dyDescent="0.25">
      <c r="A903" s="86"/>
      <c r="B903" s="87"/>
      <c r="C903" s="578" t="s">
        <v>126</v>
      </c>
      <c r="D903" s="578"/>
      <c r="E903" s="578"/>
      <c r="F903" s="61"/>
      <c r="G903" s="62"/>
      <c r="H903" s="62"/>
      <c r="I903" s="62"/>
      <c r="J903" s="65"/>
      <c r="K903" s="62"/>
      <c r="L903" s="95">
        <v>378541.26</v>
      </c>
      <c r="M903" s="83"/>
      <c r="N903" s="89">
        <v>3596141.97</v>
      </c>
      <c r="EZ903" s="58"/>
      <c r="FA903" s="67"/>
      <c r="FB903" s="67"/>
      <c r="FC903" s="67"/>
      <c r="FG903" s="67" t="s">
        <v>126</v>
      </c>
      <c r="FJ903" s="105"/>
      <c r="FK903" s="67"/>
    </row>
    <row r="904" spans="1:167" s="18" customFormat="1" ht="45" x14ac:dyDescent="0.25">
      <c r="A904" s="59" t="s">
        <v>381</v>
      </c>
      <c r="B904" s="60" t="s">
        <v>294</v>
      </c>
      <c r="C904" s="578" t="s">
        <v>295</v>
      </c>
      <c r="D904" s="578"/>
      <c r="E904" s="578"/>
      <c r="F904" s="61" t="s">
        <v>13</v>
      </c>
      <c r="G904" s="62">
        <v>1</v>
      </c>
      <c r="H904" s="63">
        <v>1</v>
      </c>
      <c r="I904" s="63">
        <v>1</v>
      </c>
      <c r="J904" s="65"/>
      <c r="K904" s="62"/>
      <c r="L904" s="65"/>
      <c r="M904" s="62"/>
      <c r="N904" s="66"/>
      <c r="EZ904" s="58"/>
      <c r="FA904" s="67" t="s">
        <v>295</v>
      </c>
      <c r="FB904" s="67" t="s">
        <v>0</v>
      </c>
      <c r="FC904" s="67" t="s">
        <v>0</v>
      </c>
      <c r="FG904" s="67"/>
      <c r="FJ904" s="105"/>
      <c r="FK904" s="67"/>
    </row>
    <row r="905" spans="1:167" s="18" customFormat="1" ht="15" x14ac:dyDescent="0.25">
      <c r="A905" s="68"/>
      <c r="B905" s="69" t="s">
        <v>26</v>
      </c>
      <c r="C905" s="576" t="s">
        <v>116</v>
      </c>
      <c r="D905" s="576"/>
      <c r="E905" s="576"/>
      <c r="F905" s="70"/>
      <c r="G905" s="71"/>
      <c r="H905" s="71"/>
      <c r="I905" s="71"/>
      <c r="J905" s="72">
        <v>251.92</v>
      </c>
      <c r="K905" s="71"/>
      <c r="L905" s="72">
        <v>251.92</v>
      </c>
      <c r="M905" s="73">
        <v>52.21</v>
      </c>
      <c r="N905" s="74">
        <v>13152.74</v>
      </c>
      <c r="EZ905" s="58"/>
      <c r="FA905" s="67"/>
      <c r="FB905" s="67"/>
      <c r="FC905" s="67"/>
      <c r="FD905" s="75" t="s">
        <v>116</v>
      </c>
      <c r="FG905" s="67"/>
      <c r="FJ905" s="105"/>
      <c r="FK905" s="67"/>
    </row>
    <row r="906" spans="1:167" s="18" customFormat="1" ht="15" x14ac:dyDescent="0.25">
      <c r="A906" s="68"/>
      <c r="B906" s="69" t="s">
        <v>127</v>
      </c>
      <c r="C906" s="576" t="s">
        <v>131</v>
      </c>
      <c r="D906" s="576"/>
      <c r="E906" s="576"/>
      <c r="F906" s="70"/>
      <c r="G906" s="71"/>
      <c r="H906" s="71"/>
      <c r="I906" s="71"/>
      <c r="J906" s="72">
        <v>120.78</v>
      </c>
      <c r="K906" s="71"/>
      <c r="L906" s="72">
        <v>120.78</v>
      </c>
      <c r="M906" s="73">
        <v>15.71</v>
      </c>
      <c r="N906" s="74">
        <v>1897.45</v>
      </c>
      <c r="EZ906" s="58"/>
      <c r="FA906" s="67"/>
      <c r="FB906" s="67"/>
      <c r="FC906" s="67"/>
      <c r="FD906" s="75" t="s">
        <v>131</v>
      </c>
      <c r="FG906" s="67"/>
      <c r="FJ906" s="105"/>
      <c r="FK906" s="67"/>
    </row>
    <row r="907" spans="1:167" s="18" customFormat="1" ht="15" x14ac:dyDescent="0.25">
      <c r="A907" s="68"/>
      <c r="B907" s="69" t="s">
        <v>21</v>
      </c>
      <c r="C907" s="576" t="s">
        <v>132</v>
      </c>
      <c r="D907" s="576"/>
      <c r="E907" s="576"/>
      <c r="F907" s="70"/>
      <c r="G907" s="71"/>
      <c r="H907" s="71"/>
      <c r="I907" s="71"/>
      <c r="J907" s="72">
        <v>11.98</v>
      </c>
      <c r="K907" s="71"/>
      <c r="L907" s="72">
        <v>11.98</v>
      </c>
      <c r="M907" s="73">
        <v>52.21</v>
      </c>
      <c r="N907" s="96">
        <v>625.48</v>
      </c>
      <c r="EZ907" s="58"/>
      <c r="FA907" s="67"/>
      <c r="FB907" s="67"/>
      <c r="FC907" s="67"/>
      <c r="FD907" s="75" t="s">
        <v>132</v>
      </c>
      <c r="FG907" s="67"/>
      <c r="FJ907" s="105"/>
      <c r="FK907" s="67"/>
    </row>
    <row r="908" spans="1:167" s="18" customFormat="1" ht="15" x14ac:dyDescent="0.25">
      <c r="A908" s="68"/>
      <c r="B908" s="69" t="s">
        <v>24</v>
      </c>
      <c r="C908" s="576" t="s">
        <v>152</v>
      </c>
      <c r="D908" s="576"/>
      <c r="E908" s="576"/>
      <c r="F908" s="70"/>
      <c r="G908" s="71"/>
      <c r="H908" s="71"/>
      <c r="I908" s="71"/>
      <c r="J908" s="72">
        <v>812.09</v>
      </c>
      <c r="K908" s="71"/>
      <c r="L908" s="72">
        <v>812.09</v>
      </c>
      <c r="M908" s="91">
        <v>9.5</v>
      </c>
      <c r="N908" s="74">
        <v>7714.86</v>
      </c>
      <c r="EZ908" s="58"/>
      <c r="FA908" s="67"/>
      <c r="FB908" s="67"/>
      <c r="FC908" s="67"/>
      <c r="FD908" s="75" t="s">
        <v>152</v>
      </c>
      <c r="FG908" s="67"/>
      <c r="FJ908" s="105"/>
      <c r="FK908" s="67"/>
    </row>
    <row r="909" spans="1:167" s="18" customFormat="1" ht="15" x14ac:dyDescent="0.25">
      <c r="A909" s="76"/>
      <c r="B909" s="69"/>
      <c r="C909" s="576" t="s">
        <v>117</v>
      </c>
      <c r="D909" s="576"/>
      <c r="E909" s="576"/>
      <c r="F909" s="70" t="s">
        <v>118</v>
      </c>
      <c r="G909" s="91">
        <v>26.8</v>
      </c>
      <c r="H909" s="71"/>
      <c r="I909" s="91">
        <v>26.8</v>
      </c>
      <c r="J909" s="79"/>
      <c r="K909" s="71"/>
      <c r="L909" s="79"/>
      <c r="M909" s="71"/>
      <c r="N909" s="80"/>
      <c r="EZ909" s="58"/>
      <c r="FA909" s="67"/>
      <c r="FB909" s="67"/>
      <c r="FC909" s="67"/>
      <c r="FE909" s="75" t="s">
        <v>117</v>
      </c>
      <c r="FG909" s="67"/>
      <c r="FJ909" s="105"/>
      <c r="FK909" s="67"/>
    </row>
    <row r="910" spans="1:167" s="18" customFormat="1" ht="15" x14ac:dyDescent="0.25">
      <c r="A910" s="76"/>
      <c r="B910" s="69"/>
      <c r="C910" s="576" t="s">
        <v>133</v>
      </c>
      <c r="D910" s="576"/>
      <c r="E910" s="576"/>
      <c r="F910" s="70" t="s">
        <v>118</v>
      </c>
      <c r="G910" s="73">
        <v>0.92</v>
      </c>
      <c r="H910" s="71"/>
      <c r="I910" s="73">
        <v>0.92</v>
      </c>
      <c r="J910" s="79"/>
      <c r="K910" s="71"/>
      <c r="L910" s="79"/>
      <c r="M910" s="71"/>
      <c r="N910" s="80"/>
      <c r="EZ910" s="58"/>
      <c r="FA910" s="67"/>
      <c r="FB910" s="67"/>
      <c r="FC910" s="67"/>
      <c r="FE910" s="75" t="s">
        <v>133</v>
      </c>
      <c r="FG910" s="67"/>
      <c r="FJ910" s="105"/>
      <c r="FK910" s="67"/>
    </row>
    <row r="911" spans="1:167" s="18" customFormat="1" ht="15" x14ac:dyDescent="0.25">
      <c r="A911" s="81"/>
      <c r="B911" s="69"/>
      <c r="C911" s="577" t="s">
        <v>119</v>
      </c>
      <c r="D911" s="577"/>
      <c r="E911" s="577"/>
      <c r="F911" s="82"/>
      <c r="G911" s="83"/>
      <c r="H911" s="83"/>
      <c r="I911" s="83"/>
      <c r="J911" s="94">
        <v>1184.79</v>
      </c>
      <c r="K911" s="83"/>
      <c r="L911" s="94">
        <v>1184.79</v>
      </c>
      <c r="M911" s="83"/>
      <c r="N911" s="85">
        <v>22765.05</v>
      </c>
      <c r="EZ911" s="58"/>
      <c r="FA911" s="67"/>
      <c r="FB911" s="67"/>
      <c r="FC911" s="67"/>
      <c r="FF911" s="75" t="s">
        <v>119</v>
      </c>
      <c r="FG911" s="67"/>
      <c r="FJ911" s="105"/>
      <c r="FK911" s="67"/>
    </row>
    <row r="912" spans="1:167" s="18" customFormat="1" ht="15" x14ac:dyDescent="0.25">
      <c r="A912" s="76"/>
      <c r="B912" s="69"/>
      <c r="C912" s="576" t="s">
        <v>120</v>
      </c>
      <c r="D912" s="576"/>
      <c r="E912" s="576"/>
      <c r="F912" s="70"/>
      <c r="G912" s="71"/>
      <c r="H912" s="71"/>
      <c r="I912" s="71"/>
      <c r="J912" s="79"/>
      <c r="K912" s="71"/>
      <c r="L912" s="72">
        <v>263.89999999999998</v>
      </c>
      <c r="M912" s="71"/>
      <c r="N912" s="74">
        <v>13778.22</v>
      </c>
      <c r="EZ912" s="58"/>
      <c r="FA912" s="67"/>
      <c r="FB912" s="67"/>
      <c r="FC912" s="67"/>
      <c r="FE912" s="75" t="s">
        <v>120</v>
      </c>
      <c r="FG912" s="67"/>
      <c r="FJ912" s="105"/>
      <c r="FK912" s="67"/>
    </row>
    <row r="913" spans="1:167" s="18" customFormat="1" ht="15" x14ac:dyDescent="0.25">
      <c r="A913" s="76"/>
      <c r="B913" s="69" t="s">
        <v>296</v>
      </c>
      <c r="C913" s="576" t="s">
        <v>297</v>
      </c>
      <c r="D913" s="576"/>
      <c r="E913" s="576"/>
      <c r="F913" s="70" t="s">
        <v>123</v>
      </c>
      <c r="G913" s="77">
        <v>92</v>
      </c>
      <c r="H913" s="71"/>
      <c r="I913" s="77">
        <v>92</v>
      </c>
      <c r="J913" s="79"/>
      <c r="K913" s="71"/>
      <c r="L913" s="72">
        <v>242.79</v>
      </c>
      <c r="M913" s="71"/>
      <c r="N913" s="74">
        <v>12675.96</v>
      </c>
      <c r="EZ913" s="58"/>
      <c r="FA913" s="67"/>
      <c r="FB913" s="67"/>
      <c r="FC913" s="67"/>
      <c r="FE913" s="75" t="s">
        <v>297</v>
      </c>
      <c r="FG913" s="67"/>
      <c r="FJ913" s="105"/>
      <c r="FK913" s="67"/>
    </row>
    <row r="914" spans="1:167" s="18" customFormat="1" ht="15" x14ac:dyDescent="0.25">
      <c r="A914" s="76"/>
      <c r="B914" s="69" t="s">
        <v>298</v>
      </c>
      <c r="C914" s="576" t="s">
        <v>299</v>
      </c>
      <c r="D914" s="576"/>
      <c r="E914" s="576"/>
      <c r="F914" s="70" t="s">
        <v>123</v>
      </c>
      <c r="G914" s="77">
        <v>49</v>
      </c>
      <c r="H914" s="71"/>
      <c r="I914" s="77">
        <v>49</v>
      </c>
      <c r="J914" s="79"/>
      <c r="K914" s="71"/>
      <c r="L914" s="72">
        <v>129.31</v>
      </c>
      <c r="M914" s="71"/>
      <c r="N914" s="74">
        <v>6751.33</v>
      </c>
      <c r="EZ914" s="58"/>
      <c r="FA914" s="67"/>
      <c r="FB914" s="67"/>
      <c r="FC914" s="67"/>
      <c r="FE914" s="75" t="s">
        <v>299</v>
      </c>
      <c r="FG914" s="67"/>
      <c r="FJ914" s="105"/>
      <c r="FK914" s="67"/>
    </row>
    <row r="915" spans="1:167" s="18" customFormat="1" ht="15" x14ac:dyDescent="0.25">
      <c r="A915" s="86"/>
      <c r="B915" s="87"/>
      <c r="C915" s="578" t="s">
        <v>126</v>
      </c>
      <c r="D915" s="578"/>
      <c r="E915" s="578"/>
      <c r="F915" s="61"/>
      <c r="G915" s="62"/>
      <c r="H915" s="62"/>
      <c r="I915" s="62"/>
      <c r="J915" s="65"/>
      <c r="K915" s="62"/>
      <c r="L915" s="95">
        <v>1556.89</v>
      </c>
      <c r="M915" s="83"/>
      <c r="N915" s="89">
        <v>42192.34</v>
      </c>
      <c r="EZ915" s="58"/>
      <c r="FA915" s="67"/>
      <c r="FB915" s="67"/>
      <c r="FC915" s="67"/>
      <c r="FG915" s="67" t="s">
        <v>126</v>
      </c>
      <c r="FJ915" s="105"/>
      <c r="FK915" s="67"/>
    </row>
    <row r="916" spans="1:167" s="18" customFormat="1" ht="22.5" x14ac:dyDescent="0.25">
      <c r="A916" s="59" t="s">
        <v>382</v>
      </c>
      <c r="B916" s="60" t="s">
        <v>301</v>
      </c>
      <c r="C916" s="578" t="s">
        <v>302</v>
      </c>
      <c r="D916" s="578"/>
      <c r="E916" s="578"/>
      <c r="F916" s="61" t="s">
        <v>13</v>
      </c>
      <c r="G916" s="62">
        <v>-2</v>
      </c>
      <c r="H916" s="63">
        <v>1</v>
      </c>
      <c r="I916" s="63">
        <v>-2</v>
      </c>
      <c r="J916" s="88">
        <v>266.67</v>
      </c>
      <c r="K916" s="62"/>
      <c r="L916" s="88">
        <v>-533.34</v>
      </c>
      <c r="M916" s="98">
        <v>9.5</v>
      </c>
      <c r="N916" s="89">
        <v>-5066.7299999999996</v>
      </c>
      <c r="EZ916" s="58"/>
      <c r="FA916" s="67" t="s">
        <v>302</v>
      </c>
      <c r="FB916" s="67" t="s">
        <v>0</v>
      </c>
      <c r="FC916" s="67" t="s">
        <v>0</v>
      </c>
      <c r="FG916" s="67"/>
      <c r="FJ916" s="105"/>
      <c r="FK916" s="67"/>
    </row>
    <row r="917" spans="1:167" s="18" customFormat="1" ht="15" x14ac:dyDescent="0.25">
      <c r="A917" s="86"/>
      <c r="B917" s="87"/>
      <c r="C917" s="578" t="s">
        <v>126</v>
      </c>
      <c r="D917" s="578"/>
      <c r="E917" s="578"/>
      <c r="F917" s="61"/>
      <c r="G917" s="62"/>
      <c r="H917" s="62"/>
      <c r="I917" s="62"/>
      <c r="J917" s="65"/>
      <c r="K917" s="62"/>
      <c r="L917" s="88">
        <v>-533.34</v>
      </c>
      <c r="M917" s="83"/>
      <c r="N917" s="89">
        <v>-5066.7299999999996</v>
      </c>
      <c r="EZ917" s="58"/>
      <c r="FA917" s="67"/>
      <c r="FB917" s="67"/>
      <c r="FC917" s="67"/>
      <c r="FG917" s="67" t="s">
        <v>126</v>
      </c>
      <c r="FJ917" s="105"/>
      <c r="FK917" s="67"/>
    </row>
    <row r="918" spans="1:167" s="18" customFormat="1" ht="22.5" x14ac:dyDescent="0.25">
      <c r="A918" s="59" t="s">
        <v>383</v>
      </c>
      <c r="B918" s="60" t="s">
        <v>169</v>
      </c>
      <c r="C918" s="578" t="s">
        <v>12</v>
      </c>
      <c r="D918" s="578"/>
      <c r="E918" s="578"/>
      <c r="F918" s="61" t="s">
        <v>13</v>
      </c>
      <c r="G918" s="62">
        <v>2</v>
      </c>
      <c r="H918" s="63">
        <v>1</v>
      </c>
      <c r="I918" s="63">
        <v>2</v>
      </c>
      <c r="J918" s="95">
        <v>4429.58</v>
      </c>
      <c r="K918" s="101">
        <v>1.04236</v>
      </c>
      <c r="L918" s="95">
        <v>9234.43</v>
      </c>
      <c r="M918" s="98">
        <v>9.5</v>
      </c>
      <c r="N918" s="89">
        <v>87727.09</v>
      </c>
      <c r="EZ918" s="58"/>
      <c r="FA918" s="67" t="s">
        <v>12</v>
      </c>
      <c r="FB918" s="67" t="s">
        <v>0</v>
      </c>
      <c r="FC918" s="67" t="s">
        <v>0</v>
      </c>
      <c r="FG918" s="67"/>
      <c r="FJ918" s="105"/>
      <c r="FK918" s="67"/>
    </row>
    <row r="919" spans="1:167" s="18" customFormat="1" ht="15" x14ac:dyDescent="0.25">
      <c r="A919" s="81"/>
      <c r="B919" s="99"/>
      <c r="C919" s="576" t="s">
        <v>304</v>
      </c>
      <c r="D919" s="576"/>
      <c r="E919" s="576"/>
      <c r="F919" s="576"/>
      <c r="G919" s="576"/>
      <c r="H919" s="576"/>
      <c r="I919" s="576"/>
      <c r="J919" s="576"/>
      <c r="K919" s="576"/>
      <c r="L919" s="576"/>
      <c r="M919" s="576"/>
      <c r="N919" s="583"/>
      <c r="EZ919" s="58"/>
      <c r="FA919" s="67"/>
      <c r="FB919" s="67"/>
      <c r="FC919" s="67"/>
      <c r="FG919" s="67"/>
      <c r="FH919" s="75" t="s">
        <v>304</v>
      </c>
      <c r="FJ919" s="105"/>
      <c r="FK919" s="67"/>
    </row>
    <row r="920" spans="1:167" s="18" customFormat="1" ht="15" x14ac:dyDescent="0.25">
      <c r="A920" s="100"/>
      <c r="B920" s="69"/>
      <c r="C920" s="584" t="s">
        <v>171</v>
      </c>
      <c r="D920" s="584"/>
      <c r="E920" s="584"/>
      <c r="F920" s="584"/>
      <c r="G920" s="584"/>
      <c r="H920" s="584"/>
      <c r="I920" s="584"/>
      <c r="J920" s="584"/>
      <c r="K920" s="584"/>
      <c r="L920" s="584"/>
      <c r="M920" s="584"/>
      <c r="N920" s="585"/>
      <c r="EZ920" s="58"/>
      <c r="FA920" s="67"/>
      <c r="FB920" s="67"/>
      <c r="FC920" s="67"/>
      <c r="FG920" s="67"/>
      <c r="FI920" s="75" t="s">
        <v>171</v>
      </c>
      <c r="FJ920" s="105"/>
      <c r="FK920" s="67"/>
    </row>
    <row r="921" spans="1:167" s="18" customFormat="1" ht="15" x14ac:dyDescent="0.25">
      <c r="A921" s="100"/>
      <c r="B921" s="69"/>
      <c r="C921" s="584" t="s">
        <v>161</v>
      </c>
      <c r="D921" s="584"/>
      <c r="E921" s="584"/>
      <c r="F921" s="584"/>
      <c r="G921" s="584"/>
      <c r="H921" s="584"/>
      <c r="I921" s="584"/>
      <c r="J921" s="584"/>
      <c r="K921" s="584"/>
      <c r="L921" s="584"/>
      <c r="M921" s="584"/>
      <c r="N921" s="585"/>
      <c r="EZ921" s="58"/>
      <c r="FA921" s="67"/>
      <c r="FB921" s="67"/>
      <c r="FC921" s="67"/>
      <c r="FG921" s="67"/>
      <c r="FI921" s="75" t="s">
        <v>161</v>
      </c>
      <c r="FJ921" s="105"/>
      <c r="FK921" s="67"/>
    </row>
    <row r="922" spans="1:167" s="18" customFormat="1" ht="15" x14ac:dyDescent="0.25">
      <c r="A922" s="86"/>
      <c r="B922" s="87"/>
      <c r="C922" s="578" t="s">
        <v>126</v>
      </c>
      <c r="D922" s="578"/>
      <c r="E922" s="578"/>
      <c r="F922" s="61"/>
      <c r="G922" s="62"/>
      <c r="H922" s="62"/>
      <c r="I922" s="62"/>
      <c r="J922" s="65"/>
      <c r="K922" s="62"/>
      <c r="L922" s="95">
        <v>9234.43</v>
      </c>
      <c r="M922" s="83"/>
      <c r="N922" s="89">
        <v>87727.09</v>
      </c>
      <c r="EZ922" s="58"/>
      <c r="FA922" s="67"/>
      <c r="FB922" s="67"/>
      <c r="FC922" s="67"/>
      <c r="FG922" s="67" t="s">
        <v>126</v>
      </c>
      <c r="FJ922" s="105"/>
      <c r="FK922" s="67"/>
    </row>
    <row r="923" spans="1:167" s="18" customFormat="1" ht="33.75" x14ac:dyDescent="0.25">
      <c r="A923" s="59" t="s">
        <v>384</v>
      </c>
      <c r="B923" s="60" t="s">
        <v>169</v>
      </c>
      <c r="C923" s="578" t="s">
        <v>18</v>
      </c>
      <c r="D923" s="578"/>
      <c r="E923" s="578"/>
      <c r="F923" s="61" t="s">
        <v>13</v>
      </c>
      <c r="G923" s="62">
        <v>1</v>
      </c>
      <c r="H923" s="63">
        <v>1</v>
      </c>
      <c r="I923" s="63">
        <v>1</v>
      </c>
      <c r="J923" s="95">
        <v>15832.63</v>
      </c>
      <c r="K923" s="101">
        <v>1.04236</v>
      </c>
      <c r="L923" s="95">
        <v>16503.3</v>
      </c>
      <c r="M923" s="98">
        <v>9.5</v>
      </c>
      <c r="N923" s="89">
        <v>156781.35</v>
      </c>
      <c r="EZ923" s="58"/>
      <c r="FA923" s="67" t="s">
        <v>18</v>
      </c>
      <c r="FB923" s="67" t="s">
        <v>0</v>
      </c>
      <c r="FC923" s="67" t="s">
        <v>0</v>
      </c>
      <c r="FG923" s="67"/>
      <c r="FJ923" s="105"/>
      <c r="FK923" s="67"/>
    </row>
    <row r="924" spans="1:167" s="18" customFormat="1" ht="15" x14ac:dyDescent="0.25">
      <c r="A924" s="81"/>
      <c r="B924" s="99"/>
      <c r="C924" s="576" t="s">
        <v>306</v>
      </c>
      <c r="D924" s="576"/>
      <c r="E924" s="576"/>
      <c r="F924" s="576"/>
      <c r="G924" s="576"/>
      <c r="H924" s="576"/>
      <c r="I924" s="576"/>
      <c r="J924" s="576"/>
      <c r="K924" s="576"/>
      <c r="L924" s="576"/>
      <c r="M924" s="576"/>
      <c r="N924" s="583"/>
      <c r="EZ924" s="58"/>
      <c r="FA924" s="67"/>
      <c r="FB924" s="67"/>
      <c r="FC924" s="67"/>
      <c r="FG924" s="67"/>
      <c r="FH924" s="75" t="s">
        <v>306</v>
      </c>
      <c r="FJ924" s="105"/>
      <c r="FK924" s="67"/>
    </row>
    <row r="925" spans="1:167" s="18" customFormat="1" ht="15" x14ac:dyDescent="0.25">
      <c r="A925" s="100"/>
      <c r="B925" s="69"/>
      <c r="C925" s="584" t="s">
        <v>171</v>
      </c>
      <c r="D925" s="584"/>
      <c r="E925" s="584"/>
      <c r="F925" s="584"/>
      <c r="G925" s="584"/>
      <c r="H925" s="584"/>
      <c r="I925" s="584"/>
      <c r="J925" s="584"/>
      <c r="K925" s="584"/>
      <c r="L925" s="584"/>
      <c r="M925" s="584"/>
      <c r="N925" s="585"/>
      <c r="EZ925" s="58"/>
      <c r="FA925" s="67"/>
      <c r="FB925" s="67"/>
      <c r="FC925" s="67"/>
      <c r="FG925" s="67"/>
      <c r="FI925" s="75" t="s">
        <v>171</v>
      </c>
      <c r="FJ925" s="105"/>
      <c r="FK925" s="67"/>
    </row>
    <row r="926" spans="1:167" s="18" customFormat="1" ht="15" x14ac:dyDescent="0.25">
      <c r="A926" s="100"/>
      <c r="B926" s="69"/>
      <c r="C926" s="584" t="s">
        <v>161</v>
      </c>
      <c r="D926" s="584"/>
      <c r="E926" s="584"/>
      <c r="F926" s="584"/>
      <c r="G926" s="584"/>
      <c r="H926" s="584"/>
      <c r="I926" s="584"/>
      <c r="J926" s="584"/>
      <c r="K926" s="584"/>
      <c r="L926" s="584"/>
      <c r="M926" s="584"/>
      <c r="N926" s="585"/>
      <c r="EZ926" s="58"/>
      <c r="FA926" s="67"/>
      <c r="FB926" s="67"/>
      <c r="FC926" s="67"/>
      <c r="FG926" s="67"/>
      <c r="FI926" s="75" t="s">
        <v>161</v>
      </c>
      <c r="FJ926" s="105"/>
      <c r="FK926" s="67"/>
    </row>
    <row r="927" spans="1:167" s="18" customFormat="1" ht="15" x14ac:dyDescent="0.25">
      <c r="A927" s="86"/>
      <c r="B927" s="87"/>
      <c r="C927" s="578" t="s">
        <v>126</v>
      </c>
      <c r="D927" s="578"/>
      <c r="E927" s="578"/>
      <c r="F927" s="61"/>
      <c r="G927" s="62"/>
      <c r="H927" s="62"/>
      <c r="I927" s="62"/>
      <c r="J927" s="65"/>
      <c r="K927" s="62"/>
      <c r="L927" s="95">
        <v>16503.3</v>
      </c>
      <c r="M927" s="83"/>
      <c r="N927" s="89">
        <v>156781.35</v>
      </c>
      <c r="EZ927" s="58"/>
      <c r="FA927" s="67"/>
      <c r="FB927" s="67"/>
      <c r="FC927" s="67"/>
      <c r="FG927" s="67" t="s">
        <v>126</v>
      </c>
      <c r="FJ927" s="105"/>
      <c r="FK927" s="67"/>
    </row>
    <row r="928" spans="1:167" s="18" customFormat="1" ht="22.5" x14ac:dyDescent="0.25">
      <c r="A928" s="59" t="s">
        <v>385</v>
      </c>
      <c r="B928" s="60" t="s">
        <v>169</v>
      </c>
      <c r="C928" s="578" t="s">
        <v>37</v>
      </c>
      <c r="D928" s="578"/>
      <c r="E928" s="578"/>
      <c r="F928" s="61" t="s">
        <v>13</v>
      </c>
      <c r="G928" s="62">
        <v>1</v>
      </c>
      <c r="H928" s="63">
        <v>1</v>
      </c>
      <c r="I928" s="63">
        <v>1</v>
      </c>
      <c r="J928" s="88">
        <v>421.93</v>
      </c>
      <c r="K928" s="101">
        <v>1.04236</v>
      </c>
      <c r="L928" s="88">
        <v>439.8</v>
      </c>
      <c r="M928" s="98">
        <v>9.5</v>
      </c>
      <c r="N928" s="89">
        <v>4178.1000000000004</v>
      </c>
      <c r="EZ928" s="58"/>
      <c r="FA928" s="67" t="s">
        <v>37</v>
      </c>
      <c r="FB928" s="67" t="s">
        <v>0</v>
      </c>
      <c r="FC928" s="67" t="s">
        <v>0</v>
      </c>
      <c r="FG928" s="67"/>
      <c r="FJ928" s="105"/>
      <c r="FK928" s="67"/>
    </row>
    <row r="929" spans="1:167" s="18" customFormat="1" ht="15" x14ac:dyDescent="0.25">
      <c r="A929" s="81"/>
      <c r="B929" s="99"/>
      <c r="C929" s="576" t="s">
        <v>308</v>
      </c>
      <c r="D929" s="576"/>
      <c r="E929" s="576"/>
      <c r="F929" s="576"/>
      <c r="G929" s="576"/>
      <c r="H929" s="576"/>
      <c r="I929" s="576"/>
      <c r="J929" s="576"/>
      <c r="K929" s="576"/>
      <c r="L929" s="576"/>
      <c r="M929" s="576"/>
      <c r="N929" s="583"/>
      <c r="EZ929" s="58"/>
      <c r="FA929" s="67"/>
      <c r="FB929" s="67"/>
      <c r="FC929" s="67"/>
      <c r="FG929" s="67"/>
      <c r="FH929" s="75" t="s">
        <v>308</v>
      </c>
      <c r="FJ929" s="105"/>
      <c r="FK929" s="67"/>
    </row>
    <row r="930" spans="1:167" s="18" customFormat="1" ht="15" x14ac:dyDescent="0.25">
      <c r="A930" s="100"/>
      <c r="B930" s="69"/>
      <c r="C930" s="584" t="s">
        <v>171</v>
      </c>
      <c r="D930" s="584"/>
      <c r="E930" s="584"/>
      <c r="F930" s="584"/>
      <c r="G930" s="584"/>
      <c r="H930" s="584"/>
      <c r="I930" s="584"/>
      <c r="J930" s="584"/>
      <c r="K930" s="584"/>
      <c r="L930" s="584"/>
      <c r="M930" s="584"/>
      <c r="N930" s="585"/>
      <c r="EZ930" s="58"/>
      <c r="FA930" s="67"/>
      <c r="FB930" s="67"/>
      <c r="FC930" s="67"/>
      <c r="FG930" s="67"/>
      <c r="FI930" s="75" t="s">
        <v>171</v>
      </c>
      <c r="FJ930" s="105"/>
      <c r="FK930" s="67"/>
    </row>
    <row r="931" spans="1:167" s="18" customFormat="1" ht="15" x14ac:dyDescent="0.25">
      <c r="A931" s="100"/>
      <c r="B931" s="69"/>
      <c r="C931" s="584" t="s">
        <v>161</v>
      </c>
      <c r="D931" s="584"/>
      <c r="E931" s="584"/>
      <c r="F931" s="584"/>
      <c r="G931" s="584"/>
      <c r="H931" s="584"/>
      <c r="I931" s="584"/>
      <c r="J931" s="584"/>
      <c r="K931" s="584"/>
      <c r="L931" s="584"/>
      <c r="M931" s="584"/>
      <c r="N931" s="585"/>
      <c r="EZ931" s="58"/>
      <c r="FA931" s="67"/>
      <c r="FB931" s="67"/>
      <c r="FC931" s="67"/>
      <c r="FG931" s="67"/>
      <c r="FI931" s="75" t="s">
        <v>161</v>
      </c>
      <c r="FJ931" s="105"/>
      <c r="FK931" s="67"/>
    </row>
    <row r="932" spans="1:167" s="18" customFormat="1" ht="15" x14ac:dyDescent="0.25">
      <c r="A932" s="86"/>
      <c r="B932" s="87"/>
      <c r="C932" s="578" t="s">
        <v>126</v>
      </c>
      <c r="D932" s="578"/>
      <c r="E932" s="578"/>
      <c r="F932" s="61"/>
      <c r="G932" s="62"/>
      <c r="H932" s="62"/>
      <c r="I932" s="62"/>
      <c r="J932" s="65"/>
      <c r="K932" s="62"/>
      <c r="L932" s="88">
        <v>439.8</v>
      </c>
      <c r="M932" s="83"/>
      <c r="N932" s="89">
        <v>4178.1000000000004</v>
      </c>
      <c r="EZ932" s="58"/>
      <c r="FA932" s="67"/>
      <c r="FB932" s="67"/>
      <c r="FC932" s="67"/>
      <c r="FG932" s="67" t="s">
        <v>126</v>
      </c>
      <c r="FJ932" s="105"/>
      <c r="FK932" s="67"/>
    </row>
    <row r="933" spans="1:167" s="18" customFormat="1" ht="33.75" x14ac:dyDescent="0.25">
      <c r="A933" s="59" t="s">
        <v>386</v>
      </c>
      <c r="B933" s="60" t="s">
        <v>247</v>
      </c>
      <c r="C933" s="578" t="s">
        <v>248</v>
      </c>
      <c r="D933" s="578"/>
      <c r="E933" s="578"/>
      <c r="F933" s="61" t="s">
        <v>249</v>
      </c>
      <c r="G933" s="62">
        <v>0.06</v>
      </c>
      <c r="H933" s="63">
        <v>1</v>
      </c>
      <c r="I933" s="102">
        <v>0.06</v>
      </c>
      <c r="J933" s="65"/>
      <c r="K933" s="62"/>
      <c r="L933" s="65"/>
      <c r="M933" s="62"/>
      <c r="N933" s="66"/>
      <c r="EZ933" s="58"/>
      <c r="FA933" s="67" t="s">
        <v>248</v>
      </c>
      <c r="FB933" s="67" t="s">
        <v>0</v>
      </c>
      <c r="FC933" s="67" t="s">
        <v>0</v>
      </c>
      <c r="FG933" s="67"/>
      <c r="FJ933" s="105"/>
      <c r="FK933" s="67"/>
    </row>
    <row r="934" spans="1:167" s="18" customFormat="1" ht="15" x14ac:dyDescent="0.25">
      <c r="A934" s="68"/>
      <c r="B934" s="69" t="s">
        <v>26</v>
      </c>
      <c r="C934" s="576" t="s">
        <v>116</v>
      </c>
      <c r="D934" s="576"/>
      <c r="E934" s="576"/>
      <c r="F934" s="70"/>
      <c r="G934" s="71"/>
      <c r="H934" s="71"/>
      <c r="I934" s="71"/>
      <c r="J934" s="90">
        <v>1183.68</v>
      </c>
      <c r="K934" s="71"/>
      <c r="L934" s="72">
        <v>71.02</v>
      </c>
      <c r="M934" s="73">
        <v>52.21</v>
      </c>
      <c r="N934" s="74">
        <v>3707.95</v>
      </c>
      <c r="EZ934" s="58"/>
      <c r="FA934" s="67"/>
      <c r="FB934" s="67"/>
      <c r="FC934" s="67"/>
      <c r="FD934" s="75" t="s">
        <v>116</v>
      </c>
      <c r="FG934" s="67"/>
      <c r="FJ934" s="105"/>
      <c r="FK934" s="67"/>
    </row>
    <row r="935" spans="1:167" s="18" customFormat="1" ht="15" x14ac:dyDescent="0.25">
      <c r="A935" s="68"/>
      <c r="B935" s="69" t="s">
        <v>127</v>
      </c>
      <c r="C935" s="576" t="s">
        <v>131</v>
      </c>
      <c r="D935" s="576"/>
      <c r="E935" s="576"/>
      <c r="F935" s="70"/>
      <c r="G935" s="71"/>
      <c r="H935" s="71"/>
      <c r="I935" s="71"/>
      <c r="J935" s="72">
        <v>946.33</v>
      </c>
      <c r="K935" s="71"/>
      <c r="L935" s="72">
        <v>56.78</v>
      </c>
      <c r="M935" s="73">
        <v>15.71</v>
      </c>
      <c r="N935" s="96">
        <v>892.01</v>
      </c>
      <c r="EZ935" s="58"/>
      <c r="FA935" s="67"/>
      <c r="FB935" s="67"/>
      <c r="FC935" s="67"/>
      <c r="FD935" s="75" t="s">
        <v>131</v>
      </c>
      <c r="FG935" s="67"/>
      <c r="FJ935" s="105"/>
      <c r="FK935" s="67"/>
    </row>
    <row r="936" spans="1:167" s="18" customFormat="1" ht="15" x14ac:dyDescent="0.25">
      <c r="A936" s="68"/>
      <c r="B936" s="69" t="s">
        <v>21</v>
      </c>
      <c r="C936" s="576" t="s">
        <v>132</v>
      </c>
      <c r="D936" s="576"/>
      <c r="E936" s="576"/>
      <c r="F936" s="70"/>
      <c r="G936" s="71"/>
      <c r="H936" s="71"/>
      <c r="I936" s="71"/>
      <c r="J936" s="72">
        <v>90.65</v>
      </c>
      <c r="K936" s="71"/>
      <c r="L936" s="72">
        <v>5.44</v>
      </c>
      <c r="M936" s="73">
        <v>52.21</v>
      </c>
      <c r="N936" s="96">
        <v>284.02</v>
      </c>
      <c r="EZ936" s="58"/>
      <c r="FA936" s="67"/>
      <c r="FB936" s="67"/>
      <c r="FC936" s="67"/>
      <c r="FD936" s="75" t="s">
        <v>132</v>
      </c>
      <c r="FG936" s="67"/>
      <c r="FJ936" s="105"/>
      <c r="FK936" s="67"/>
    </row>
    <row r="937" spans="1:167" s="18" customFormat="1" ht="15" x14ac:dyDescent="0.25">
      <c r="A937" s="68"/>
      <c r="B937" s="69" t="s">
        <v>24</v>
      </c>
      <c r="C937" s="576" t="s">
        <v>152</v>
      </c>
      <c r="D937" s="576"/>
      <c r="E937" s="576"/>
      <c r="F937" s="70"/>
      <c r="G937" s="71"/>
      <c r="H937" s="71"/>
      <c r="I937" s="71"/>
      <c r="J937" s="90">
        <v>8608.9</v>
      </c>
      <c r="K937" s="71"/>
      <c r="L937" s="72">
        <v>516.53</v>
      </c>
      <c r="M937" s="91">
        <v>9.5</v>
      </c>
      <c r="N937" s="74">
        <v>4907.04</v>
      </c>
      <c r="EZ937" s="58"/>
      <c r="FA937" s="67"/>
      <c r="FB937" s="67"/>
      <c r="FC937" s="67"/>
      <c r="FD937" s="75" t="s">
        <v>152</v>
      </c>
      <c r="FG937" s="67"/>
      <c r="FJ937" s="105"/>
      <c r="FK937" s="67"/>
    </row>
    <row r="938" spans="1:167" s="18" customFormat="1" ht="15" x14ac:dyDescent="0.25">
      <c r="A938" s="76"/>
      <c r="B938" s="69"/>
      <c r="C938" s="576" t="s">
        <v>117</v>
      </c>
      <c r="D938" s="576"/>
      <c r="E938" s="576"/>
      <c r="F938" s="70" t="s">
        <v>118</v>
      </c>
      <c r="G938" s="77">
        <v>137</v>
      </c>
      <c r="H938" s="71"/>
      <c r="I938" s="73">
        <v>8.2200000000000006</v>
      </c>
      <c r="J938" s="79"/>
      <c r="K938" s="71"/>
      <c r="L938" s="79"/>
      <c r="M938" s="71"/>
      <c r="N938" s="80"/>
      <c r="EZ938" s="58"/>
      <c r="FA938" s="67"/>
      <c r="FB938" s="67"/>
      <c r="FC938" s="67"/>
      <c r="FE938" s="75" t="s">
        <v>117</v>
      </c>
      <c r="FG938" s="67"/>
      <c r="FJ938" s="105"/>
      <c r="FK938" s="67"/>
    </row>
    <row r="939" spans="1:167" s="18" customFormat="1" ht="15" x14ac:dyDescent="0.25">
      <c r="A939" s="76"/>
      <c r="B939" s="69"/>
      <c r="C939" s="576" t="s">
        <v>133</v>
      </c>
      <c r="D939" s="576"/>
      <c r="E939" s="576"/>
      <c r="F939" s="70" t="s">
        <v>118</v>
      </c>
      <c r="G939" s="73">
        <v>8.01</v>
      </c>
      <c r="H939" s="71"/>
      <c r="I939" s="103">
        <v>0.48060000000000003</v>
      </c>
      <c r="J939" s="79"/>
      <c r="K939" s="71"/>
      <c r="L939" s="79"/>
      <c r="M939" s="71"/>
      <c r="N939" s="80"/>
      <c r="EZ939" s="58"/>
      <c r="FA939" s="67"/>
      <c r="FB939" s="67"/>
      <c r="FC939" s="67"/>
      <c r="FE939" s="75" t="s">
        <v>133</v>
      </c>
      <c r="FG939" s="67"/>
      <c r="FJ939" s="105"/>
      <c r="FK939" s="67"/>
    </row>
    <row r="940" spans="1:167" s="18" customFormat="1" ht="15" x14ac:dyDescent="0.25">
      <c r="A940" s="81"/>
      <c r="B940" s="69"/>
      <c r="C940" s="577" t="s">
        <v>119</v>
      </c>
      <c r="D940" s="577"/>
      <c r="E940" s="577"/>
      <c r="F940" s="82"/>
      <c r="G940" s="83"/>
      <c r="H940" s="83"/>
      <c r="I940" s="83"/>
      <c r="J940" s="94">
        <v>10738.91</v>
      </c>
      <c r="K940" s="83"/>
      <c r="L940" s="84">
        <v>644.33000000000004</v>
      </c>
      <c r="M940" s="83"/>
      <c r="N940" s="85">
        <v>9507</v>
      </c>
      <c r="EZ940" s="58"/>
      <c r="FA940" s="67"/>
      <c r="FB940" s="67"/>
      <c r="FC940" s="67"/>
      <c r="FF940" s="75" t="s">
        <v>119</v>
      </c>
      <c r="FG940" s="67"/>
      <c r="FJ940" s="105"/>
      <c r="FK940" s="67"/>
    </row>
    <row r="941" spans="1:167" s="18" customFormat="1" ht="15" x14ac:dyDescent="0.25">
      <c r="A941" s="76"/>
      <c r="B941" s="69"/>
      <c r="C941" s="576" t="s">
        <v>120</v>
      </c>
      <c r="D941" s="576"/>
      <c r="E941" s="576"/>
      <c r="F941" s="70"/>
      <c r="G941" s="71"/>
      <c r="H941" s="71"/>
      <c r="I941" s="71"/>
      <c r="J941" s="79"/>
      <c r="K941" s="71"/>
      <c r="L941" s="72">
        <v>76.459999999999994</v>
      </c>
      <c r="M941" s="71"/>
      <c r="N941" s="74">
        <v>3991.97</v>
      </c>
      <c r="EZ941" s="58"/>
      <c r="FA941" s="67"/>
      <c r="FB941" s="67"/>
      <c r="FC941" s="67"/>
      <c r="FE941" s="75" t="s">
        <v>120</v>
      </c>
      <c r="FG941" s="67"/>
      <c r="FJ941" s="105"/>
      <c r="FK941" s="67"/>
    </row>
    <row r="942" spans="1:167" s="18" customFormat="1" ht="15" x14ac:dyDescent="0.25">
      <c r="A942" s="76"/>
      <c r="B942" s="69" t="s">
        <v>250</v>
      </c>
      <c r="C942" s="576" t="s">
        <v>251</v>
      </c>
      <c r="D942" s="576"/>
      <c r="E942" s="576"/>
      <c r="F942" s="70" t="s">
        <v>123</v>
      </c>
      <c r="G942" s="77">
        <v>106</v>
      </c>
      <c r="H942" s="71"/>
      <c r="I942" s="77">
        <v>106</v>
      </c>
      <c r="J942" s="79"/>
      <c r="K942" s="71"/>
      <c r="L942" s="72">
        <v>81.05</v>
      </c>
      <c r="M942" s="71"/>
      <c r="N942" s="74">
        <v>4231.49</v>
      </c>
      <c r="EZ942" s="58"/>
      <c r="FA942" s="67"/>
      <c r="FB942" s="67"/>
      <c r="FC942" s="67"/>
      <c r="FE942" s="75" t="s">
        <v>251</v>
      </c>
      <c r="FG942" s="67"/>
      <c r="FJ942" s="105"/>
      <c r="FK942" s="67"/>
    </row>
    <row r="943" spans="1:167" s="18" customFormat="1" ht="22.5" x14ac:dyDescent="0.25">
      <c r="A943" s="76"/>
      <c r="B943" s="69" t="s">
        <v>252</v>
      </c>
      <c r="C943" s="576" t="s">
        <v>253</v>
      </c>
      <c r="D943" s="576"/>
      <c r="E943" s="576"/>
      <c r="F943" s="70" t="s">
        <v>123</v>
      </c>
      <c r="G943" s="77">
        <v>56</v>
      </c>
      <c r="H943" s="73">
        <v>0.85</v>
      </c>
      <c r="I943" s="91">
        <v>47.6</v>
      </c>
      <c r="J943" s="79"/>
      <c r="K943" s="71"/>
      <c r="L943" s="72">
        <v>36.39</v>
      </c>
      <c r="M943" s="71"/>
      <c r="N943" s="74">
        <v>1900.18</v>
      </c>
      <c r="EZ943" s="58"/>
      <c r="FA943" s="67"/>
      <c r="FB943" s="67"/>
      <c r="FC943" s="67"/>
      <c r="FE943" s="75" t="s">
        <v>253</v>
      </c>
      <c r="FG943" s="67"/>
      <c r="FJ943" s="105"/>
      <c r="FK943" s="67"/>
    </row>
    <row r="944" spans="1:167" s="18" customFormat="1" ht="15" x14ac:dyDescent="0.25">
      <c r="A944" s="86"/>
      <c r="B944" s="87"/>
      <c r="C944" s="578" t="s">
        <v>126</v>
      </c>
      <c r="D944" s="578"/>
      <c r="E944" s="578"/>
      <c r="F944" s="61"/>
      <c r="G944" s="62"/>
      <c r="H944" s="62"/>
      <c r="I944" s="62"/>
      <c r="J944" s="65"/>
      <c r="K944" s="62"/>
      <c r="L944" s="88">
        <v>761.77</v>
      </c>
      <c r="M944" s="83"/>
      <c r="N944" s="89">
        <v>15638.67</v>
      </c>
      <c r="EZ944" s="58"/>
      <c r="FA944" s="67"/>
      <c r="FB944" s="67"/>
      <c r="FC944" s="67"/>
      <c r="FG944" s="67" t="s">
        <v>126</v>
      </c>
      <c r="FJ944" s="105"/>
      <c r="FK944" s="67"/>
    </row>
    <row r="945" spans="1:167" s="18" customFormat="1" ht="22.5" x14ac:dyDescent="0.25">
      <c r="A945" s="59" t="s">
        <v>387</v>
      </c>
      <c r="B945" s="60" t="s">
        <v>255</v>
      </c>
      <c r="C945" s="578" t="s">
        <v>256</v>
      </c>
      <c r="D945" s="578"/>
      <c r="E945" s="578"/>
      <c r="F945" s="61" t="s">
        <v>174</v>
      </c>
      <c r="G945" s="62">
        <v>-2.9000000000000001E-2</v>
      </c>
      <c r="H945" s="63">
        <v>1</v>
      </c>
      <c r="I945" s="97">
        <v>-2.9000000000000001E-2</v>
      </c>
      <c r="J945" s="95">
        <v>9727.3700000000008</v>
      </c>
      <c r="K945" s="62"/>
      <c r="L945" s="88">
        <v>-282.08999999999997</v>
      </c>
      <c r="M945" s="98">
        <v>9.5</v>
      </c>
      <c r="N945" s="89">
        <v>-2679.86</v>
      </c>
      <c r="EZ945" s="58"/>
      <c r="FA945" s="67" t="s">
        <v>256</v>
      </c>
      <c r="FB945" s="67" t="s">
        <v>0</v>
      </c>
      <c r="FC945" s="67" t="s">
        <v>0</v>
      </c>
      <c r="FG945" s="67"/>
      <c r="FJ945" s="105"/>
      <c r="FK945" s="67"/>
    </row>
    <row r="946" spans="1:167" s="18" customFormat="1" ht="15" x14ac:dyDescent="0.25">
      <c r="A946" s="86"/>
      <c r="B946" s="87"/>
      <c r="C946" s="578" t="s">
        <v>126</v>
      </c>
      <c r="D946" s="578"/>
      <c r="E946" s="578"/>
      <c r="F946" s="61"/>
      <c r="G946" s="62"/>
      <c r="H946" s="62"/>
      <c r="I946" s="62"/>
      <c r="J946" s="65"/>
      <c r="K946" s="62"/>
      <c r="L946" s="88">
        <v>-282.08999999999997</v>
      </c>
      <c r="M946" s="83"/>
      <c r="N946" s="89">
        <v>-2679.86</v>
      </c>
      <c r="EZ946" s="58"/>
      <c r="FA946" s="67"/>
      <c r="FB946" s="67"/>
      <c r="FC946" s="67"/>
      <c r="FG946" s="67" t="s">
        <v>126</v>
      </c>
      <c r="FJ946" s="105"/>
      <c r="FK946" s="67"/>
    </row>
    <row r="947" spans="1:167" s="18" customFormat="1" ht="22.5" x14ac:dyDescent="0.25">
      <c r="A947" s="59" t="s">
        <v>388</v>
      </c>
      <c r="B947" s="60" t="s">
        <v>14</v>
      </c>
      <c r="C947" s="578" t="s">
        <v>258</v>
      </c>
      <c r="D947" s="578"/>
      <c r="E947" s="578"/>
      <c r="F947" s="61" t="s">
        <v>15</v>
      </c>
      <c r="G947" s="62">
        <v>0.36</v>
      </c>
      <c r="H947" s="63">
        <v>1</v>
      </c>
      <c r="I947" s="102">
        <v>0.36</v>
      </c>
      <c r="J947" s="95">
        <v>37646.32</v>
      </c>
      <c r="K947" s="101">
        <v>1.04236</v>
      </c>
      <c r="L947" s="95">
        <v>14126.77</v>
      </c>
      <c r="M947" s="98">
        <v>9.5</v>
      </c>
      <c r="N947" s="89">
        <v>134204.32</v>
      </c>
      <c r="EZ947" s="58"/>
      <c r="FA947" s="67" t="s">
        <v>258</v>
      </c>
      <c r="FB947" s="67" t="s">
        <v>0</v>
      </c>
      <c r="FC947" s="67" t="s">
        <v>0</v>
      </c>
      <c r="FG947" s="67"/>
      <c r="FJ947" s="105"/>
      <c r="FK947" s="67"/>
    </row>
    <row r="948" spans="1:167" s="18" customFormat="1" ht="15" x14ac:dyDescent="0.25">
      <c r="A948" s="81"/>
      <c r="B948" s="99"/>
      <c r="C948" s="576" t="s">
        <v>182</v>
      </c>
      <c r="D948" s="576"/>
      <c r="E948" s="576"/>
      <c r="F948" s="576"/>
      <c r="G948" s="576"/>
      <c r="H948" s="576"/>
      <c r="I948" s="576"/>
      <c r="J948" s="576"/>
      <c r="K948" s="576"/>
      <c r="L948" s="576"/>
      <c r="M948" s="576"/>
      <c r="N948" s="583"/>
      <c r="EZ948" s="58"/>
      <c r="FA948" s="67"/>
      <c r="FB948" s="67"/>
      <c r="FC948" s="67"/>
      <c r="FG948" s="67"/>
      <c r="FH948" s="75" t="s">
        <v>182</v>
      </c>
      <c r="FJ948" s="105"/>
      <c r="FK948" s="67"/>
    </row>
    <row r="949" spans="1:167" s="18" customFormat="1" ht="15" x14ac:dyDescent="0.25">
      <c r="A949" s="100"/>
      <c r="B949" s="69"/>
      <c r="C949" s="584" t="s">
        <v>171</v>
      </c>
      <c r="D949" s="584"/>
      <c r="E949" s="584"/>
      <c r="F949" s="584"/>
      <c r="G949" s="584"/>
      <c r="H949" s="584"/>
      <c r="I949" s="584"/>
      <c r="J949" s="584"/>
      <c r="K949" s="584"/>
      <c r="L949" s="584"/>
      <c r="M949" s="584"/>
      <c r="N949" s="585"/>
      <c r="EZ949" s="58"/>
      <c r="FA949" s="67"/>
      <c r="FB949" s="67"/>
      <c r="FC949" s="67"/>
      <c r="FG949" s="67"/>
      <c r="FI949" s="75" t="s">
        <v>171</v>
      </c>
      <c r="FJ949" s="105"/>
      <c r="FK949" s="67"/>
    </row>
    <row r="950" spans="1:167" s="18" customFormat="1" ht="15" x14ac:dyDescent="0.25">
      <c r="A950" s="100"/>
      <c r="B950" s="69"/>
      <c r="C950" s="584" t="s">
        <v>161</v>
      </c>
      <c r="D950" s="584"/>
      <c r="E950" s="584"/>
      <c r="F950" s="584"/>
      <c r="G950" s="584"/>
      <c r="H950" s="584"/>
      <c r="I950" s="584"/>
      <c r="J950" s="584"/>
      <c r="K950" s="584"/>
      <c r="L950" s="584"/>
      <c r="M950" s="584"/>
      <c r="N950" s="585"/>
      <c r="EZ950" s="58"/>
      <c r="FA950" s="67"/>
      <c r="FB950" s="67"/>
      <c r="FC950" s="67"/>
      <c r="FG950" s="67"/>
      <c r="FI950" s="75" t="s">
        <v>161</v>
      </c>
      <c r="FJ950" s="105"/>
      <c r="FK950" s="67"/>
    </row>
    <row r="951" spans="1:167" s="18" customFormat="1" ht="15" x14ac:dyDescent="0.25">
      <c r="A951" s="86"/>
      <c r="B951" s="87"/>
      <c r="C951" s="578" t="s">
        <v>126</v>
      </c>
      <c r="D951" s="578"/>
      <c r="E951" s="578"/>
      <c r="F951" s="61"/>
      <c r="G951" s="62"/>
      <c r="H951" s="62"/>
      <c r="I951" s="62"/>
      <c r="J951" s="65"/>
      <c r="K951" s="62"/>
      <c r="L951" s="95">
        <v>14126.77</v>
      </c>
      <c r="M951" s="83"/>
      <c r="N951" s="89">
        <v>134204.32</v>
      </c>
      <c r="EZ951" s="58"/>
      <c r="FA951" s="67"/>
      <c r="FB951" s="67"/>
      <c r="FC951" s="67"/>
      <c r="FG951" s="67" t="s">
        <v>126</v>
      </c>
      <c r="FJ951" s="105"/>
      <c r="FK951" s="67"/>
    </row>
    <row r="952" spans="1:167" s="18" customFormat="1" ht="22.5" x14ac:dyDescent="0.25">
      <c r="A952" s="59" t="s">
        <v>389</v>
      </c>
      <c r="B952" s="60" t="s">
        <v>14</v>
      </c>
      <c r="C952" s="578" t="s">
        <v>176</v>
      </c>
      <c r="D952" s="578"/>
      <c r="E952" s="578"/>
      <c r="F952" s="61" t="s">
        <v>15</v>
      </c>
      <c r="G952" s="62">
        <v>2.9000000000000001E-2</v>
      </c>
      <c r="H952" s="63">
        <v>1</v>
      </c>
      <c r="I952" s="97">
        <v>2.9000000000000001E-2</v>
      </c>
      <c r="J952" s="95">
        <v>27894.74</v>
      </c>
      <c r="K952" s="101">
        <v>1.04236</v>
      </c>
      <c r="L952" s="88">
        <v>843.21</v>
      </c>
      <c r="M952" s="98">
        <v>9.5</v>
      </c>
      <c r="N952" s="89">
        <v>8010.5</v>
      </c>
      <c r="EZ952" s="58"/>
      <c r="FA952" s="67" t="s">
        <v>176</v>
      </c>
      <c r="FB952" s="67" t="s">
        <v>0</v>
      </c>
      <c r="FC952" s="67" t="s">
        <v>0</v>
      </c>
      <c r="FG952" s="67"/>
      <c r="FJ952" s="105"/>
      <c r="FK952" s="67"/>
    </row>
    <row r="953" spans="1:167" s="18" customFormat="1" ht="15" x14ac:dyDescent="0.25">
      <c r="A953" s="81"/>
      <c r="B953" s="99"/>
      <c r="C953" s="576" t="s">
        <v>177</v>
      </c>
      <c r="D953" s="576"/>
      <c r="E953" s="576"/>
      <c r="F953" s="576"/>
      <c r="G953" s="576"/>
      <c r="H953" s="576"/>
      <c r="I953" s="576"/>
      <c r="J953" s="576"/>
      <c r="K953" s="576"/>
      <c r="L953" s="576"/>
      <c r="M953" s="576"/>
      <c r="N953" s="583"/>
      <c r="EZ953" s="58"/>
      <c r="FA953" s="67"/>
      <c r="FB953" s="67"/>
      <c r="FC953" s="67"/>
      <c r="FG953" s="67"/>
      <c r="FH953" s="75" t="s">
        <v>177</v>
      </c>
      <c r="FJ953" s="105"/>
      <c r="FK953" s="67"/>
    </row>
    <row r="954" spans="1:167" s="18" customFormat="1" ht="15" x14ac:dyDescent="0.25">
      <c r="A954" s="100"/>
      <c r="B954" s="69"/>
      <c r="C954" s="584" t="s">
        <v>171</v>
      </c>
      <c r="D954" s="584"/>
      <c r="E954" s="584"/>
      <c r="F954" s="584"/>
      <c r="G954" s="584"/>
      <c r="H954" s="584"/>
      <c r="I954" s="584"/>
      <c r="J954" s="584"/>
      <c r="K954" s="584"/>
      <c r="L954" s="584"/>
      <c r="M954" s="584"/>
      <c r="N954" s="585"/>
      <c r="EZ954" s="58"/>
      <c r="FA954" s="67"/>
      <c r="FB954" s="67"/>
      <c r="FC954" s="67"/>
      <c r="FG954" s="67"/>
      <c r="FI954" s="75" t="s">
        <v>171</v>
      </c>
      <c r="FJ954" s="105"/>
      <c r="FK954" s="67"/>
    </row>
    <row r="955" spans="1:167" s="18" customFormat="1" ht="15" x14ac:dyDescent="0.25">
      <c r="A955" s="100"/>
      <c r="B955" s="69"/>
      <c r="C955" s="584" t="s">
        <v>161</v>
      </c>
      <c r="D955" s="584"/>
      <c r="E955" s="584"/>
      <c r="F955" s="584"/>
      <c r="G955" s="584"/>
      <c r="H955" s="584"/>
      <c r="I955" s="584"/>
      <c r="J955" s="584"/>
      <c r="K955" s="584"/>
      <c r="L955" s="584"/>
      <c r="M955" s="584"/>
      <c r="N955" s="585"/>
      <c r="EZ955" s="58"/>
      <c r="FA955" s="67"/>
      <c r="FB955" s="67"/>
      <c r="FC955" s="67"/>
      <c r="FG955" s="67"/>
      <c r="FI955" s="75" t="s">
        <v>161</v>
      </c>
      <c r="FJ955" s="105"/>
      <c r="FK955" s="67"/>
    </row>
    <row r="956" spans="1:167" s="18" customFormat="1" ht="15" x14ac:dyDescent="0.25">
      <c r="A956" s="86"/>
      <c r="B956" s="87"/>
      <c r="C956" s="578" t="s">
        <v>126</v>
      </c>
      <c r="D956" s="578"/>
      <c r="E956" s="578"/>
      <c r="F956" s="61"/>
      <c r="G956" s="62"/>
      <c r="H956" s="62"/>
      <c r="I956" s="62"/>
      <c r="J956" s="65"/>
      <c r="K956" s="62"/>
      <c r="L956" s="88">
        <v>843.21</v>
      </c>
      <c r="M956" s="83"/>
      <c r="N956" s="89">
        <v>8010.5</v>
      </c>
      <c r="EZ956" s="58"/>
      <c r="FA956" s="67"/>
      <c r="FB956" s="67"/>
      <c r="FC956" s="67"/>
      <c r="FG956" s="67" t="s">
        <v>126</v>
      </c>
      <c r="FJ956" s="105"/>
      <c r="FK956" s="67"/>
    </row>
    <row r="957" spans="1:167" s="18" customFormat="1" ht="33.75" x14ac:dyDescent="0.25">
      <c r="A957" s="59" t="s">
        <v>390</v>
      </c>
      <c r="B957" s="60" t="s">
        <v>314</v>
      </c>
      <c r="C957" s="578" t="s">
        <v>315</v>
      </c>
      <c r="D957" s="578"/>
      <c r="E957" s="578"/>
      <c r="F957" s="61" t="s">
        <v>202</v>
      </c>
      <c r="G957" s="62">
        <v>1.3299999999999999E-2</v>
      </c>
      <c r="H957" s="63">
        <v>1</v>
      </c>
      <c r="I957" s="64">
        <v>1.3299999999999999E-2</v>
      </c>
      <c r="J957" s="65"/>
      <c r="K957" s="62"/>
      <c r="L957" s="65"/>
      <c r="M957" s="62"/>
      <c r="N957" s="66"/>
      <c r="EZ957" s="58"/>
      <c r="FA957" s="67" t="s">
        <v>315</v>
      </c>
      <c r="FB957" s="67" t="s">
        <v>0</v>
      </c>
      <c r="FC957" s="67" t="s">
        <v>0</v>
      </c>
      <c r="FG957" s="67"/>
      <c r="FJ957" s="105"/>
      <c r="FK957" s="67"/>
    </row>
    <row r="958" spans="1:167" s="18" customFormat="1" ht="15" x14ac:dyDescent="0.25">
      <c r="A958" s="68"/>
      <c r="B958" s="69" t="s">
        <v>26</v>
      </c>
      <c r="C958" s="576" t="s">
        <v>116</v>
      </c>
      <c r="D958" s="576"/>
      <c r="E958" s="576"/>
      <c r="F958" s="70"/>
      <c r="G958" s="71"/>
      <c r="H958" s="71"/>
      <c r="I958" s="71"/>
      <c r="J958" s="90">
        <v>1107.95</v>
      </c>
      <c r="K958" s="71"/>
      <c r="L958" s="72">
        <v>14.74</v>
      </c>
      <c r="M958" s="73">
        <v>52.21</v>
      </c>
      <c r="N958" s="96">
        <v>769.58</v>
      </c>
      <c r="EZ958" s="58"/>
      <c r="FA958" s="67"/>
      <c r="FB958" s="67"/>
      <c r="FC958" s="67"/>
      <c r="FD958" s="75" t="s">
        <v>116</v>
      </c>
      <c r="FG958" s="67"/>
      <c r="FJ958" s="105"/>
      <c r="FK958" s="67"/>
    </row>
    <row r="959" spans="1:167" s="18" customFormat="1" ht="15" x14ac:dyDescent="0.25">
      <c r="A959" s="68"/>
      <c r="B959" s="69" t="s">
        <v>127</v>
      </c>
      <c r="C959" s="576" t="s">
        <v>131</v>
      </c>
      <c r="D959" s="576"/>
      <c r="E959" s="576"/>
      <c r="F959" s="70"/>
      <c r="G959" s="71"/>
      <c r="H959" s="71"/>
      <c r="I959" s="71"/>
      <c r="J959" s="90">
        <v>12533.99</v>
      </c>
      <c r="K959" s="71"/>
      <c r="L959" s="72">
        <v>166.7</v>
      </c>
      <c r="M959" s="73">
        <v>15.71</v>
      </c>
      <c r="N959" s="74">
        <v>2618.86</v>
      </c>
      <c r="EZ959" s="58"/>
      <c r="FA959" s="67"/>
      <c r="FB959" s="67"/>
      <c r="FC959" s="67"/>
      <c r="FD959" s="75" t="s">
        <v>131</v>
      </c>
      <c r="FG959" s="67"/>
      <c r="FJ959" s="105"/>
      <c r="FK959" s="67"/>
    </row>
    <row r="960" spans="1:167" s="18" customFormat="1" ht="15" x14ac:dyDescent="0.25">
      <c r="A960" s="68"/>
      <c r="B960" s="69" t="s">
        <v>21</v>
      </c>
      <c r="C960" s="576" t="s">
        <v>132</v>
      </c>
      <c r="D960" s="576"/>
      <c r="E960" s="576"/>
      <c r="F960" s="70"/>
      <c r="G960" s="71"/>
      <c r="H960" s="71"/>
      <c r="I960" s="71"/>
      <c r="J960" s="72">
        <v>820.22</v>
      </c>
      <c r="K960" s="71"/>
      <c r="L960" s="72">
        <v>10.91</v>
      </c>
      <c r="M960" s="73">
        <v>52.21</v>
      </c>
      <c r="N960" s="96">
        <v>569.61</v>
      </c>
      <c r="EZ960" s="58"/>
      <c r="FA960" s="67"/>
      <c r="FB960" s="67"/>
      <c r="FC960" s="67"/>
      <c r="FD960" s="75" t="s">
        <v>132</v>
      </c>
      <c r="FG960" s="67"/>
      <c r="FJ960" s="105"/>
      <c r="FK960" s="67"/>
    </row>
    <row r="961" spans="1:167" s="18" customFormat="1" ht="15" x14ac:dyDescent="0.25">
      <c r="A961" s="68"/>
      <c r="B961" s="69" t="s">
        <v>24</v>
      </c>
      <c r="C961" s="576" t="s">
        <v>152</v>
      </c>
      <c r="D961" s="576"/>
      <c r="E961" s="576"/>
      <c r="F961" s="70"/>
      <c r="G961" s="71"/>
      <c r="H961" s="71"/>
      <c r="I961" s="71"/>
      <c r="J961" s="90">
        <v>230267.7</v>
      </c>
      <c r="K961" s="71"/>
      <c r="L961" s="90">
        <v>3062.56</v>
      </c>
      <c r="M961" s="91">
        <v>9.5</v>
      </c>
      <c r="N961" s="74">
        <v>29094.32</v>
      </c>
      <c r="EZ961" s="58"/>
      <c r="FA961" s="67"/>
      <c r="FB961" s="67"/>
      <c r="FC961" s="67"/>
      <c r="FD961" s="75" t="s">
        <v>152</v>
      </c>
      <c r="FG961" s="67"/>
      <c r="FJ961" s="105"/>
      <c r="FK961" s="67"/>
    </row>
    <row r="962" spans="1:167" s="18" customFormat="1" ht="15" x14ac:dyDescent="0.25">
      <c r="A962" s="76"/>
      <c r="B962" s="69"/>
      <c r="C962" s="576" t="s">
        <v>117</v>
      </c>
      <c r="D962" s="576"/>
      <c r="E962" s="576"/>
      <c r="F962" s="70" t="s">
        <v>118</v>
      </c>
      <c r="G962" s="73">
        <v>134.46</v>
      </c>
      <c r="H962" s="71"/>
      <c r="I962" s="93">
        <v>1.7883180000000001</v>
      </c>
      <c r="J962" s="79"/>
      <c r="K962" s="71"/>
      <c r="L962" s="79"/>
      <c r="M962" s="71"/>
      <c r="N962" s="80"/>
      <c r="EZ962" s="58"/>
      <c r="FA962" s="67"/>
      <c r="FB962" s="67"/>
      <c r="FC962" s="67"/>
      <c r="FE962" s="75" t="s">
        <v>117</v>
      </c>
      <c r="FG962" s="67"/>
      <c r="FJ962" s="105"/>
      <c r="FK962" s="67"/>
    </row>
    <row r="963" spans="1:167" s="18" customFormat="1" ht="15" x14ac:dyDescent="0.25">
      <c r="A963" s="76"/>
      <c r="B963" s="69"/>
      <c r="C963" s="576" t="s">
        <v>133</v>
      </c>
      <c r="D963" s="576"/>
      <c r="E963" s="576"/>
      <c r="F963" s="70" t="s">
        <v>118</v>
      </c>
      <c r="G963" s="73">
        <v>54.89</v>
      </c>
      <c r="H963" s="71"/>
      <c r="I963" s="93">
        <v>0.73003700000000005</v>
      </c>
      <c r="J963" s="79"/>
      <c r="K963" s="71"/>
      <c r="L963" s="79"/>
      <c r="M963" s="71"/>
      <c r="N963" s="80"/>
      <c r="EZ963" s="58"/>
      <c r="FA963" s="67"/>
      <c r="FB963" s="67"/>
      <c r="FC963" s="67"/>
      <c r="FE963" s="75" t="s">
        <v>133</v>
      </c>
      <c r="FG963" s="67"/>
      <c r="FJ963" s="105"/>
      <c r="FK963" s="67"/>
    </row>
    <row r="964" spans="1:167" s="18" customFormat="1" ht="15" x14ac:dyDescent="0.25">
      <c r="A964" s="81"/>
      <c r="B964" s="69"/>
      <c r="C964" s="577" t="s">
        <v>119</v>
      </c>
      <c r="D964" s="577"/>
      <c r="E964" s="577"/>
      <c r="F964" s="82"/>
      <c r="G964" s="83"/>
      <c r="H964" s="83"/>
      <c r="I964" s="83"/>
      <c r="J964" s="94">
        <v>243909.64</v>
      </c>
      <c r="K964" s="83"/>
      <c r="L964" s="94">
        <v>3244</v>
      </c>
      <c r="M964" s="83"/>
      <c r="N964" s="85">
        <v>32482.76</v>
      </c>
      <c r="EZ964" s="58"/>
      <c r="FA964" s="67"/>
      <c r="FB964" s="67"/>
      <c r="FC964" s="67"/>
      <c r="FF964" s="75" t="s">
        <v>119</v>
      </c>
      <c r="FG964" s="67"/>
      <c r="FJ964" s="105"/>
      <c r="FK964" s="67"/>
    </row>
    <row r="965" spans="1:167" s="18" customFormat="1" ht="15" x14ac:dyDescent="0.25">
      <c r="A965" s="76"/>
      <c r="B965" s="69"/>
      <c r="C965" s="576" t="s">
        <v>120</v>
      </c>
      <c r="D965" s="576"/>
      <c r="E965" s="576"/>
      <c r="F965" s="70"/>
      <c r="G965" s="71"/>
      <c r="H965" s="71"/>
      <c r="I965" s="71"/>
      <c r="J965" s="79"/>
      <c r="K965" s="71"/>
      <c r="L965" s="72">
        <v>25.65</v>
      </c>
      <c r="M965" s="71"/>
      <c r="N965" s="74">
        <v>1339.19</v>
      </c>
      <c r="EZ965" s="58"/>
      <c r="FA965" s="67"/>
      <c r="FB965" s="67"/>
      <c r="FC965" s="67"/>
      <c r="FE965" s="75" t="s">
        <v>120</v>
      </c>
      <c r="FG965" s="67"/>
      <c r="FJ965" s="105"/>
      <c r="FK965" s="67"/>
    </row>
    <row r="966" spans="1:167" s="18" customFormat="1" ht="22.5" x14ac:dyDescent="0.25">
      <c r="A966" s="76"/>
      <c r="B966" s="69" t="s">
        <v>134</v>
      </c>
      <c r="C966" s="576" t="s">
        <v>135</v>
      </c>
      <c r="D966" s="576"/>
      <c r="E966" s="576"/>
      <c r="F966" s="70" t="s">
        <v>123</v>
      </c>
      <c r="G966" s="77">
        <v>109</v>
      </c>
      <c r="H966" s="71"/>
      <c r="I966" s="77">
        <v>109</v>
      </c>
      <c r="J966" s="79"/>
      <c r="K966" s="71"/>
      <c r="L966" s="72">
        <v>27.96</v>
      </c>
      <c r="M966" s="71"/>
      <c r="N966" s="74">
        <v>1459.72</v>
      </c>
      <c r="EZ966" s="58"/>
      <c r="FA966" s="67"/>
      <c r="FB966" s="67"/>
      <c r="FC966" s="67"/>
      <c r="FE966" s="75" t="s">
        <v>135</v>
      </c>
      <c r="FG966" s="67"/>
      <c r="FJ966" s="105"/>
      <c r="FK966" s="67"/>
    </row>
    <row r="967" spans="1:167" s="18" customFormat="1" ht="45" x14ac:dyDescent="0.25">
      <c r="A967" s="76"/>
      <c r="B967" s="69" t="s">
        <v>136</v>
      </c>
      <c r="C967" s="576" t="s">
        <v>137</v>
      </c>
      <c r="D967" s="576"/>
      <c r="E967" s="576"/>
      <c r="F967" s="70" t="s">
        <v>123</v>
      </c>
      <c r="G967" s="77">
        <v>65</v>
      </c>
      <c r="H967" s="73">
        <v>0.85</v>
      </c>
      <c r="I967" s="73">
        <v>55.25</v>
      </c>
      <c r="J967" s="79"/>
      <c r="K967" s="71"/>
      <c r="L967" s="72">
        <v>14.17</v>
      </c>
      <c r="M967" s="71"/>
      <c r="N967" s="96">
        <v>739.9</v>
      </c>
      <c r="EZ967" s="58"/>
      <c r="FA967" s="67"/>
      <c r="FB967" s="67"/>
      <c r="FC967" s="67"/>
      <c r="FE967" s="75" t="s">
        <v>137</v>
      </c>
      <c r="FG967" s="67"/>
      <c r="FJ967" s="105"/>
      <c r="FK967" s="67"/>
    </row>
    <row r="968" spans="1:167" s="18" customFormat="1" ht="15" x14ac:dyDescent="0.25">
      <c r="A968" s="86"/>
      <c r="B968" s="87"/>
      <c r="C968" s="578" t="s">
        <v>126</v>
      </c>
      <c r="D968" s="578"/>
      <c r="E968" s="578"/>
      <c r="F968" s="61"/>
      <c r="G968" s="62"/>
      <c r="H968" s="62"/>
      <c r="I968" s="62"/>
      <c r="J968" s="65"/>
      <c r="K968" s="62"/>
      <c r="L968" s="95">
        <v>3286.13</v>
      </c>
      <c r="M968" s="83"/>
      <c r="N968" s="89">
        <v>34682.379999999997</v>
      </c>
      <c r="EZ968" s="58"/>
      <c r="FA968" s="67"/>
      <c r="FB968" s="67"/>
      <c r="FC968" s="67"/>
      <c r="FG968" s="67" t="s">
        <v>126</v>
      </c>
      <c r="FJ968" s="105"/>
      <c r="FK968" s="67"/>
    </row>
    <row r="969" spans="1:167" s="18" customFormat="1" ht="15" x14ac:dyDescent="0.25">
      <c r="A969" s="586" t="s">
        <v>203</v>
      </c>
      <c r="B969" s="587"/>
      <c r="C969" s="587"/>
      <c r="D969" s="587"/>
      <c r="E969" s="587"/>
      <c r="F969" s="587"/>
      <c r="G969" s="587"/>
      <c r="H969" s="587"/>
      <c r="I969" s="587"/>
      <c r="J969" s="587"/>
      <c r="K969" s="587"/>
      <c r="L969" s="587"/>
      <c r="M969" s="587"/>
      <c r="N969" s="588"/>
      <c r="EZ969" s="58"/>
      <c r="FA969" s="67"/>
      <c r="FB969" s="67"/>
      <c r="FC969" s="67"/>
      <c r="FG969" s="67"/>
      <c r="FJ969" s="105" t="s">
        <v>203</v>
      </c>
      <c r="FK969" s="67"/>
    </row>
    <row r="970" spans="1:167" s="18" customFormat="1" ht="56.25" x14ac:dyDescent="0.25">
      <c r="A970" s="59" t="s">
        <v>391</v>
      </c>
      <c r="B970" s="60" t="s">
        <v>205</v>
      </c>
      <c r="C970" s="578" t="s">
        <v>206</v>
      </c>
      <c r="D970" s="578"/>
      <c r="E970" s="578"/>
      <c r="F970" s="61" t="s">
        <v>207</v>
      </c>
      <c r="G970" s="62">
        <v>41.3</v>
      </c>
      <c r="H970" s="63">
        <v>1</v>
      </c>
      <c r="I970" s="98">
        <v>41.3</v>
      </c>
      <c r="J970" s="88">
        <v>3.28</v>
      </c>
      <c r="K970" s="62"/>
      <c r="L970" s="88">
        <v>135.46</v>
      </c>
      <c r="M970" s="102">
        <v>15.71</v>
      </c>
      <c r="N970" s="89">
        <v>2128.08</v>
      </c>
      <c r="EZ970" s="58"/>
      <c r="FA970" s="67" t="s">
        <v>206</v>
      </c>
      <c r="FB970" s="67" t="s">
        <v>0</v>
      </c>
      <c r="FC970" s="67" t="s">
        <v>0</v>
      </c>
      <c r="FG970" s="67"/>
      <c r="FJ970" s="105"/>
      <c r="FK970" s="67"/>
    </row>
    <row r="971" spans="1:167" s="18" customFormat="1" ht="15" x14ac:dyDescent="0.25">
      <c r="A971" s="86"/>
      <c r="B971" s="87"/>
      <c r="C971" s="578" t="s">
        <v>126</v>
      </c>
      <c r="D971" s="578"/>
      <c r="E971" s="578"/>
      <c r="F971" s="61"/>
      <c r="G971" s="62"/>
      <c r="H971" s="62"/>
      <c r="I971" s="62"/>
      <c r="J971" s="65"/>
      <c r="K971" s="62"/>
      <c r="L971" s="88">
        <v>135.46</v>
      </c>
      <c r="M971" s="83"/>
      <c r="N971" s="89">
        <v>2128.08</v>
      </c>
      <c r="EZ971" s="58"/>
      <c r="FA971" s="67"/>
      <c r="FB971" s="67"/>
      <c r="FC971" s="67"/>
      <c r="FG971" s="67" t="s">
        <v>126</v>
      </c>
      <c r="FJ971" s="105"/>
      <c r="FK971" s="67"/>
    </row>
    <row r="972" spans="1:167" s="18" customFormat="1" ht="67.5" x14ac:dyDescent="0.25">
      <c r="A972" s="59" t="s">
        <v>392</v>
      </c>
      <c r="B972" s="60" t="s">
        <v>209</v>
      </c>
      <c r="C972" s="578" t="s">
        <v>262</v>
      </c>
      <c r="D972" s="578"/>
      <c r="E972" s="578"/>
      <c r="F972" s="61" t="s">
        <v>207</v>
      </c>
      <c r="G972" s="62">
        <v>12.1</v>
      </c>
      <c r="H972" s="63">
        <v>1</v>
      </c>
      <c r="I972" s="98">
        <v>12.1</v>
      </c>
      <c r="J972" s="88">
        <v>8.39</v>
      </c>
      <c r="K972" s="62"/>
      <c r="L972" s="88">
        <v>101.52</v>
      </c>
      <c r="M972" s="102">
        <v>15.71</v>
      </c>
      <c r="N972" s="89">
        <v>1594.88</v>
      </c>
      <c r="EZ972" s="58"/>
      <c r="FA972" s="67" t="s">
        <v>262</v>
      </c>
      <c r="FB972" s="67" t="s">
        <v>0</v>
      </c>
      <c r="FC972" s="67" t="s">
        <v>0</v>
      </c>
      <c r="FG972" s="67"/>
      <c r="FJ972" s="105"/>
      <c r="FK972" s="67"/>
    </row>
    <row r="973" spans="1:167" s="18" customFormat="1" ht="15" x14ac:dyDescent="0.25">
      <c r="A973" s="86"/>
      <c r="B973" s="87"/>
      <c r="C973" s="578" t="s">
        <v>126</v>
      </c>
      <c r="D973" s="578"/>
      <c r="E973" s="578"/>
      <c r="F973" s="61"/>
      <c r="G973" s="62"/>
      <c r="H973" s="62"/>
      <c r="I973" s="62"/>
      <c r="J973" s="65"/>
      <c r="K973" s="62"/>
      <c r="L973" s="88">
        <v>101.52</v>
      </c>
      <c r="M973" s="83"/>
      <c r="N973" s="89">
        <v>1594.88</v>
      </c>
      <c r="EZ973" s="58"/>
      <c r="FA973" s="67"/>
      <c r="FB973" s="67"/>
      <c r="FC973" s="67"/>
      <c r="FG973" s="67" t="s">
        <v>126</v>
      </c>
      <c r="FJ973" s="105"/>
      <c r="FK973" s="67"/>
    </row>
    <row r="974" spans="1:167" s="18" customFormat="1" ht="45" x14ac:dyDescent="0.25">
      <c r="A974" s="59" t="s">
        <v>393</v>
      </c>
      <c r="B974" s="60" t="s">
        <v>212</v>
      </c>
      <c r="C974" s="578" t="s">
        <v>277</v>
      </c>
      <c r="D974" s="578"/>
      <c r="E974" s="578"/>
      <c r="F974" s="61" t="s">
        <v>207</v>
      </c>
      <c r="G974" s="62">
        <v>5</v>
      </c>
      <c r="H974" s="63">
        <v>1</v>
      </c>
      <c r="I974" s="63">
        <v>5</v>
      </c>
      <c r="J974" s="88">
        <v>10.88</v>
      </c>
      <c r="K974" s="62"/>
      <c r="L974" s="88">
        <v>54.4</v>
      </c>
      <c r="M974" s="102">
        <v>15.71</v>
      </c>
      <c r="N974" s="114">
        <v>854.62</v>
      </c>
      <c r="EZ974" s="58"/>
      <c r="FA974" s="67" t="s">
        <v>277</v>
      </c>
      <c r="FB974" s="67" t="s">
        <v>0</v>
      </c>
      <c r="FC974" s="67" t="s">
        <v>0</v>
      </c>
      <c r="FG974" s="67"/>
      <c r="FJ974" s="105"/>
      <c r="FK974" s="67"/>
    </row>
    <row r="975" spans="1:167" s="18" customFormat="1" ht="15" x14ac:dyDescent="0.25">
      <c r="A975" s="86"/>
      <c r="B975" s="87"/>
      <c r="C975" s="578" t="s">
        <v>126</v>
      </c>
      <c r="D975" s="578"/>
      <c r="E975" s="578"/>
      <c r="F975" s="61"/>
      <c r="G975" s="62"/>
      <c r="H975" s="62"/>
      <c r="I975" s="62"/>
      <c r="J975" s="65"/>
      <c r="K975" s="62"/>
      <c r="L975" s="88">
        <v>54.4</v>
      </c>
      <c r="M975" s="83"/>
      <c r="N975" s="114">
        <v>854.62</v>
      </c>
      <c r="EZ975" s="58"/>
      <c r="FA975" s="67"/>
      <c r="FB975" s="67"/>
      <c r="FC975" s="67"/>
      <c r="FG975" s="67" t="s">
        <v>126</v>
      </c>
      <c r="FJ975" s="105"/>
      <c r="FK975" s="67"/>
    </row>
    <row r="976" spans="1:167" s="18" customFormat="1" ht="45" x14ac:dyDescent="0.25">
      <c r="A976" s="59" t="s">
        <v>394</v>
      </c>
      <c r="B976" s="60" t="s">
        <v>215</v>
      </c>
      <c r="C976" s="578" t="s">
        <v>216</v>
      </c>
      <c r="D976" s="578"/>
      <c r="E976" s="578"/>
      <c r="F976" s="61" t="s">
        <v>207</v>
      </c>
      <c r="G976" s="62">
        <v>58.4</v>
      </c>
      <c r="H976" s="63">
        <v>1</v>
      </c>
      <c r="I976" s="98">
        <v>58.4</v>
      </c>
      <c r="J976" s="88">
        <v>3.86</v>
      </c>
      <c r="K976" s="62"/>
      <c r="L976" s="88">
        <v>225.42</v>
      </c>
      <c r="M976" s="102">
        <v>16.22</v>
      </c>
      <c r="N976" s="89">
        <v>3656.31</v>
      </c>
      <c r="EZ976" s="58"/>
      <c r="FA976" s="67" t="s">
        <v>216</v>
      </c>
      <c r="FB976" s="67" t="s">
        <v>0</v>
      </c>
      <c r="FC976" s="67" t="s">
        <v>0</v>
      </c>
      <c r="FG976" s="67"/>
      <c r="FJ976" s="105"/>
      <c r="FK976" s="67"/>
    </row>
    <row r="977" spans="1:167" s="18" customFormat="1" ht="15" x14ac:dyDescent="0.25">
      <c r="A977" s="86"/>
      <c r="B977" s="87"/>
      <c r="C977" s="578" t="s">
        <v>126</v>
      </c>
      <c r="D977" s="578"/>
      <c r="E977" s="578"/>
      <c r="F977" s="61"/>
      <c r="G977" s="62"/>
      <c r="H977" s="62"/>
      <c r="I977" s="62"/>
      <c r="J977" s="65"/>
      <c r="K977" s="62"/>
      <c r="L977" s="88">
        <v>225.42</v>
      </c>
      <c r="M977" s="83"/>
      <c r="N977" s="89">
        <v>3656.31</v>
      </c>
      <c r="EZ977" s="58"/>
      <c r="FA977" s="67"/>
      <c r="FB977" s="67"/>
      <c r="FC977" s="67"/>
      <c r="FG977" s="67" t="s">
        <v>126</v>
      </c>
      <c r="FJ977" s="105"/>
      <c r="FK977" s="67"/>
    </row>
    <row r="978" spans="1:167" s="18" customFormat="1" ht="0" hidden="1" customHeight="1" x14ac:dyDescent="0.25">
      <c r="A978" s="106"/>
      <c r="B978" s="67"/>
      <c r="C978" s="67"/>
      <c r="D978" s="67"/>
      <c r="E978" s="67"/>
      <c r="F978" s="107"/>
      <c r="G978" s="107"/>
      <c r="H978" s="107"/>
      <c r="I978" s="107"/>
      <c r="J978" s="108"/>
      <c r="K978" s="107"/>
      <c r="L978" s="108"/>
      <c r="M978" s="71"/>
      <c r="N978" s="108"/>
      <c r="EZ978" s="58"/>
      <c r="FA978" s="67"/>
      <c r="FB978" s="67"/>
      <c r="FC978" s="67"/>
      <c r="FG978" s="67"/>
      <c r="FJ978" s="105"/>
      <c r="FK978" s="67"/>
    </row>
    <row r="979" spans="1:167" s="18" customFormat="1" ht="15" x14ac:dyDescent="0.25">
      <c r="A979" s="109"/>
      <c r="B979" s="110"/>
      <c r="C979" s="578" t="s">
        <v>395</v>
      </c>
      <c r="D979" s="578"/>
      <c r="E979" s="578"/>
      <c r="F979" s="578"/>
      <c r="G979" s="578"/>
      <c r="H979" s="578"/>
      <c r="I979" s="578"/>
      <c r="J979" s="578"/>
      <c r="K979" s="578"/>
      <c r="L979" s="111">
        <v>621913.81999999995</v>
      </c>
      <c r="M979" s="112"/>
      <c r="N979" s="113">
        <v>6114082.1299999999</v>
      </c>
      <c r="EZ979" s="58"/>
      <c r="FA979" s="67"/>
      <c r="FB979" s="67"/>
      <c r="FC979" s="67"/>
      <c r="FG979" s="67"/>
      <c r="FJ979" s="105"/>
      <c r="FK979" s="67" t="s">
        <v>395</v>
      </c>
    </row>
    <row r="980" spans="1:167" s="18" customFormat="1" ht="15" x14ac:dyDescent="0.25">
      <c r="A980" s="580" t="s">
        <v>396</v>
      </c>
      <c r="B980" s="581"/>
      <c r="C980" s="581"/>
      <c r="D980" s="581"/>
      <c r="E980" s="581"/>
      <c r="F980" s="581"/>
      <c r="G980" s="581"/>
      <c r="H980" s="581"/>
      <c r="I980" s="581"/>
      <c r="J980" s="581"/>
      <c r="K980" s="581"/>
      <c r="L980" s="581"/>
      <c r="M980" s="581"/>
      <c r="N980" s="582"/>
      <c r="EZ980" s="58" t="s">
        <v>396</v>
      </c>
      <c r="FA980" s="67"/>
      <c r="FB980" s="67"/>
      <c r="FC980" s="67"/>
      <c r="FG980" s="67"/>
      <c r="FJ980" s="105"/>
      <c r="FK980" s="67"/>
    </row>
    <row r="981" spans="1:167" s="18" customFormat="1" ht="33.75" x14ac:dyDescent="0.25">
      <c r="A981" s="59" t="s">
        <v>397</v>
      </c>
      <c r="B981" s="60" t="s">
        <v>220</v>
      </c>
      <c r="C981" s="578" t="s">
        <v>221</v>
      </c>
      <c r="D981" s="578"/>
      <c r="E981" s="578"/>
      <c r="F981" s="61" t="s">
        <v>222</v>
      </c>
      <c r="G981" s="62">
        <v>1</v>
      </c>
      <c r="H981" s="63">
        <v>1</v>
      </c>
      <c r="I981" s="63">
        <v>1</v>
      </c>
      <c r="J981" s="65"/>
      <c r="K981" s="62"/>
      <c r="L981" s="65"/>
      <c r="M981" s="62"/>
      <c r="N981" s="66"/>
      <c r="EZ981" s="58"/>
      <c r="FA981" s="67" t="s">
        <v>221</v>
      </c>
      <c r="FB981" s="67" t="s">
        <v>0</v>
      </c>
      <c r="FC981" s="67" t="s">
        <v>0</v>
      </c>
      <c r="FG981" s="67"/>
      <c r="FJ981" s="105"/>
      <c r="FK981" s="67"/>
    </row>
    <row r="982" spans="1:167" s="18" customFormat="1" ht="15" x14ac:dyDescent="0.25">
      <c r="A982" s="68"/>
      <c r="B982" s="69" t="s">
        <v>26</v>
      </c>
      <c r="C982" s="576" t="s">
        <v>116</v>
      </c>
      <c r="D982" s="576"/>
      <c r="E982" s="576"/>
      <c r="F982" s="70"/>
      <c r="G982" s="71"/>
      <c r="H982" s="71"/>
      <c r="I982" s="71"/>
      <c r="J982" s="72">
        <v>298.64</v>
      </c>
      <c r="K982" s="71"/>
      <c r="L982" s="72">
        <v>298.64</v>
      </c>
      <c r="M982" s="73">
        <v>52.21</v>
      </c>
      <c r="N982" s="74">
        <v>15591.99</v>
      </c>
      <c r="EZ982" s="58"/>
      <c r="FA982" s="67"/>
      <c r="FB982" s="67"/>
      <c r="FC982" s="67"/>
      <c r="FD982" s="75" t="s">
        <v>116</v>
      </c>
      <c r="FG982" s="67"/>
      <c r="FJ982" s="105"/>
      <c r="FK982" s="67"/>
    </row>
    <row r="983" spans="1:167" s="18" customFormat="1" ht="15" x14ac:dyDescent="0.25">
      <c r="A983" s="68"/>
      <c r="B983" s="69" t="s">
        <v>127</v>
      </c>
      <c r="C983" s="576" t="s">
        <v>131</v>
      </c>
      <c r="D983" s="576"/>
      <c r="E983" s="576"/>
      <c r="F983" s="70"/>
      <c r="G983" s="71"/>
      <c r="H983" s="71"/>
      <c r="I983" s="71"/>
      <c r="J983" s="72">
        <v>128.02000000000001</v>
      </c>
      <c r="K983" s="71"/>
      <c r="L983" s="72">
        <v>128.02000000000001</v>
      </c>
      <c r="M983" s="73">
        <v>15.71</v>
      </c>
      <c r="N983" s="74">
        <v>2011.19</v>
      </c>
      <c r="EZ983" s="58"/>
      <c r="FA983" s="67"/>
      <c r="FB983" s="67"/>
      <c r="FC983" s="67"/>
      <c r="FD983" s="75" t="s">
        <v>131</v>
      </c>
      <c r="FG983" s="67"/>
      <c r="FJ983" s="105"/>
      <c r="FK983" s="67"/>
    </row>
    <row r="984" spans="1:167" s="18" customFormat="1" ht="15" x14ac:dyDescent="0.25">
      <c r="A984" s="68"/>
      <c r="B984" s="69" t="s">
        <v>21</v>
      </c>
      <c r="C984" s="576" t="s">
        <v>132</v>
      </c>
      <c r="D984" s="576"/>
      <c r="E984" s="576"/>
      <c r="F984" s="70"/>
      <c r="G984" s="71"/>
      <c r="H984" s="71"/>
      <c r="I984" s="71"/>
      <c r="J984" s="72">
        <v>19.84</v>
      </c>
      <c r="K984" s="71"/>
      <c r="L984" s="72">
        <v>19.84</v>
      </c>
      <c r="M984" s="73">
        <v>52.21</v>
      </c>
      <c r="N984" s="74">
        <v>1035.8499999999999</v>
      </c>
      <c r="EZ984" s="58"/>
      <c r="FA984" s="67"/>
      <c r="FB984" s="67"/>
      <c r="FC984" s="67"/>
      <c r="FD984" s="75" t="s">
        <v>132</v>
      </c>
      <c r="FG984" s="67"/>
      <c r="FJ984" s="105"/>
      <c r="FK984" s="67"/>
    </row>
    <row r="985" spans="1:167" s="18" customFormat="1" ht="15" x14ac:dyDescent="0.25">
      <c r="A985" s="76"/>
      <c r="B985" s="69"/>
      <c r="C985" s="576" t="s">
        <v>117</v>
      </c>
      <c r="D985" s="576"/>
      <c r="E985" s="576"/>
      <c r="F985" s="70" t="s">
        <v>118</v>
      </c>
      <c r="G985" s="73">
        <v>35.01</v>
      </c>
      <c r="H985" s="71"/>
      <c r="I985" s="73">
        <v>35.01</v>
      </c>
      <c r="J985" s="79"/>
      <c r="K985" s="71"/>
      <c r="L985" s="79"/>
      <c r="M985" s="71"/>
      <c r="N985" s="80"/>
      <c r="EZ985" s="58"/>
      <c r="FA985" s="67"/>
      <c r="FB985" s="67"/>
      <c r="FC985" s="67"/>
      <c r="FE985" s="75" t="s">
        <v>117</v>
      </c>
      <c r="FG985" s="67"/>
      <c r="FJ985" s="105"/>
      <c r="FK985" s="67"/>
    </row>
    <row r="986" spans="1:167" s="18" customFormat="1" ht="15" x14ac:dyDescent="0.25">
      <c r="A986" s="76"/>
      <c r="B986" s="69"/>
      <c r="C986" s="576" t="s">
        <v>133</v>
      </c>
      <c r="D986" s="576"/>
      <c r="E986" s="576"/>
      <c r="F986" s="70" t="s">
        <v>118</v>
      </c>
      <c r="G986" s="73">
        <v>1.71</v>
      </c>
      <c r="H986" s="71"/>
      <c r="I986" s="73">
        <v>1.71</v>
      </c>
      <c r="J986" s="79"/>
      <c r="K986" s="71"/>
      <c r="L986" s="79"/>
      <c r="M986" s="71"/>
      <c r="N986" s="80"/>
      <c r="EZ986" s="58"/>
      <c r="FA986" s="67"/>
      <c r="FB986" s="67"/>
      <c r="FC986" s="67"/>
      <c r="FE986" s="75" t="s">
        <v>133</v>
      </c>
      <c r="FG986" s="67"/>
      <c r="FJ986" s="105"/>
      <c r="FK986" s="67"/>
    </row>
    <row r="987" spans="1:167" s="18" customFormat="1" ht="15" x14ac:dyDescent="0.25">
      <c r="A987" s="81"/>
      <c r="B987" s="69"/>
      <c r="C987" s="577" t="s">
        <v>119</v>
      </c>
      <c r="D987" s="577"/>
      <c r="E987" s="577"/>
      <c r="F987" s="82"/>
      <c r="G987" s="83"/>
      <c r="H987" s="83"/>
      <c r="I987" s="83"/>
      <c r="J987" s="84">
        <v>426.66</v>
      </c>
      <c r="K987" s="83"/>
      <c r="L987" s="84">
        <v>426.66</v>
      </c>
      <c r="M987" s="83"/>
      <c r="N987" s="85">
        <v>17603.18</v>
      </c>
      <c r="EZ987" s="58"/>
      <c r="FA987" s="67"/>
      <c r="FB987" s="67"/>
      <c r="FC987" s="67"/>
      <c r="FF987" s="75" t="s">
        <v>119</v>
      </c>
      <c r="FG987" s="67"/>
      <c r="FJ987" s="105"/>
      <c r="FK987" s="67"/>
    </row>
    <row r="988" spans="1:167" s="18" customFormat="1" ht="15" x14ac:dyDescent="0.25">
      <c r="A988" s="76"/>
      <c r="B988" s="69"/>
      <c r="C988" s="576" t="s">
        <v>120</v>
      </c>
      <c r="D988" s="576"/>
      <c r="E988" s="576"/>
      <c r="F988" s="70"/>
      <c r="G988" s="71"/>
      <c r="H988" s="71"/>
      <c r="I988" s="71"/>
      <c r="J988" s="79"/>
      <c r="K988" s="71"/>
      <c r="L988" s="72">
        <v>318.48</v>
      </c>
      <c r="M988" s="71"/>
      <c r="N988" s="74">
        <v>16627.84</v>
      </c>
      <c r="EZ988" s="58"/>
      <c r="FA988" s="67"/>
      <c r="FB988" s="67"/>
      <c r="FC988" s="67"/>
      <c r="FE988" s="75" t="s">
        <v>120</v>
      </c>
      <c r="FG988" s="67"/>
      <c r="FJ988" s="105"/>
      <c r="FK988" s="67"/>
    </row>
    <row r="989" spans="1:167" s="18" customFormat="1" ht="22.5" x14ac:dyDescent="0.25">
      <c r="A989" s="76"/>
      <c r="B989" s="69" t="s">
        <v>134</v>
      </c>
      <c r="C989" s="576" t="s">
        <v>135</v>
      </c>
      <c r="D989" s="576"/>
      <c r="E989" s="576"/>
      <c r="F989" s="70" t="s">
        <v>123</v>
      </c>
      <c r="G989" s="77">
        <v>109</v>
      </c>
      <c r="H989" s="71"/>
      <c r="I989" s="77">
        <v>109</v>
      </c>
      <c r="J989" s="79"/>
      <c r="K989" s="71"/>
      <c r="L989" s="72">
        <v>347.14</v>
      </c>
      <c r="M989" s="71"/>
      <c r="N989" s="74">
        <v>18124.349999999999</v>
      </c>
      <c r="EZ989" s="58"/>
      <c r="FA989" s="67"/>
      <c r="FB989" s="67"/>
      <c r="FC989" s="67"/>
      <c r="FE989" s="75" t="s">
        <v>135</v>
      </c>
      <c r="FG989" s="67"/>
      <c r="FJ989" s="105"/>
      <c r="FK989" s="67"/>
    </row>
    <row r="990" spans="1:167" s="18" customFormat="1" ht="45" x14ac:dyDescent="0.25">
      <c r="A990" s="76"/>
      <c r="B990" s="69" t="s">
        <v>136</v>
      </c>
      <c r="C990" s="576" t="s">
        <v>137</v>
      </c>
      <c r="D990" s="576"/>
      <c r="E990" s="576"/>
      <c r="F990" s="70" t="s">
        <v>123</v>
      </c>
      <c r="G990" s="77">
        <v>65</v>
      </c>
      <c r="H990" s="73">
        <v>0.85</v>
      </c>
      <c r="I990" s="73">
        <v>55.25</v>
      </c>
      <c r="J990" s="79"/>
      <c r="K990" s="71"/>
      <c r="L990" s="72">
        <v>175.96</v>
      </c>
      <c r="M990" s="71"/>
      <c r="N990" s="74">
        <v>9186.8799999999992</v>
      </c>
      <c r="EZ990" s="58"/>
      <c r="FA990" s="67"/>
      <c r="FB990" s="67"/>
      <c r="FC990" s="67"/>
      <c r="FE990" s="75" t="s">
        <v>137</v>
      </c>
      <c r="FG990" s="67"/>
      <c r="FJ990" s="105"/>
      <c r="FK990" s="67"/>
    </row>
    <row r="991" spans="1:167" s="18" customFormat="1" ht="15" x14ac:dyDescent="0.25">
      <c r="A991" s="86"/>
      <c r="B991" s="87"/>
      <c r="C991" s="578" t="s">
        <v>126</v>
      </c>
      <c r="D991" s="578"/>
      <c r="E991" s="578"/>
      <c r="F991" s="61"/>
      <c r="G991" s="62"/>
      <c r="H991" s="62"/>
      <c r="I991" s="62"/>
      <c r="J991" s="65"/>
      <c r="K991" s="62"/>
      <c r="L991" s="88">
        <v>949.76</v>
      </c>
      <c r="M991" s="83"/>
      <c r="N991" s="89">
        <v>44914.41</v>
      </c>
      <c r="EZ991" s="58"/>
      <c r="FA991" s="67"/>
      <c r="FB991" s="67"/>
      <c r="FC991" s="67"/>
      <c r="FG991" s="67" t="s">
        <v>126</v>
      </c>
      <c r="FJ991" s="105"/>
      <c r="FK991" s="67"/>
    </row>
    <row r="992" spans="1:167" s="18" customFormat="1" ht="45" x14ac:dyDescent="0.25">
      <c r="A992" s="59" t="s">
        <v>398</v>
      </c>
      <c r="B992" s="60" t="s">
        <v>138</v>
      </c>
      <c r="C992" s="578" t="s">
        <v>139</v>
      </c>
      <c r="D992" s="578"/>
      <c r="E992" s="578"/>
      <c r="F992" s="61" t="s">
        <v>115</v>
      </c>
      <c r="G992" s="62">
        <v>0.28399999999999997</v>
      </c>
      <c r="H992" s="63">
        <v>1</v>
      </c>
      <c r="I992" s="97">
        <v>0.28399999999999997</v>
      </c>
      <c r="J992" s="65"/>
      <c r="K992" s="62"/>
      <c r="L992" s="65"/>
      <c r="M992" s="62"/>
      <c r="N992" s="66"/>
      <c r="EZ992" s="58"/>
      <c r="FA992" s="67" t="s">
        <v>139</v>
      </c>
      <c r="FB992" s="67" t="s">
        <v>0</v>
      </c>
      <c r="FC992" s="67" t="s">
        <v>0</v>
      </c>
      <c r="FG992" s="67"/>
      <c r="FJ992" s="105"/>
      <c r="FK992" s="67"/>
    </row>
    <row r="993" spans="1:167" s="18" customFormat="1" ht="15" x14ac:dyDescent="0.25">
      <c r="A993" s="68"/>
      <c r="B993" s="69" t="s">
        <v>26</v>
      </c>
      <c r="C993" s="576" t="s">
        <v>116</v>
      </c>
      <c r="D993" s="576"/>
      <c r="E993" s="576"/>
      <c r="F993" s="70"/>
      <c r="G993" s="71"/>
      <c r="H993" s="71"/>
      <c r="I993" s="71"/>
      <c r="J993" s="72">
        <v>92.08</v>
      </c>
      <c r="K993" s="71"/>
      <c r="L993" s="72">
        <v>26.15</v>
      </c>
      <c r="M993" s="73">
        <v>52.21</v>
      </c>
      <c r="N993" s="74">
        <v>1365.29</v>
      </c>
      <c r="EZ993" s="58"/>
      <c r="FA993" s="67"/>
      <c r="FB993" s="67"/>
      <c r="FC993" s="67"/>
      <c r="FD993" s="75" t="s">
        <v>116</v>
      </c>
      <c r="FG993" s="67"/>
      <c r="FJ993" s="105"/>
      <c r="FK993" s="67"/>
    </row>
    <row r="994" spans="1:167" s="18" customFormat="1" ht="15" x14ac:dyDescent="0.25">
      <c r="A994" s="68"/>
      <c r="B994" s="69" t="s">
        <v>127</v>
      </c>
      <c r="C994" s="576" t="s">
        <v>131</v>
      </c>
      <c r="D994" s="576"/>
      <c r="E994" s="576"/>
      <c r="F994" s="70"/>
      <c r="G994" s="71"/>
      <c r="H994" s="71"/>
      <c r="I994" s="71"/>
      <c r="J994" s="72">
        <v>287.60000000000002</v>
      </c>
      <c r="K994" s="71"/>
      <c r="L994" s="72">
        <v>81.680000000000007</v>
      </c>
      <c r="M994" s="73">
        <v>15.71</v>
      </c>
      <c r="N994" s="74">
        <v>1283.19</v>
      </c>
      <c r="EZ994" s="58"/>
      <c r="FA994" s="67"/>
      <c r="FB994" s="67"/>
      <c r="FC994" s="67"/>
      <c r="FD994" s="75" t="s">
        <v>131</v>
      </c>
      <c r="FG994" s="67"/>
      <c r="FJ994" s="105"/>
      <c r="FK994" s="67"/>
    </row>
    <row r="995" spans="1:167" s="18" customFormat="1" ht="15" x14ac:dyDescent="0.25">
      <c r="A995" s="68"/>
      <c r="B995" s="69" t="s">
        <v>21</v>
      </c>
      <c r="C995" s="576" t="s">
        <v>132</v>
      </c>
      <c r="D995" s="576"/>
      <c r="E995" s="576"/>
      <c r="F995" s="70"/>
      <c r="G995" s="71"/>
      <c r="H995" s="71"/>
      <c r="I995" s="71"/>
      <c r="J995" s="72">
        <v>37.57</v>
      </c>
      <c r="K995" s="71"/>
      <c r="L995" s="72">
        <v>10.67</v>
      </c>
      <c r="M995" s="73">
        <v>52.21</v>
      </c>
      <c r="N995" s="96">
        <v>557.08000000000004</v>
      </c>
      <c r="EZ995" s="58"/>
      <c r="FA995" s="67"/>
      <c r="FB995" s="67"/>
      <c r="FC995" s="67"/>
      <c r="FD995" s="75" t="s">
        <v>132</v>
      </c>
      <c r="FG995" s="67"/>
      <c r="FJ995" s="105"/>
      <c r="FK995" s="67"/>
    </row>
    <row r="996" spans="1:167" s="18" customFormat="1" ht="15" x14ac:dyDescent="0.25">
      <c r="A996" s="76"/>
      <c r="B996" s="69"/>
      <c r="C996" s="576" t="s">
        <v>117</v>
      </c>
      <c r="D996" s="576"/>
      <c r="E996" s="576"/>
      <c r="F996" s="70" t="s">
        <v>118</v>
      </c>
      <c r="G996" s="91">
        <v>11.7</v>
      </c>
      <c r="H996" s="71"/>
      <c r="I996" s="103">
        <v>3.3228</v>
      </c>
      <c r="J996" s="79"/>
      <c r="K996" s="71"/>
      <c r="L996" s="79"/>
      <c r="M996" s="71"/>
      <c r="N996" s="80"/>
      <c r="EZ996" s="58"/>
      <c r="FA996" s="67"/>
      <c r="FB996" s="67"/>
      <c r="FC996" s="67"/>
      <c r="FE996" s="75" t="s">
        <v>117</v>
      </c>
      <c r="FG996" s="67"/>
      <c r="FJ996" s="105"/>
      <c r="FK996" s="67"/>
    </row>
    <row r="997" spans="1:167" s="18" customFormat="1" ht="15" x14ac:dyDescent="0.25">
      <c r="A997" s="76"/>
      <c r="B997" s="69"/>
      <c r="C997" s="576" t="s">
        <v>133</v>
      </c>
      <c r="D997" s="576"/>
      <c r="E997" s="576"/>
      <c r="F997" s="70" t="s">
        <v>118</v>
      </c>
      <c r="G997" s="73">
        <v>2.96</v>
      </c>
      <c r="H997" s="71"/>
      <c r="I997" s="92">
        <v>0.84064000000000005</v>
      </c>
      <c r="J997" s="79"/>
      <c r="K997" s="71"/>
      <c r="L997" s="79"/>
      <c r="M997" s="71"/>
      <c r="N997" s="80"/>
      <c r="EZ997" s="58"/>
      <c r="FA997" s="67"/>
      <c r="FB997" s="67"/>
      <c r="FC997" s="67"/>
      <c r="FE997" s="75" t="s">
        <v>133</v>
      </c>
      <c r="FG997" s="67"/>
      <c r="FJ997" s="105"/>
      <c r="FK997" s="67"/>
    </row>
    <row r="998" spans="1:167" s="18" customFormat="1" ht="15" x14ac:dyDescent="0.25">
      <c r="A998" s="81"/>
      <c r="B998" s="69"/>
      <c r="C998" s="577" t="s">
        <v>119</v>
      </c>
      <c r="D998" s="577"/>
      <c r="E998" s="577"/>
      <c r="F998" s="82"/>
      <c r="G998" s="83"/>
      <c r="H998" s="83"/>
      <c r="I998" s="83"/>
      <c r="J998" s="84">
        <v>379.68</v>
      </c>
      <c r="K998" s="83"/>
      <c r="L998" s="84">
        <v>107.83</v>
      </c>
      <c r="M998" s="83"/>
      <c r="N998" s="85">
        <v>2648.48</v>
      </c>
      <c r="EZ998" s="58"/>
      <c r="FA998" s="67"/>
      <c r="FB998" s="67"/>
      <c r="FC998" s="67"/>
      <c r="FF998" s="75" t="s">
        <v>119</v>
      </c>
      <c r="FG998" s="67"/>
      <c r="FJ998" s="105"/>
      <c r="FK998" s="67"/>
    </row>
    <row r="999" spans="1:167" s="18" customFormat="1" ht="15" x14ac:dyDescent="0.25">
      <c r="A999" s="76"/>
      <c r="B999" s="69"/>
      <c r="C999" s="576" t="s">
        <v>120</v>
      </c>
      <c r="D999" s="576"/>
      <c r="E999" s="576"/>
      <c r="F999" s="70"/>
      <c r="G999" s="71"/>
      <c r="H999" s="71"/>
      <c r="I999" s="71"/>
      <c r="J999" s="79"/>
      <c r="K999" s="71"/>
      <c r="L999" s="72">
        <v>36.82</v>
      </c>
      <c r="M999" s="71"/>
      <c r="N999" s="74">
        <v>1922.37</v>
      </c>
      <c r="EZ999" s="58"/>
      <c r="FA999" s="67"/>
      <c r="FB999" s="67"/>
      <c r="FC999" s="67"/>
      <c r="FE999" s="75" t="s">
        <v>120</v>
      </c>
      <c r="FG999" s="67"/>
      <c r="FJ999" s="105"/>
      <c r="FK999" s="67"/>
    </row>
    <row r="1000" spans="1:167" s="18" customFormat="1" ht="22.5" x14ac:dyDescent="0.25">
      <c r="A1000" s="76"/>
      <c r="B1000" s="69" t="s">
        <v>140</v>
      </c>
      <c r="C1000" s="576" t="s">
        <v>141</v>
      </c>
      <c r="D1000" s="576"/>
      <c r="E1000" s="576"/>
      <c r="F1000" s="70" t="s">
        <v>123</v>
      </c>
      <c r="G1000" s="77">
        <v>102</v>
      </c>
      <c r="H1000" s="71"/>
      <c r="I1000" s="77">
        <v>102</v>
      </c>
      <c r="J1000" s="79"/>
      <c r="K1000" s="71"/>
      <c r="L1000" s="72">
        <v>37.56</v>
      </c>
      <c r="M1000" s="71"/>
      <c r="N1000" s="74">
        <v>1960.82</v>
      </c>
      <c r="EZ1000" s="58"/>
      <c r="FA1000" s="67"/>
      <c r="FB1000" s="67"/>
      <c r="FC1000" s="67"/>
      <c r="FE1000" s="75" t="s">
        <v>141</v>
      </c>
      <c r="FG1000" s="67"/>
      <c r="FJ1000" s="105"/>
      <c r="FK1000" s="67"/>
    </row>
    <row r="1001" spans="1:167" s="18" customFormat="1" ht="22.5" x14ac:dyDescent="0.25">
      <c r="A1001" s="76"/>
      <c r="B1001" s="69" t="s">
        <v>142</v>
      </c>
      <c r="C1001" s="576" t="s">
        <v>143</v>
      </c>
      <c r="D1001" s="576"/>
      <c r="E1001" s="576"/>
      <c r="F1001" s="70" t="s">
        <v>123</v>
      </c>
      <c r="G1001" s="77">
        <v>54</v>
      </c>
      <c r="H1001" s="71"/>
      <c r="I1001" s="77">
        <v>54</v>
      </c>
      <c r="J1001" s="79"/>
      <c r="K1001" s="71"/>
      <c r="L1001" s="72">
        <v>19.88</v>
      </c>
      <c r="M1001" s="71"/>
      <c r="N1001" s="74">
        <v>1038.08</v>
      </c>
      <c r="EZ1001" s="58"/>
      <c r="FA1001" s="67"/>
      <c r="FB1001" s="67"/>
      <c r="FC1001" s="67"/>
      <c r="FE1001" s="75" t="s">
        <v>143</v>
      </c>
      <c r="FG1001" s="67"/>
      <c r="FJ1001" s="105"/>
      <c r="FK1001" s="67"/>
    </row>
    <row r="1002" spans="1:167" s="18" customFormat="1" ht="15" x14ac:dyDescent="0.25">
      <c r="A1002" s="86"/>
      <c r="B1002" s="87"/>
      <c r="C1002" s="578" t="s">
        <v>126</v>
      </c>
      <c r="D1002" s="578"/>
      <c r="E1002" s="578"/>
      <c r="F1002" s="61"/>
      <c r="G1002" s="62"/>
      <c r="H1002" s="62"/>
      <c r="I1002" s="62"/>
      <c r="J1002" s="65"/>
      <c r="K1002" s="62"/>
      <c r="L1002" s="88">
        <v>165.27</v>
      </c>
      <c r="M1002" s="83"/>
      <c r="N1002" s="89">
        <v>5647.38</v>
      </c>
      <c r="EZ1002" s="58"/>
      <c r="FA1002" s="67"/>
      <c r="FB1002" s="67"/>
      <c r="FC1002" s="67"/>
      <c r="FG1002" s="67" t="s">
        <v>126</v>
      </c>
      <c r="FJ1002" s="105"/>
      <c r="FK1002" s="67"/>
    </row>
    <row r="1003" spans="1:167" s="18" customFormat="1" ht="22.5" x14ac:dyDescent="0.25">
      <c r="A1003" s="59" t="s">
        <v>399</v>
      </c>
      <c r="B1003" s="60" t="s">
        <v>144</v>
      </c>
      <c r="C1003" s="578" t="s">
        <v>145</v>
      </c>
      <c r="D1003" s="578"/>
      <c r="E1003" s="578"/>
      <c r="F1003" s="61" t="s">
        <v>115</v>
      </c>
      <c r="G1003" s="62">
        <v>0.1336</v>
      </c>
      <c r="H1003" s="63">
        <v>1</v>
      </c>
      <c r="I1003" s="64">
        <v>0.1336</v>
      </c>
      <c r="J1003" s="65"/>
      <c r="K1003" s="62"/>
      <c r="L1003" s="65"/>
      <c r="M1003" s="62"/>
      <c r="N1003" s="66"/>
      <c r="EZ1003" s="58"/>
      <c r="FA1003" s="67" t="s">
        <v>145</v>
      </c>
      <c r="FB1003" s="67" t="s">
        <v>0</v>
      </c>
      <c r="FC1003" s="67" t="s">
        <v>0</v>
      </c>
      <c r="FG1003" s="67"/>
      <c r="FJ1003" s="105"/>
      <c r="FK1003" s="67"/>
    </row>
    <row r="1004" spans="1:167" s="18" customFormat="1" ht="15" x14ac:dyDescent="0.25">
      <c r="A1004" s="68"/>
      <c r="B1004" s="69" t="s">
        <v>26</v>
      </c>
      <c r="C1004" s="576" t="s">
        <v>116</v>
      </c>
      <c r="D1004" s="576"/>
      <c r="E1004" s="576"/>
      <c r="F1004" s="70"/>
      <c r="G1004" s="71"/>
      <c r="H1004" s="71"/>
      <c r="I1004" s="71"/>
      <c r="J1004" s="72">
        <v>106.88</v>
      </c>
      <c r="K1004" s="71"/>
      <c r="L1004" s="72">
        <v>14.28</v>
      </c>
      <c r="M1004" s="73">
        <v>52.21</v>
      </c>
      <c r="N1004" s="96">
        <v>745.56</v>
      </c>
      <c r="EZ1004" s="58"/>
      <c r="FA1004" s="67"/>
      <c r="FB1004" s="67"/>
      <c r="FC1004" s="67"/>
      <c r="FD1004" s="75" t="s">
        <v>116</v>
      </c>
      <c r="FG1004" s="67"/>
      <c r="FJ1004" s="105"/>
      <c r="FK1004" s="67"/>
    </row>
    <row r="1005" spans="1:167" s="18" customFormat="1" ht="15" x14ac:dyDescent="0.25">
      <c r="A1005" s="68"/>
      <c r="B1005" s="69" t="s">
        <v>127</v>
      </c>
      <c r="C1005" s="576" t="s">
        <v>131</v>
      </c>
      <c r="D1005" s="576"/>
      <c r="E1005" s="576"/>
      <c r="F1005" s="70"/>
      <c r="G1005" s="71"/>
      <c r="H1005" s="71"/>
      <c r="I1005" s="71"/>
      <c r="J1005" s="72">
        <v>241.58</v>
      </c>
      <c r="K1005" s="71"/>
      <c r="L1005" s="72">
        <v>32.28</v>
      </c>
      <c r="M1005" s="73">
        <v>15.71</v>
      </c>
      <c r="N1005" s="96">
        <v>507.12</v>
      </c>
      <c r="EZ1005" s="58"/>
      <c r="FA1005" s="67"/>
      <c r="FB1005" s="67"/>
      <c r="FC1005" s="67"/>
      <c r="FD1005" s="75" t="s">
        <v>131</v>
      </c>
      <c r="FG1005" s="67"/>
      <c r="FJ1005" s="105"/>
      <c r="FK1005" s="67"/>
    </row>
    <row r="1006" spans="1:167" s="18" customFormat="1" ht="15" x14ac:dyDescent="0.25">
      <c r="A1006" s="68"/>
      <c r="B1006" s="69" t="s">
        <v>21</v>
      </c>
      <c r="C1006" s="576" t="s">
        <v>132</v>
      </c>
      <c r="D1006" s="576"/>
      <c r="E1006" s="576"/>
      <c r="F1006" s="70"/>
      <c r="G1006" s="71"/>
      <c r="H1006" s="71"/>
      <c r="I1006" s="71"/>
      <c r="J1006" s="72">
        <v>26.36</v>
      </c>
      <c r="K1006" s="71"/>
      <c r="L1006" s="72">
        <v>3.52</v>
      </c>
      <c r="M1006" s="73">
        <v>52.21</v>
      </c>
      <c r="N1006" s="96">
        <v>183.78</v>
      </c>
      <c r="EZ1006" s="58"/>
      <c r="FA1006" s="67"/>
      <c r="FB1006" s="67"/>
      <c r="FC1006" s="67"/>
      <c r="FD1006" s="75" t="s">
        <v>132</v>
      </c>
      <c r="FG1006" s="67"/>
      <c r="FJ1006" s="105"/>
      <c r="FK1006" s="67"/>
    </row>
    <row r="1007" spans="1:167" s="18" customFormat="1" ht="15" x14ac:dyDescent="0.25">
      <c r="A1007" s="76"/>
      <c r="B1007" s="69"/>
      <c r="C1007" s="576" t="s">
        <v>117</v>
      </c>
      <c r="D1007" s="576"/>
      <c r="E1007" s="576"/>
      <c r="F1007" s="70" t="s">
        <v>118</v>
      </c>
      <c r="G1007" s="73">
        <v>12.53</v>
      </c>
      <c r="H1007" s="71"/>
      <c r="I1007" s="93">
        <v>1.6740079999999999</v>
      </c>
      <c r="J1007" s="79"/>
      <c r="K1007" s="71"/>
      <c r="L1007" s="79"/>
      <c r="M1007" s="71"/>
      <c r="N1007" s="80"/>
      <c r="EZ1007" s="58"/>
      <c r="FA1007" s="67"/>
      <c r="FB1007" s="67"/>
      <c r="FC1007" s="67"/>
      <c r="FE1007" s="75" t="s">
        <v>117</v>
      </c>
      <c r="FG1007" s="67"/>
      <c r="FJ1007" s="105"/>
      <c r="FK1007" s="67"/>
    </row>
    <row r="1008" spans="1:167" s="18" customFormat="1" ht="15" x14ac:dyDescent="0.25">
      <c r="A1008" s="76"/>
      <c r="B1008" s="69"/>
      <c r="C1008" s="576" t="s">
        <v>133</v>
      </c>
      <c r="D1008" s="576"/>
      <c r="E1008" s="576"/>
      <c r="F1008" s="70" t="s">
        <v>118</v>
      </c>
      <c r="G1008" s="73">
        <v>2.62</v>
      </c>
      <c r="H1008" s="71"/>
      <c r="I1008" s="93">
        <v>0.35003200000000001</v>
      </c>
      <c r="J1008" s="79"/>
      <c r="K1008" s="71"/>
      <c r="L1008" s="79"/>
      <c r="M1008" s="71"/>
      <c r="N1008" s="80"/>
      <c r="EZ1008" s="58"/>
      <c r="FA1008" s="67"/>
      <c r="FB1008" s="67"/>
      <c r="FC1008" s="67"/>
      <c r="FE1008" s="75" t="s">
        <v>133</v>
      </c>
      <c r="FG1008" s="67"/>
      <c r="FJ1008" s="105"/>
      <c r="FK1008" s="67"/>
    </row>
    <row r="1009" spans="1:167" s="18" customFormat="1" ht="15" x14ac:dyDescent="0.25">
      <c r="A1009" s="81"/>
      <c r="B1009" s="69"/>
      <c r="C1009" s="577" t="s">
        <v>119</v>
      </c>
      <c r="D1009" s="577"/>
      <c r="E1009" s="577"/>
      <c r="F1009" s="82"/>
      <c r="G1009" s="83"/>
      <c r="H1009" s="83"/>
      <c r="I1009" s="83"/>
      <c r="J1009" s="84">
        <v>348.46</v>
      </c>
      <c r="K1009" s="83"/>
      <c r="L1009" s="84">
        <v>46.56</v>
      </c>
      <c r="M1009" s="83"/>
      <c r="N1009" s="85">
        <v>1252.68</v>
      </c>
      <c r="EZ1009" s="58"/>
      <c r="FA1009" s="67"/>
      <c r="FB1009" s="67"/>
      <c r="FC1009" s="67"/>
      <c r="FF1009" s="75" t="s">
        <v>119</v>
      </c>
      <c r="FG1009" s="67"/>
      <c r="FJ1009" s="105"/>
      <c r="FK1009" s="67"/>
    </row>
    <row r="1010" spans="1:167" s="18" customFormat="1" ht="15" x14ac:dyDescent="0.25">
      <c r="A1010" s="76"/>
      <c r="B1010" s="69"/>
      <c r="C1010" s="576" t="s">
        <v>120</v>
      </c>
      <c r="D1010" s="576"/>
      <c r="E1010" s="576"/>
      <c r="F1010" s="70"/>
      <c r="G1010" s="71"/>
      <c r="H1010" s="71"/>
      <c r="I1010" s="71"/>
      <c r="J1010" s="79"/>
      <c r="K1010" s="71"/>
      <c r="L1010" s="72">
        <v>17.8</v>
      </c>
      <c r="M1010" s="71"/>
      <c r="N1010" s="96">
        <v>929.34</v>
      </c>
      <c r="EZ1010" s="58"/>
      <c r="FA1010" s="67"/>
      <c r="FB1010" s="67"/>
      <c r="FC1010" s="67"/>
      <c r="FE1010" s="75" t="s">
        <v>120</v>
      </c>
      <c r="FG1010" s="67"/>
      <c r="FJ1010" s="105"/>
      <c r="FK1010" s="67"/>
    </row>
    <row r="1011" spans="1:167" s="18" customFormat="1" ht="22.5" x14ac:dyDescent="0.25">
      <c r="A1011" s="76"/>
      <c r="B1011" s="69" t="s">
        <v>146</v>
      </c>
      <c r="C1011" s="576" t="s">
        <v>147</v>
      </c>
      <c r="D1011" s="576"/>
      <c r="E1011" s="576"/>
      <c r="F1011" s="70" t="s">
        <v>123</v>
      </c>
      <c r="G1011" s="77">
        <v>92</v>
      </c>
      <c r="H1011" s="71"/>
      <c r="I1011" s="77">
        <v>92</v>
      </c>
      <c r="J1011" s="79"/>
      <c r="K1011" s="71"/>
      <c r="L1011" s="72">
        <v>16.38</v>
      </c>
      <c r="M1011" s="71"/>
      <c r="N1011" s="96">
        <v>854.99</v>
      </c>
      <c r="EZ1011" s="58"/>
      <c r="FA1011" s="67"/>
      <c r="FB1011" s="67"/>
      <c r="FC1011" s="67"/>
      <c r="FE1011" s="75" t="s">
        <v>147</v>
      </c>
      <c r="FG1011" s="67"/>
      <c r="FJ1011" s="105"/>
      <c r="FK1011" s="67"/>
    </row>
    <row r="1012" spans="1:167" s="18" customFormat="1" ht="45" x14ac:dyDescent="0.25">
      <c r="A1012" s="76"/>
      <c r="B1012" s="69" t="s">
        <v>148</v>
      </c>
      <c r="C1012" s="576" t="s">
        <v>149</v>
      </c>
      <c r="D1012" s="576"/>
      <c r="E1012" s="576"/>
      <c r="F1012" s="70" t="s">
        <v>123</v>
      </c>
      <c r="G1012" s="77">
        <v>46</v>
      </c>
      <c r="H1012" s="73">
        <v>0.85</v>
      </c>
      <c r="I1012" s="91">
        <v>39.1</v>
      </c>
      <c r="J1012" s="79"/>
      <c r="K1012" s="71"/>
      <c r="L1012" s="72">
        <v>6.96</v>
      </c>
      <c r="M1012" s="71"/>
      <c r="N1012" s="96">
        <v>363.37</v>
      </c>
      <c r="EZ1012" s="58"/>
      <c r="FA1012" s="67"/>
      <c r="FB1012" s="67"/>
      <c r="FC1012" s="67"/>
      <c r="FE1012" s="75" t="s">
        <v>149</v>
      </c>
      <c r="FG1012" s="67"/>
      <c r="FJ1012" s="105"/>
      <c r="FK1012" s="67"/>
    </row>
    <row r="1013" spans="1:167" s="18" customFormat="1" ht="15" x14ac:dyDescent="0.25">
      <c r="A1013" s="86"/>
      <c r="B1013" s="87"/>
      <c r="C1013" s="578" t="s">
        <v>126</v>
      </c>
      <c r="D1013" s="578"/>
      <c r="E1013" s="578"/>
      <c r="F1013" s="61"/>
      <c r="G1013" s="62"/>
      <c r="H1013" s="62"/>
      <c r="I1013" s="62"/>
      <c r="J1013" s="65"/>
      <c r="K1013" s="62"/>
      <c r="L1013" s="88">
        <v>69.900000000000006</v>
      </c>
      <c r="M1013" s="83"/>
      <c r="N1013" s="89">
        <v>2471.04</v>
      </c>
      <c r="EZ1013" s="58"/>
      <c r="FA1013" s="67"/>
      <c r="FB1013" s="67"/>
      <c r="FC1013" s="67"/>
      <c r="FG1013" s="67" t="s">
        <v>126</v>
      </c>
      <c r="FJ1013" s="105"/>
      <c r="FK1013" s="67"/>
    </row>
    <row r="1014" spans="1:167" s="18" customFormat="1" ht="33.75" x14ac:dyDescent="0.25">
      <c r="A1014" s="59" t="s">
        <v>400</v>
      </c>
      <c r="B1014" s="60" t="s">
        <v>150</v>
      </c>
      <c r="C1014" s="578" t="s">
        <v>151</v>
      </c>
      <c r="D1014" s="578"/>
      <c r="E1014" s="578"/>
      <c r="F1014" s="61" t="s">
        <v>115</v>
      </c>
      <c r="G1014" s="62">
        <v>0.13400000000000001</v>
      </c>
      <c r="H1014" s="63">
        <v>1</v>
      </c>
      <c r="I1014" s="97">
        <v>0.13400000000000001</v>
      </c>
      <c r="J1014" s="65"/>
      <c r="K1014" s="62"/>
      <c r="L1014" s="65"/>
      <c r="M1014" s="62"/>
      <c r="N1014" s="66"/>
      <c r="EZ1014" s="58"/>
      <c r="FA1014" s="67" t="s">
        <v>151</v>
      </c>
      <c r="FB1014" s="67" t="s">
        <v>0</v>
      </c>
      <c r="FC1014" s="67" t="s">
        <v>0</v>
      </c>
      <c r="FG1014" s="67"/>
      <c r="FJ1014" s="105"/>
      <c r="FK1014" s="67"/>
    </row>
    <row r="1015" spans="1:167" s="18" customFormat="1" ht="15" x14ac:dyDescent="0.25">
      <c r="A1015" s="68"/>
      <c r="B1015" s="69" t="s">
        <v>26</v>
      </c>
      <c r="C1015" s="576" t="s">
        <v>116</v>
      </c>
      <c r="D1015" s="576"/>
      <c r="E1015" s="576"/>
      <c r="F1015" s="70"/>
      <c r="G1015" s="71"/>
      <c r="H1015" s="71"/>
      <c r="I1015" s="71"/>
      <c r="J1015" s="72">
        <v>173.23</v>
      </c>
      <c r="K1015" s="71"/>
      <c r="L1015" s="72">
        <v>23.21</v>
      </c>
      <c r="M1015" s="73">
        <v>52.21</v>
      </c>
      <c r="N1015" s="74">
        <v>1211.79</v>
      </c>
      <c r="EZ1015" s="58"/>
      <c r="FA1015" s="67"/>
      <c r="FB1015" s="67"/>
      <c r="FC1015" s="67"/>
      <c r="FD1015" s="75" t="s">
        <v>116</v>
      </c>
      <c r="FG1015" s="67"/>
      <c r="FJ1015" s="105"/>
      <c r="FK1015" s="67"/>
    </row>
    <row r="1016" spans="1:167" s="18" customFormat="1" ht="15" x14ac:dyDescent="0.25">
      <c r="A1016" s="68"/>
      <c r="B1016" s="69" t="s">
        <v>127</v>
      </c>
      <c r="C1016" s="576" t="s">
        <v>131</v>
      </c>
      <c r="D1016" s="576"/>
      <c r="E1016" s="576"/>
      <c r="F1016" s="70"/>
      <c r="G1016" s="71"/>
      <c r="H1016" s="71"/>
      <c r="I1016" s="71"/>
      <c r="J1016" s="90">
        <v>5268.76</v>
      </c>
      <c r="K1016" s="71"/>
      <c r="L1016" s="72">
        <v>706.01</v>
      </c>
      <c r="M1016" s="73">
        <v>15.71</v>
      </c>
      <c r="N1016" s="74">
        <v>11091.42</v>
      </c>
      <c r="EZ1016" s="58"/>
      <c r="FA1016" s="67"/>
      <c r="FB1016" s="67"/>
      <c r="FC1016" s="67"/>
      <c r="FD1016" s="75" t="s">
        <v>131</v>
      </c>
      <c r="FG1016" s="67"/>
      <c r="FJ1016" s="105"/>
      <c r="FK1016" s="67"/>
    </row>
    <row r="1017" spans="1:167" s="18" customFormat="1" ht="15" x14ac:dyDescent="0.25">
      <c r="A1017" s="68"/>
      <c r="B1017" s="69" t="s">
        <v>21</v>
      </c>
      <c r="C1017" s="576" t="s">
        <v>132</v>
      </c>
      <c r="D1017" s="576"/>
      <c r="E1017" s="576"/>
      <c r="F1017" s="70"/>
      <c r="G1017" s="71"/>
      <c r="H1017" s="71"/>
      <c r="I1017" s="71"/>
      <c r="J1017" s="72">
        <v>267.67</v>
      </c>
      <c r="K1017" s="71"/>
      <c r="L1017" s="72">
        <v>35.869999999999997</v>
      </c>
      <c r="M1017" s="73">
        <v>52.21</v>
      </c>
      <c r="N1017" s="74">
        <v>1872.77</v>
      </c>
      <c r="EZ1017" s="58"/>
      <c r="FA1017" s="67"/>
      <c r="FB1017" s="67"/>
      <c r="FC1017" s="67"/>
      <c r="FD1017" s="75" t="s">
        <v>132</v>
      </c>
      <c r="FG1017" s="67"/>
      <c r="FJ1017" s="105"/>
      <c r="FK1017" s="67"/>
    </row>
    <row r="1018" spans="1:167" s="18" customFormat="1" ht="15" x14ac:dyDescent="0.25">
      <c r="A1018" s="68"/>
      <c r="B1018" s="69" t="s">
        <v>24</v>
      </c>
      <c r="C1018" s="576" t="s">
        <v>152</v>
      </c>
      <c r="D1018" s="576"/>
      <c r="E1018" s="576"/>
      <c r="F1018" s="70"/>
      <c r="G1018" s="71"/>
      <c r="H1018" s="71"/>
      <c r="I1018" s="71"/>
      <c r="J1018" s="72">
        <v>17.079999999999998</v>
      </c>
      <c r="K1018" s="71"/>
      <c r="L1018" s="72">
        <v>2.29</v>
      </c>
      <c r="M1018" s="91">
        <v>9.5</v>
      </c>
      <c r="N1018" s="96">
        <v>21.76</v>
      </c>
      <c r="EZ1018" s="58"/>
      <c r="FA1018" s="67"/>
      <c r="FB1018" s="67"/>
      <c r="FC1018" s="67"/>
      <c r="FD1018" s="75" t="s">
        <v>152</v>
      </c>
      <c r="FG1018" s="67"/>
      <c r="FJ1018" s="105"/>
      <c r="FK1018" s="67"/>
    </row>
    <row r="1019" spans="1:167" s="18" customFormat="1" ht="15" x14ac:dyDescent="0.25">
      <c r="A1019" s="76"/>
      <c r="B1019" s="69"/>
      <c r="C1019" s="576" t="s">
        <v>117</v>
      </c>
      <c r="D1019" s="576"/>
      <c r="E1019" s="576"/>
      <c r="F1019" s="70" t="s">
        <v>118</v>
      </c>
      <c r="G1019" s="91">
        <v>21.6</v>
      </c>
      <c r="H1019" s="71"/>
      <c r="I1019" s="103">
        <v>2.8944000000000001</v>
      </c>
      <c r="J1019" s="79"/>
      <c r="K1019" s="71"/>
      <c r="L1019" s="79"/>
      <c r="M1019" s="71"/>
      <c r="N1019" s="80"/>
      <c r="EZ1019" s="58"/>
      <c r="FA1019" s="67"/>
      <c r="FB1019" s="67"/>
      <c r="FC1019" s="67"/>
      <c r="FE1019" s="75" t="s">
        <v>117</v>
      </c>
      <c r="FG1019" s="67"/>
      <c r="FJ1019" s="105"/>
      <c r="FK1019" s="67"/>
    </row>
    <row r="1020" spans="1:167" s="18" customFormat="1" ht="15" x14ac:dyDescent="0.25">
      <c r="A1020" s="76"/>
      <c r="B1020" s="69"/>
      <c r="C1020" s="576" t="s">
        <v>133</v>
      </c>
      <c r="D1020" s="576"/>
      <c r="E1020" s="576"/>
      <c r="F1020" s="70" t="s">
        <v>118</v>
      </c>
      <c r="G1020" s="91">
        <v>20.6</v>
      </c>
      <c r="H1020" s="71"/>
      <c r="I1020" s="103">
        <v>2.7604000000000002</v>
      </c>
      <c r="J1020" s="79"/>
      <c r="K1020" s="71"/>
      <c r="L1020" s="79"/>
      <c r="M1020" s="71"/>
      <c r="N1020" s="80"/>
      <c r="EZ1020" s="58"/>
      <c r="FA1020" s="67"/>
      <c r="FB1020" s="67"/>
      <c r="FC1020" s="67"/>
      <c r="FE1020" s="75" t="s">
        <v>133</v>
      </c>
      <c r="FG1020" s="67"/>
      <c r="FJ1020" s="105"/>
      <c r="FK1020" s="67"/>
    </row>
    <row r="1021" spans="1:167" s="18" customFormat="1" ht="15" x14ac:dyDescent="0.25">
      <c r="A1021" s="81"/>
      <c r="B1021" s="69"/>
      <c r="C1021" s="577" t="s">
        <v>119</v>
      </c>
      <c r="D1021" s="577"/>
      <c r="E1021" s="577"/>
      <c r="F1021" s="82"/>
      <c r="G1021" s="83"/>
      <c r="H1021" s="83"/>
      <c r="I1021" s="83"/>
      <c r="J1021" s="94">
        <v>5459.07</v>
      </c>
      <c r="K1021" s="83"/>
      <c r="L1021" s="84">
        <v>731.51</v>
      </c>
      <c r="M1021" s="83"/>
      <c r="N1021" s="85">
        <v>12324.97</v>
      </c>
      <c r="EZ1021" s="58"/>
      <c r="FA1021" s="67"/>
      <c r="FB1021" s="67"/>
      <c r="FC1021" s="67"/>
      <c r="FF1021" s="75" t="s">
        <v>119</v>
      </c>
      <c r="FG1021" s="67"/>
      <c r="FJ1021" s="105"/>
      <c r="FK1021" s="67"/>
    </row>
    <row r="1022" spans="1:167" s="18" customFormat="1" ht="15" x14ac:dyDescent="0.25">
      <c r="A1022" s="76"/>
      <c r="B1022" s="69"/>
      <c r="C1022" s="576" t="s">
        <v>120</v>
      </c>
      <c r="D1022" s="576"/>
      <c r="E1022" s="576"/>
      <c r="F1022" s="70"/>
      <c r="G1022" s="71"/>
      <c r="H1022" s="71"/>
      <c r="I1022" s="71"/>
      <c r="J1022" s="79"/>
      <c r="K1022" s="71"/>
      <c r="L1022" s="72">
        <v>59.08</v>
      </c>
      <c r="M1022" s="71"/>
      <c r="N1022" s="74">
        <v>3084.56</v>
      </c>
      <c r="EZ1022" s="58"/>
      <c r="FA1022" s="67"/>
      <c r="FB1022" s="67"/>
      <c r="FC1022" s="67"/>
      <c r="FE1022" s="75" t="s">
        <v>120</v>
      </c>
      <c r="FG1022" s="67"/>
      <c r="FJ1022" s="105"/>
      <c r="FK1022" s="67"/>
    </row>
    <row r="1023" spans="1:167" s="18" customFormat="1" ht="45" x14ac:dyDescent="0.25">
      <c r="A1023" s="76"/>
      <c r="B1023" s="69" t="s">
        <v>153</v>
      </c>
      <c r="C1023" s="576" t="s">
        <v>154</v>
      </c>
      <c r="D1023" s="576"/>
      <c r="E1023" s="576"/>
      <c r="F1023" s="70" t="s">
        <v>123</v>
      </c>
      <c r="G1023" s="77">
        <v>147</v>
      </c>
      <c r="H1023" s="71"/>
      <c r="I1023" s="77">
        <v>147</v>
      </c>
      <c r="J1023" s="79"/>
      <c r="K1023" s="71"/>
      <c r="L1023" s="72">
        <v>86.85</v>
      </c>
      <c r="M1023" s="71"/>
      <c r="N1023" s="74">
        <v>4534.3</v>
      </c>
      <c r="EZ1023" s="58"/>
      <c r="FA1023" s="67"/>
      <c r="FB1023" s="67"/>
      <c r="FC1023" s="67"/>
      <c r="FE1023" s="75" t="s">
        <v>154</v>
      </c>
      <c r="FG1023" s="67"/>
      <c r="FJ1023" s="105"/>
      <c r="FK1023" s="67"/>
    </row>
    <row r="1024" spans="1:167" s="18" customFormat="1" ht="56.25" x14ac:dyDescent="0.25">
      <c r="A1024" s="76"/>
      <c r="B1024" s="69" t="s">
        <v>155</v>
      </c>
      <c r="C1024" s="576" t="s">
        <v>156</v>
      </c>
      <c r="D1024" s="576"/>
      <c r="E1024" s="576"/>
      <c r="F1024" s="70" t="s">
        <v>123</v>
      </c>
      <c r="G1024" s="77">
        <v>134</v>
      </c>
      <c r="H1024" s="73">
        <v>0.85</v>
      </c>
      <c r="I1024" s="91">
        <v>113.9</v>
      </c>
      <c r="J1024" s="79"/>
      <c r="K1024" s="71"/>
      <c r="L1024" s="72">
        <v>67.290000000000006</v>
      </c>
      <c r="M1024" s="71"/>
      <c r="N1024" s="74">
        <v>3513.31</v>
      </c>
      <c r="EZ1024" s="58"/>
      <c r="FA1024" s="67"/>
      <c r="FB1024" s="67"/>
      <c r="FC1024" s="67"/>
      <c r="FE1024" s="75" t="s">
        <v>156</v>
      </c>
      <c r="FG1024" s="67"/>
      <c r="FJ1024" s="105"/>
      <c r="FK1024" s="67"/>
    </row>
    <row r="1025" spans="1:167" s="18" customFormat="1" ht="15" x14ac:dyDescent="0.25">
      <c r="A1025" s="86"/>
      <c r="B1025" s="87"/>
      <c r="C1025" s="578" t="s">
        <v>126</v>
      </c>
      <c r="D1025" s="578"/>
      <c r="E1025" s="578"/>
      <c r="F1025" s="61"/>
      <c r="G1025" s="62"/>
      <c r="H1025" s="62"/>
      <c r="I1025" s="62"/>
      <c r="J1025" s="65"/>
      <c r="K1025" s="62"/>
      <c r="L1025" s="88">
        <v>885.65</v>
      </c>
      <c r="M1025" s="83"/>
      <c r="N1025" s="89">
        <v>20372.580000000002</v>
      </c>
      <c r="EZ1025" s="58"/>
      <c r="FA1025" s="67"/>
      <c r="FB1025" s="67"/>
      <c r="FC1025" s="67"/>
      <c r="FG1025" s="67" t="s">
        <v>126</v>
      </c>
      <c r="FJ1025" s="105"/>
      <c r="FK1025" s="67"/>
    </row>
    <row r="1026" spans="1:167" s="18" customFormat="1" ht="22.5" x14ac:dyDescent="0.25">
      <c r="A1026" s="59" t="s">
        <v>401</v>
      </c>
      <c r="B1026" s="60" t="s">
        <v>157</v>
      </c>
      <c r="C1026" s="578" t="s">
        <v>158</v>
      </c>
      <c r="D1026" s="578"/>
      <c r="E1026" s="578"/>
      <c r="F1026" s="61" t="s">
        <v>159</v>
      </c>
      <c r="G1026" s="62">
        <v>14.49</v>
      </c>
      <c r="H1026" s="63">
        <v>1</v>
      </c>
      <c r="I1026" s="102">
        <v>14.49</v>
      </c>
      <c r="J1026" s="88">
        <v>646.32000000000005</v>
      </c>
      <c r="K1026" s="97">
        <v>1.012</v>
      </c>
      <c r="L1026" s="95">
        <v>9477.56</v>
      </c>
      <c r="M1026" s="98">
        <v>9.5</v>
      </c>
      <c r="N1026" s="89">
        <v>90036.82</v>
      </c>
      <c r="EZ1026" s="58"/>
      <c r="FA1026" s="67" t="s">
        <v>158</v>
      </c>
      <c r="FB1026" s="67" t="s">
        <v>0</v>
      </c>
      <c r="FC1026" s="67" t="s">
        <v>0</v>
      </c>
      <c r="FG1026" s="67"/>
      <c r="FJ1026" s="105"/>
      <c r="FK1026" s="67"/>
    </row>
    <row r="1027" spans="1:167" s="18" customFormat="1" ht="15" x14ac:dyDescent="0.25">
      <c r="A1027" s="81"/>
      <c r="B1027" s="99"/>
      <c r="C1027" s="576" t="s">
        <v>160</v>
      </c>
      <c r="D1027" s="576"/>
      <c r="E1027" s="576"/>
      <c r="F1027" s="576"/>
      <c r="G1027" s="576"/>
      <c r="H1027" s="576"/>
      <c r="I1027" s="576"/>
      <c r="J1027" s="576"/>
      <c r="K1027" s="576"/>
      <c r="L1027" s="576"/>
      <c r="M1027" s="576"/>
      <c r="N1027" s="583"/>
      <c r="EZ1027" s="58"/>
      <c r="FA1027" s="67"/>
      <c r="FB1027" s="67"/>
      <c r="FC1027" s="67"/>
      <c r="FG1027" s="67"/>
      <c r="FH1027" s="75" t="s">
        <v>160</v>
      </c>
      <c r="FJ1027" s="105"/>
      <c r="FK1027" s="67"/>
    </row>
    <row r="1028" spans="1:167" s="18" customFormat="1" ht="15" x14ac:dyDescent="0.25">
      <c r="A1028" s="100"/>
      <c r="B1028" s="69"/>
      <c r="C1028" s="584" t="s">
        <v>161</v>
      </c>
      <c r="D1028" s="584"/>
      <c r="E1028" s="584"/>
      <c r="F1028" s="584"/>
      <c r="G1028" s="584"/>
      <c r="H1028" s="584"/>
      <c r="I1028" s="584"/>
      <c r="J1028" s="584"/>
      <c r="K1028" s="584"/>
      <c r="L1028" s="584"/>
      <c r="M1028" s="584"/>
      <c r="N1028" s="585"/>
      <c r="EZ1028" s="58"/>
      <c r="FA1028" s="67"/>
      <c r="FB1028" s="67"/>
      <c r="FC1028" s="67"/>
      <c r="FG1028" s="67"/>
      <c r="FI1028" s="75" t="s">
        <v>161</v>
      </c>
      <c r="FJ1028" s="105"/>
      <c r="FK1028" s="67"/>
    </row>
    <row r="1029" spans="1:167" s="18" customFormat="1" ht="15" x14ac:dyDescent="0.25">
      <c r="A1029" s="86"/>
      <c r="B1029" s="87"/>
      <c r="C1029" s="578" t="s">
        <v>126</v>
      </c>
      <c r="D1029" s="578"/>
      <c r="E1029" s="578"/>
      <c r="F1029" s="61"/>
      <c r="G1029" s="62"/>
      <c r="H1029" s="62"/>
      <c r="I1029" s="62"/>
      <c r="J1029" s="65"/>
      <c r="K1029" s="62"/>
      <c r="L1029" s="95">
        <v>9477.56</v>
      </c>
      <c r="M1029" s="83"/>
      <c r="N1029" s="89">
        <v>90036.82</v>
      </c>
      <c r="EZ1029" s="58"/>
      <c r="FA1029" s="67"/>
      <c r="FB1029" s="67"/>
      <c r="FC1029" s="67"/>
      <c r="FG1029" s="67" t="s">
        <v>126</v>
      </c>
      <c r="FJ1029" s="105"/>
      <c r="FK1029" s="67"/>
    </row>
    <row r="1030" spans="1:167" s="18" customFormat="1" ht="56.25" x14ac:dyDescent="0.25">
      <c r="A1030" s="59" t="s">
        <v>402</v>
      </c>
      <c r="B1030" s="60" t="s">
        <v>287</v>
      </c>
      <c r="C1030" s="578" t="s">
        <v>288</v>
      </c>
      <c r="D1030" s="578"/>
      <c r="E1030" s="578"/>
      <c r="F1030" s="61" t="s">
        <v>222</v>
      </c>
      <c r="G1030" s="62">
        <v>1</v>
      </c>
      <c r="H1030" s="63">
        <v>1</v>
      </c>
      <c r="I1030" s="63">
        <v>1</v>
      </c>
      <c r="J1030" s="65"/>
      <c r="K1030" s="62"/>
      <c r="L1030" s="65"/>
      <c r="M1030" s="62"/>
      <c r="N1030" s="66"/>
      <c r="EZ1030" s="58"/>
      <c r="FA1030" s="67" t="s">
        <v>288</v>
      </c>
      <c r="FB1030" s="67" t="s">
        <v>0</v>
      </c>
      <c r="FC1030" s="67" t="s">
        <v>0</v>
      </c>
      <c r="FG1030" s="67"/>
      <c r="FJ1030" s="105"/>
      <c r="FK1030" s="67"/>
    </row>
    <row r="1031" spans="1:167" s="18" customFormat="1" ht="15" x14ac:dyDescent="0.25">
      <c r="A1031" s="68"/>
      <c r="B1031" s="69" t="s">
        <v>26</v>
      </c>
      <c r="C1031" s="576" t="s">
        <v>116</v>
      </c>
      <c r="D1031" s="576"/>
      <c r="E1031" s="576"/>
      <c r="F1031" s="70"/>
      <c r="G1031" s="71"/>
      <c r="H1031" s="71"/>
      <c r="I1031" s="71"/>
      <c r="J1031" s="72">
        <v>316.8</v>
      </c>
      <c r="K1031" s="71"/>
      <c r="L1031" s="72">
        <v>316.8</v>
      </c>
      <c r="M1031" s="73">
        <v>52.21</v>
      </c>
      <c r="N1031" s="74">
        <v>16540.13</v>
      </c>
      <c r="EZ1031" s="58"/>
      <c r="FA1031" s="67"/>
      <c r="FB1031" s="67"/>
      <c r="FC1031" s="67"/>
      <c r="FD1031" s="75" t="s">
        <v>116</v>
      </c>
      <c r="FG1031" s="67"/>
      <c r="FJ1031" s="105"/>
      <c r="FK1031" s="67"/>
    </row>
    <row r="1032" spans="1:167" s="18" customFormat="1" ht="15" x14ac:dyDescent="0.25">
      <c r="A1032" s="68"/>
      <c r="B1032" s="69" t="s">
        <v>127</v>
      </c>
      <c r="C1032" s="576" t="s">
        <v>131</v>
      </c>
      <c r="D1032" s="576"/>
      <c r="E1032" s="576"/>
      <c r="F1032" s="70"/>
      <c r="G1032" s="71"/>
      <c r="H1032" s="71"/>
      <c r="I1032" s="71"/>
      <c r="J1032" s="90">
        <v>8602.08</v>
      </c>
      <c r="K1032" s="71"/>
      <c r="L1032" s="90">
        <v>8602.08</v>
      </c>
      <c r="M1032" s="73">
        <v>15.71</v>
      </c>
      <c r="N1032" s="74">
        <v>135138.68</v>
      </c>
      <c r="EZ1032" s="58"/>
      <c r="FA1032" s="67"/>
      <c r="FB1032" s="67"/>
      <c r="FC1032" s="67"/>
      <c r="FD1032" s="75" t="s">
        <v>131</v>
      </c>
      <c r="FG1032" s="67"/>
      <c r="FJ1032" s="105"/>
      <c r="FK1032" s="67"/>
    </row>
    <row r="1033" spans="1:167" s="18" customFormat="1" ht="15" x14ac:dyDescent="0.25">
      <c r="A1033" s="68"/>
      <c r="B1033" s="69" t="s">
        <v>21</v>
      </c>
      <c r="C1033" s="576" t="s">
        <v>132</v>
      </c>
      <c r="D1033" s="576"/>
      <c r="E1033" s="576"/>
      <c r="F1033" s="70"/>
      <c r="G1033" s="71"/>
      <c r="H1033" s="71"/>
      <c r="I1033" s="71"/>
      <c r="J1033" s="72">
        <v>328.35</v>
      </c>
      <c r="K1033" s="71"/>
      <c r="L1033" s="72">
        <v>328.35</v>
      </c>
      <c r="M1033" s="73">
        <v>52.21</v>
      </c>
      <c r="N1033" s="74">
        <v>17143.150000000001</v>
      </c>
      <c r="EZ1033" s="58"/>
      <c r="FA1033" s="67"/>
      <c r="FB1033" s="67"/>
      <c r="FC1033" s="67"/>
      <c r="FD1033" s="75" t="s">
        <v>132</v>
      </c>
      <c r="FG1033" s="67"/>
      <c r="FJ1033" s="105"/>
      <c r="FK1033" s="67"/>
    </row>
    <row r="1034" spans="1:167" s="18" customFormat="1" ht="15" x14ac:dyDescent="0.25">
      <c r="A1034" s="76"/>
      <c r="B1034" s="69"/>
      <c r="C1034" s="576" t="s">
        <v>117</v>
      </c>
      <c r="D1034" s="576"/>
      <c r="E1034" s="576"/>
      <c r="F1034" s="70" t="s">
        <v>118</v>
      </c>
      <c r="G1034" s="73">
        <v>34.51</v>
      </c>
      <c r="H1034" s="71"/>
      <c r="I1034" s="73">
        <v>34.51</v>
      </c>
      <c r="J1034" s="79"/>
      <c r="K1034" s="71"/>
      <c r="L1034" s="79"/>
      <c r="M1034" s="71"/>
      <c r="N1034" s="80"/>
      <c r="EZ1034" s="58"/>
      <c r="FA1034" s="67"/>
      <c r="FB1034" s="67"/>
      <c r="FC1034" s="67"/>
      <c r="FE1034" s="75" t="s">
        <v>117</v>
      </c>
      <c r="FG1034" s="67"/>
      <c r="FJ1034" s="105"/>
      <c r="FK1034" s="67"/>
    </row>
    <row r="1035" spans="1:167" s="18" customFormat="1" ht="15" x14ac:dyDescent="0.25">
      <c r="A1035" s="76"/>
      <c r="B1035" s="69"/>
      <c r="C1035" s="576" t="s">
        <v>133</v>
      </c>
      <c r="D1035" s="576"/>
      <c r="E1035" s="576"/>
      <c r="F1035" s="70" t="s">
        <v>118</v>
      </c>
      <c r="G1035" s="73">
        <v>25.66</v>
      </c>
      <c r="H1035" s="71"/>
      <c r="I1035" s="73">
        <v>25.66</v>
      </c>
      <c r="J1035" s="79"/>
      <c r="K1035" s="71"/>
      <c r="L1035" s="79"/>
      <c r="M1035" s="71"/>
      <c r="N1035" s="80"/>
      <c r="EZ1035" s="58"/>
      <c r="FA1035" s="67"/>
      <c r="FB1035" s="67"/>
      <c r="FC1035" s="67"/>
      <c r="FE1035" s="75" t="s">
        <v>133</v>
      </c>
      <c r="FG1035" s="67"/>
      <c r="FJ1035" s="105"/>
      <c r="FK1035" s="67"/>
    </row>
    <row r="1036" spans="1:167" s="18" customFormat="1" ht="15" x14ac:dyDescent="0.25">
      <c r="A1036" s="81"/>
      <c r="B1036" s="69"/>
      <c r="C1036" s="577" t="s">
        <v>119</v>
      </c>
      <c r="D1036" s="577"/>
      <c r="E1036" s="577"/>
      <c r="F1036" s="82"/>
      <c r="G1036" s="83"/>
      <c r="H1036" s="83"/>
      <c r="I1036" s="83"/>
      <c r="J1036" s="94">
        <v>8918.8799999999992</v>
      </c>
      <c r="K1036" s="83"/>
      <c r="L1036" s="94">
        <v>8918.8799999999992</v>
      </c>
      <c r="M1036" s="83"/>
      <c r="N1036" s="85">
        <v>151678.81</v>
      </c>
      <c r="EZ1036" s="58"/>
      <c r="FA1036" s="67"/>
      <c r="FB1036" s="67"/>
      <c r="FC1036" s="67"/>
      <c r="FF1036" s="75" t="s">
        <v>119</v>
      </c>
      <c r="FG1036" s="67"/>
      <c r="FJ1036" s="105"/>
      <c r="FK1036" s="67"/>
    </row>
    <row r="1037" spans="1:167" s="18" customFormat="1" ht="15" x14ac:dyDescent="0.25">
      <c r="A1037" s="76"/>
      <c r="B1037" s="69"/>
      <c r="C1037" s="576" t="s">
        <v>120</v>
      </c>
      <c r="D1037" s="576"/>
      <c r="E1037" s="576"/>
      <c r="F1037" s="70"/>
      <c r="G1037" s="71"/>
      <c r="H1037" s="71"/>
      <c r="I1037" s="71"/>
      <c r="J1037" s="79"/>
      <c r="K1037" s="71"/>
      <c r="L1037" s="72">
        <v>645.15</v>
      </c>
      <c r="M1037" s="71"/>
      <c r="N1037" s="74">
        <v>33683.279999999999</v>
      </c>
      <c r="EZ1037" s="58"/>
      <c r="FA1037" s="67"/>
      <c r="FB1037" s="67"/>
      <c r="FC1037" s="67"/>
      <c r="FE1037" s="75" t="s">
        <v>120</v>
      </c>
      <c r="FG1037" s="67"/>
      <c r="FJ1037" s="105"/>
      <c r="FK1037" s="67"/>
    </row>
    <row r="1038" spans="1:167" s="18" customFormat="1" ht="22.5" x14ac:dyDescent="0.25">
      <c r="A1038" s="76"/>
      <c r="B1038" s="69" t="s">
        <v>134</v>
      </c>
      <c r="C1038" s="576" t="s">
        <v>135</v>
      </c>
      <c r="D1038" s="576"/>
      <c r="E1038" s="576"/>
      <c r="F1038" s="70" t="s">
        <v>123</v>
      </c>
      <c r="G1038" s="77">
        <v>109</v>
      </c>
      <c r="H1038" s="71"/>
      <c r="I1038" s="77">
        <v>109</v>
      </c>
      <c r="J1038" s="79"/>
      <c r="K1038" s="71"/>
      <c r="L1038" s="72">
        <v>703.21</v>
      </c>
      <c r="M1038" s="71"/>
      <c r="N1038" s="74">
        <v>36714.78</v>
      </c>
      <c r="EZ1038" s="58"/>
      <c r="FA1038" s="67"/>
      <c r="FB1038" s="67"/>
      <c r="FC1038" s="67"/>
      <c r="FE1038" s="75" t="s">
        <v>135</v>
      </c>
      <c r="FG1038" s="67"/>
      <c r="FJ1038" s="105"/>
      <c r="FK1038" s="67"/>
    </row>
    <row r="1039" spans="1:167" s="18" customFormat="1" ht="45" x14ac:dyDescent="0.25">
      <c r="A1039" s="76"/>
      <c r="B1039" s="69" t="s">
        <v>136</v>
      </c>
      <c r="C1039" s="576" t="s">
        <v>137</v>
      </c>
      <c r="D1039" s="576"/>
      <c r="E1039" s="576"/>
      <c r="F1039" s="70" t="s">
        <v>123</v>
      </c>
      <c r="G1039" s="77">
        <v>65</v>
      </c>
      <c r="H1039" s="73">
        <v>0.85</v>
      </c>
      <c r="I1039" s="73">
        <v>55.25</v>
      </c>
      <c r="J1039" s="79"/>
      <c r="K1039" s="71"/>
      <c r="L1039" s="72">
        <v>356.45</v>
      </c>
      <c r="M1039" s="71"/>
      <c r="N1039" s="74">
        <v>18610.009999999998</v>
      </c>
      <c r="EZ1039" s="58"/>
      <c r="FA1039" s="67"/>
      <c r="FB1039" s="67"/>
      <c r="FC1039" s="67"/>
      <c r="FE1039" s="75" t="s">
        <v>137</v>
      </c>
      <c r="FG1039" s="67"/>
      <c r="FJ1039" s="105"/>
      <c r="FK1039" s="67"/>
    </row>
    <row r="1040" spans="1:167" s="18" customFormat="1" ht="15" x14ac:dyDescent="0.25">
      <c r="A1040" s="86"/>
      <c r="B1040" s="87"/>
      <c r="C1040" s="578" t="s">
        <v>126</v>
      </c>
      <c r="D1040" s="578"/>
      <c r="E1040" s="578"/>
      <c r="F1040" s="61"/>
      <c r="G1040" s="62"/>
      <c r="H1040" s="62"/>
      <c r="I1040" s="62"/>
      <c r="J1040" s="65"/>
      <c r="K1040" s="62"/>
      <c r="L1040" s="95">
        <v>9978.5400000000009</v>
      </c>
      <c r="M1040" s="83"/>
      <c r="N1040" s="89">
        <v>207003.6</v>
      </c>
      <c r="EZ1040" s="58"/>
      <c r="FA1040" s="67"/>
      <c r="FB1040" s="67"/>
      <c r="FC1040" s="67"/>
      <c r="FG1040" s="67" t="s">
        <v>126</v>
      </c>
      <c r="FJ1040" s="105"/>
      <c r="FK1040" s="67"/>
    </row>
    <row r="1041" spans="1:167" s="18" customFormat="1" ht="22.5" x14ac:dyDescent="0.25">
      <c r="A1041" s="59" t="s">
        <v>403</v>
      </c>
      <c r="B1041" s="60" t="s">
        <v>169</v>
      </c>
      <c r="C1041" s="578" t="s">
        <v>10</v>
      </c>
      <c r="D1041" s="578"/>
      <c r="E1041" s="578"/>
      <c r="F1041" s="61" t="s">
        <v>11</v>
      </c>
      <c r="G1041" s="62">
        <v>1</v>
      </c>
      <c r="H1041" s="63">
        <v>1</v>
      </c>
      <c r="I1041" s="63">
        <v>1</v>
      </c>
      <c r="J1041" s="95">
        <v>168421.05</v>
      </c>
      <c r="K1041" s="101">
        <v>1.04236</v>
      </c>
      <c r="L1041" s="95">
        <v>175555.37</v>
      </c>
      <c r="M1041" s="98">
        <v>9.5</v>
      </c>
      <c r="N1041" s="89">
        <v>1667776.02</v>
      </c>
      <c r="EZ1041" s="58"/>
      <c r="FA1041" s="67" t="s">
        <v>10</v>
      </c>
      <c r="FB1041" s="67" t="s">
        <v>0</v>
      </c>
      <c r="FC1041" s="67" t="s">
        <v>0</v>
      </c>
      <c r="FG1041" s="67"/>
      <c r="FJ1041" s="105"/>
      <c r="FK1041" s="67"/>
    </row>
    <row r="1042" spans="1:167" s="18" customFormat="1" ht="15" x14ac:dyDescent="0.25">
      <c r="A1042" s="81"/>
      <c r="B1042" s="99"/>
      <c r="C1042" s="576" t="s">
        <v>290</v>
      </c>
      <c r="D1042" s="576"/>
      <c r="E1042" s="576"/>
      <c r="F1042" s="576"/>
      <c r="G1042" s="576"/>
      <c r="H1042" s="576"/>
      <c r="I1042" s="576"/>
      <c r="J1042" s="576"/>
      <c r="K1042" s="576"/>
      <c r="L1042" s="576"/>
      <c r="M1042" s="576"/>
      <c r="N1042" s="583"/>
      <c r="EZ1042" s="58"/>
      <c r="FA1042" s="67"/>
      <c r="FB1042" s="67"/>
      <c r="FC1042" s="67"/>
      <c r="FG1042" s="67"/>
      <c r="FH1042" s="75" t="s">
        <v>290</v>
      </c>
      <c r="FJ1042" s="105"/>
      <c r="FK1042" s="67"/>
    </row>
    <row r="1043" spans="1:167" s="18" customFormat="1" ht="15" x14ac:dyDescent="0.25">
      <c r="A1043" s="100"/>
      <c r="B1043" s="69"/>
      <c r="C1043" s="584" t="s">
        <v>171</v>
      </c>
      <c r="D1043" s="584"/>
      <c r="E1043" s="584"/>
      <c r="F1043" s="584"/>
      <c r="G1043" s="584"/>
      <c r="H1043" s="584"/>
      <c r="I1043" s="584"/>
      <c r="J1043" s="584"/>
      <c r="K1043" s="584"/>
      <c r="L1043" s="584"/>
      <c r="M1043" s="584"/>
      <c r="N1043" s="585"/>
      <c r="EZ1043" s="58"/>
      <c r="FA1043" s="67"/>
      <c r="FB1043" s="67"/>
      <c r="FC1043" s="67"/>
      <c r="FG1043" s="67"/>
      <c r="FI1043" s="75" t="s">
        <v>171</v>
      </c>
      <c r="FJ1043" s="105"/>
      <c r="FK1043" s="67"/>
    </row>
    <row r="1044" spans="1:167" s="18" customFormat="1" ht="15" x14ac:dyDescent="0.25">
      <c r="A1044" s="100"/>
      <c r="B1044" s="69"/>
      <c r="C1044" s="584" t="s">
        <v>161</v>
      </c>
      <c r="D1044" s="584"/>
      <c r="E1044" s="584"/>
      <c r="F1044" s="584"/>
      <c r="G1044" s="584"/>
      <c r="H1044" s="584"/>
      <c r="I1044" s="584"/>
      <c r="J1044" s="584"/>
      <c r="K1044" s="584"/>
      <c r="L1044" s="584"/>
      <c r="M1044" s="584"/>
      <c r="N1044" s="585"/>
      <c r="EZ1044" s="58"/>
      <c r="FA1044" s="67"/>
      <c r="FB1044" s="67"/>
      <c r="FC1044" s="67"/>
      <c r="FG1044" s="67"/>
      <c r="FI1044" s="75" t="s">
        <v>161</v>
      </c>
      <c r="FJ1044" s="105"/>
      <c r="FK1044" s="67"/>
    </row>
    <row r="1045" spans="1:167" s="18" customFormat="1" ht="15" x14ac:dyDescent="0.25">
      <c r="A1045" s="86"/>
      <c r="B1045" s="87"/>
      <c r="C1045" s="578" t="s">
        <v>126</v>
      </c>
      <c r="D1045" s="578"/>
      <c r="E1045" s="578"/>
      <c r="F1045" s="61"/>
      <c r="G1045" s="62"/>
      <c r="H1045" s="62"/>
      <c r="I1045" s="62"/>
      <c r="J1045" s="65"/>
      <c r="K1045" s="62"/>
      <c r="L1045" s="95">
        <v>175555.37</v>
      </c>
      <c r="M1045" s="83"/>
      <c r="N1045" s="89">
        <v>1667776.02</v>
      </c>
      <c r="EZ1045" s="58"/>
      <c r="FA1045" s="67"/>
      <c r="FB1045" s="67"/>
      <c r="FC1045" s="67"/>
      <c r="FG1045" s="67" t="s">
        <v>126</v>
      </c>
      <c r="FJ1045" s="105"/>
      <c r="FK1045" s="67"/>
    </row>
    <row r="1046" spans="1:167" s="18" customFormat="1" ht="22.5" x14ac:dyDescent="0.25">
      <c r="A1046" s="59" t="s">
        <v>404</v>
      </c>
      <c r="B1046" s="60" t="s">
        <v>169</v>
      </c>
      <c r="C1046" s="578" t="s">
        <v>31</v>
      </c>
      <c r="D1046" s="578"/>
      <c r="E1046" s="578"/>
      <c r="F1046" s="61" t="s">
        <v>11</v>
      </c>
      <c r="G1046" s="62">
        <v>1</v>
      </c>
      <c r="H1046" s="63">
        <v>1</v>
      </c>
      <c r="I1046" s="63">
        <v>1</v>
      </c>
      <c r="J1046" s="95">
        <v>363157.89</v>
      </c>
      <c r="K1046" s="101">
        <v>1.04236</v>
      </c>
      <c r="L1046" s="95">
        <v>378541.26</v>
      </c>
      <c r="M1046" s="98">
        <v>9.5</v>
      </c>
      <c r="N1046" s="89">
        <v>3596141.97</v>
      </c>
      <c r="EZ1046" s="58"/>
      <c r="FA1046" s="67" t="s">
        <v>31</v>
      </c>
      <c r="FB1046" s="67" t="s">
        <v>0</v>
      </c>
      <c r="FC1046" s="67" t="s">
        <v>0</v>
      </c>
      <c r="FG1046" s="67"/>
      <c r="FJ1046" s="105"/>
      <c r="FK1046" s="67"/>
    </row>
    <row r="1047" spans="1:167" s="18" customFormat="1" ht="15" x14ac:dyDescent="0.25">
      <c r="A1047" s="81"/>
      <c r="B1047" s="99"/>
      <c r="C1047" s="576" t="s">
        <v>292</v>
      </c>
      <c r="D1047" s="576"/>
      <c r="E1047" s="576"/>
      <c r="F1047" s="576"/>
      <c r="G1047" s="576"/>
      <c r="H1047" s="576"/>
      <c r="I1047" s="576"/>
      <c r="J1047" s="576"/>
      <c r="K1047" s="576"/>
      <c r="L1047" s="576"/>
      <c r="M1047" s="576"/>
      <c r="N1047" s="583"/>
      <c r="EZ1047" s="58"/>
      <c r="FA1047" s="67"/>
      <c r="FB1047" s="67"/>
      <c r="FC1047" s="67"/>
      <c r="FG1047" s="67"/>
      <c r="FH1047" s="75" t="s">
        <v>292</v>
      </c>
      <c r="FJ1047" s="105"/>
      <c r="FK1047" s="67"/>
    </row>
    <row r="1048" spans="1:167" s="18" customFormat="1" ht="15" x14ac:dyDescent="0.25">
      <c r="A1048" s="100"/>
      <c r="B1048" s="69"/>
      <c r="C1048" s="584" t="s">
        <v>171</v>
      </c>
      <c r="D1048" s="584"/>
      <c r="E1048" s="584"/>
      <c r="F1048" s="584"/>
      <c r="G1048" s="584"/>
      <c r="H1048" s="584"/>
      <c r="I1048" s="584"/>
      <c r="J1048" s="584"/>
      <c r="K1048" s="584"/>
      <c r="L1048" s="584"/>
      <c r="M1048" s="584"/>
      <c r="N1048" s="585"/>
      <c r="EZ1048" s="58"/>
      <c r="FA1048" s="67"/>
      <c r="FB1048" s="67"/>
      <c r="FC1048" s="67"/>
      <c r="FG1048" s="67"/>
      <c r="FI1048" s="75" t="s">
        <v>171</v>
      </c>
      <c r="FJ1048" s="105"/>
      <c r="FK1048" s="67"/>
    </row>
    <row r="1049" spans="1:167" s="18" customFormat="1" ht="15" x14ac:dyDescent="0.25">
      <c r="A1049" s="100"/>
      <c r="B1049" s="69"/>
      <c r="C1049" s="584" t="s">
        <v>161</v>
      </c>
      <c r="D1049" s="584"/>
      <c r="E1049" s="584"/>
      <c r="F1049" s="584"/>
      <c r="G1049" s="584"/>
      <c r="H1049" s="584"/>
      <c r="I1049" s="584"/>
      <c r="J1049" s="584"/>
      <c r="K1049" s="584"/>
      <c r="L1049" s="584"/>
      <c r="M1049" s="584"/>
      <c r="N1049" s="585"/>
      <c r="EZ1049" s="58"/>
      <c r="FA1049" s="67"/>
      <c r="FB1049" s="67"/>
      <c r="FC1049" s="67"/>
      <c r="FG1049" s="67"/>
      <c r="FI1049" s="75" t="s">
        <v>161</v>
      </c>
      <c r="FJ1049" s="105"/>
      <c r="FK1049" s="67"/>
    </row>
    <row r="1050" spans="1:167" s="18" customFormat="1" ht="15" x14ac:dyDescent="0.25">
      <c r="A1050" s="86"/>
      <c r="B1050" s="87"/>
      <c r="C1050" s="578" t="s">
        <v>126</v>
      </c>
      <c r="D1050" s="578"/>
      <c r="E1050" s="578"/>
      <c r="F1050" s="61"/>
      <c r="G1050" s="62"/>
      <c r="H1050" s="62"/>
      <c r="I1050" s="62"/>
      <c r="J1050" s="65"/>
      <c r="K1050" s="62"/>
      <c r="L1050" s="95">
        <v>378541.26</v>
      </c>
      <c r="M1050" s="83"/>
      <c r="N1050" s="89">
        <v>3596141.97</v>
      </c>
      <c r="EZ1050" s="58"/>
      <c r="FA1050" s="67"/>
      <c r="FB1050" s="67"/>
      <c r="FC1050" s="67"/>
      <c r="FG1050" s="67" t="s">
        <v>126</v>
      </c>
      <c r="FJ1050" s="105"/>
      <c r="FK1050" s="67"/>
    </row>
    <row r="1051" spans="1:167" s="18" customFormat="1" ht="45" x14ac:dyDescent="0.25">
      <c r="A1051" s="59" t="s">
        <v>405</v>
      </c>
      <c r="B1051" s="60" t="s">
        <v>294</v>
      </c>
      <c r="C1051" s="578" t="s">
        <v>295</v>
      </c>
      <c r="D1051" s="578"/>
      <c r="E1051" s="578"/>
      <c r="F1051" s="61" t="s">
        <v>13</v>
      </c>
      <c r="G1051" s="62">
        <v>1</v>
      </c>
      <c r="H1051" s="63">
        <v>1</v>
      </c>
      <c r="I1051" s="63">
        <v>1</v>
      </c>
      <c r="J1051" s="65"/>
      <c r="K1051" s="62"/>
      <c r="L1051" s="65"/>
      <c r="M1051" s="62"/>
      <c r="N1051" s="66"/>
      <c r="EZ1051" s="58"/>
      <c r="FA1051" s="67" t="s">
        <v>295</v>
      </c>
      <c r="FB1051" s="67" t="s">
        <v>0</v>
      </c>
      <c r="FC1051" s="67" t="s">
        <v>0</v>
      </c>
      <c r="FG1051" s="67"/>
      <c r="FJ1051" s="105"/>
      <c r="FK1051" s="67"/>
    </row>
    <row r="1052" spans="1:167" s="18" customFormat="1" ht="15" x14ac:dyDescent="0.25">
      <c r="A1052" s="68"/>
      <c r="B1052" s="69" t="s">
        <v>26</v>
      </c>
      <c r="C1052" s="576" t="s">
        <v>116</v>
      </c>
      <c r="D1052" s="576"/>
      <c r="E1052" s="576"/>
      <c r="F1052" s="70"/>
      <c r="G1052" s="71"/>
      <c r="H1052" s="71"/>
      <c r="I1052" s="71"/>
      <c r="J1052" s="72">
        <v>251.92</v>
      </c>
      <c r="K1052" s="71"/>
      <c r="L1052" s="72">
        <v>251.92</v>
      </c>
      <c r="M1052" s="73">
        <v>52.21</v>
      </c>
      <c r="N1052" s="74">
        <v>13152.74</v>
      </c>
      <c r="EZ1052" s="58"/>
      <c r="FA1052" s="67"/>
      <c r="FB1052" s="67"/>
      <c r="FC1052" s="67"/>
      <c r="FD1052" s="75" t="s">
        <v>116</v>
      </c>
      <c r="FG1052" s="67"/>
      <c r="FJ1052" s="105"/>
      <c r="FK1052" s="67"/>
    </row>
    <row r="1053" spans="1:167" s="18" customFormat="1" ht="15" x14ac:dyDescent="0.25">
      <c r="A1053" s="68"/>
      <c r="B1053" s="69" t="s">
        <v>127</v>
      </c>
      <c r="C1053" s="576" t="s">
        <v>131</v>
      </c>
      <c r="D1053" s="576"/>
      <c r="E1053" s="576"/>
      <c r="F1053" s="70"/>
      <c r="G1053" s="71"/>
      <c r="H1053" s="71"/>
      <c r="I1053" s="71"/>
      <c r="J1053" s="72">
        <v>120.78</v>
      </c>
      <c r="K1053" s="71"/>
      <c r="L1053" s="72">
        <v>120.78</v>
      </c>
      <c r="M1053" s="73">
        <v>15.71</v>
      </c>
      <c r="N1053" s="74">
        <v>1897.45</v>
      </c>
      <c r="EZ1053" s="58"/>
      <c r="FA1053" s="67"/>
      <c r="FB1053" s="67"/>
      <c r="FC1053" s="67"/>
      <c r="FD1053" s="75" t="s">
        <v>131</v>
      </c>
      <c r="FG1053" s="67"/>
      <c r="FJ1053" s="105"/>
      <c r="FK1053" s="67"/>
    </row>
    <row r="1054" spans="1:167" s="18" customFormat="1" ht="15" x14ac:dyDescent="0.25">
      <c r="A1054" s="68"/>
      <c r="B1054" s="69" t="s">
        <v>21</v>
      </c>
      <c r="C1054" s="576" t="s">
        <v>132</v>
      </c>
      <c r="D1054" s="576"/>
      <c r="E1054" s="576"/>
      <c r="F1054" s="70"/>
      <c r="G1054" s="71"/>
      <c r="H1054" s="71"/>
      <c r="I1054" s="71"/>
      <c r="J1054" s="72">
        <v>11.98</v>
      </c>
      <c r="K1054" s="71"/>
      <c r="L1054" s="72">
        <v>11.98</v>
      </c>
      <c r="M1054" s="73">
        <v>52.21</v>
      </c>
      <c r="N1054" s="96">
        <v>625.48</v>
      </c>
      <c r="EZ1054" s="58"/>
      <c r="FA1054" s="67"/>
      <c r="FB1054" s="67"/>
      <c r="FC1054" s="67"/>
      <c r="FD1054" s="75" t="s">
        <v>132</v>
      </c>
      <c r="FG1054" s="67"/>
      <c r="FJ1054" s="105"/>
      <c r="FK1054" s="67"/>
    </row>
    <row r="1055" spans="1:167" s="18" customFormat="1" ht="15" x14ac:dyDescent="0.25">
      <c r="A1055" s="68"/>
      <c r="B1055" s="69" t="s">
        <v>24</v>
      </c>
      <c r="C1055" s="576" t="s">
        <v>152</v>
      </c>
      <c r="D1055" s="576"/>
      <c r="E1055" s="576"/>
      <c r="F1055" s="70"/>
      <c r="G1055" s="71"/>
      <c r="H1055" s="71"/>
      <c r="I1055" s="71"/>
      <c r="J1055" s="72">
        <v>812.09</v>
      </c>
      <c r="K1055" s="71"/>
      <c r="L1055" s="72">
        <v>812.09</v>
      </c>
      <c r="M1055" s="91">
        <v>9.5</v>
      </c>
      <c r="N1055" s="74">
        <v>7714.86</v>
      </c>
      <c r="EZ1055" s="58"/>
      <c r="FA1055" s="67"/>
      <c r="FB1055" s="67"/>
      <c r="FC1055" s="67"/>
      <c r="FD1055" s="75" t="s">
        <v>152</v>
      </c>
      <c r="FG1055" s="67"/>
      <c r="FJ1055" s="105"/>
      <c r="FK1055" s="67"/>
    </row>
    <row r="1056" spans="1:167" s="18" customFormat="1" ht="15" x14ac:dyDescent="0.25">
      <c r="A1056" s="76"/>
      <c r="B1056" s="69"/>
      <c r="C1056" s="576" t="s">
        <v>117</v>
      </c>
      <c r="D1056" s="576"/>
      <c r="E1056" s="576"/>
      <c r="F1056" s="70" t="s">
        <v>118</v>
      </c>
      <c r="G1056" s="91">
        <v>26.8</v>
      </c>
      <c r="H1056" s="71"/>
      <c r="I1056" s="91">
        <v>26.8</v>
      </c>
      <c r="J1056" s="79"/>
      <c r="K1056" s="71"/>
      <c r="L1056" s="79"/>
      <c r="M1056" s="71"/>
      <c r="N1056" s="80"/>
      <c r="EZ1056" s="58"/>
      <c r="FA1056" s="67"/>
      <c r="FB1056" s="67"/>
      <c r="FC1056" s="67"/>
      <c r="FE1056" s="75" t="s">
        <v>117</v>
      </c>
      <c r="FG1056" s="67"/>
      <c r="FJ1056" s="105"/>
      <c r="FK1056" s="67"/>
    </row>
    <row r="1057" spans="1:167" s="18" customFormat="1" ht="15" x14ac:dyDescent="0.25">
      <c r="A1057" s="76"/>
      <c r="B1057" s="69"/>
      <c r="C1057" s="576" t="s">
        <v>133</v>
      </c>
      <c r="D1057" s="576"/>
      <c r="E1057" s="576"/>
      <c r="F1057" s="70" t="s">
        <v>118</v>
      </c>
      <c r="G1057" s="73">
        <v>0.92</v>
      </c>
      <c r="H1057" s="71"/>
      <c r="I1057" s="73">
        <v>0.92</v>
      </c>
      <c r="J1057" s="79"/>
      <c r="K1057" s="71"/>
      <c r="L1057" s="79"/>
      <c r="M1057" s="71"/>
      <c r="N1057" s="80"/>
      <c r="EZ1057" s="58"/>
      <c r="FA1057" s="67"/>
      <c r="FB1057" s="67"/>
      <c r="FC1057" s="67"/>
      <c r="FE1057" s="75" t="s">
        <v>133</v>
      </c>
      <c r="FG1057" s="67"/>
      <c r="FJ1057" s="105"/>
      <c r="FK1057" s="67"/>
    </row>
    <row r="1058" spans="1:167" s="18" customFormat="1" ht="15" x14ac:dyDescent="0.25">
      <c r="A1058" s="81"/>
      <c r="B1058" s="69"/>
      <c r="C1058" s="577" t="s">
        <v>119</v>
      </c>
      <c r="D1058" s="577"/>
      <c r="E1058" s="577"/>
      <c r="F1058" s="82"/>
      <c r="G1058" s="83"/>
      <c r="H1058" s="83"/>
      <c r="I1058" s="83"/>
      <c r="J1058" s="94">
        <v>1184.79</v>
      </c>
      <c r="K1058" s="83"/>
      <c r="L1058" s="94">
        <v>1184.79</v>
      </c>
      <c r="M1058" s="83"/>
      <c r="N1058" s="85">
        <v>22765.05</v>
      </c>
      <c r="EZ1058" s="58"/>
      <c r="FA1058" s="67"/>
      <c r="FB1058" s="67"/>
      <c r="FC1058" s="67"/>
      <c r="FF1058" s="75" t="s">
        <v>119</v>
      </c>
      <c r="FG1058" s="67"/>
      <c r="FJ1058" s="105"/>
      <c r="FK1058" s="67"/>
    </row>
    <row r="1059" spans="1:167" s="18" customFormat="1" ht="15" x14ac:dyDescent="0.25">
      <c r="A1059" s="76"/>
      <c r="B1059" s="69"/>
      <c r="C1059" s="576" t="s">
        <v>120</v>
      </c>
      <c r="D1059" s="576"/>
      <c r="E1059" s="576"/>
      <c r="F1059" s="70"/>
      <c r="G1059" s="71"/>
      <c r="H1059" s="71"/>
      <c r="I1059" s="71"/>
      <c r="J1059" s="79"/>
      <c r="K1059" s="71"/>
      <c r="L1059" s="72">
        <v>263.89999999999998</v>
      </c>
      <c r="M1059" s="71"/>
      <c r="N1059" s="74">
        <v>13778.22</v>
      </c>
      <c r="EZ1059" s="58"/>
      <c r="FA1059" s="67"/>
      <c r="FB1059" s="67"/>
      <c r="FC1059" s="67"/>
      <c r="FE1059" s="75" t="s">
        <v>120</v>
      </c>
      <c r="FG1059" s="67"/>
      <c r="FJ1059" s="105"/>
      <c r="FK1059" s="67"/>
    </row>
    <row r="1060" spans="1:167" s="18" customFormat="1" ht="15" x14ac:dyDescent="0.25">
      <c r="A1060" s="76"/>
      <c r="B1060" s="69" t="s">
        <v>296</v>
      </c>
      <c r="C1060" s="576" t="s">
        <v>297</v>
      </c>
      <c r="D1060" s="576"/>
      <c r="E1060" s="576"/>
      <c r="F1060" s="70" t="s">
        <v>123</v>
      </c>
      <c r="G1060" s="77">
        <v>92</v>
      </c>
      <c r="H1060" s="71"/>
      <c r="I1060" s="77">
        <v>92</v>
      </c>
      <c r="J1060" s="79"/>
      <c r="K1060" s="71"/>
      <c r="L1060" s="72">
        <v>242.79</v>
      </c>
      <c r="M1060" s="71"/>
      <c r="N1060" s="74">
        <v>12675.96</v>
      </c>
      <c r="EZ1060" s="58"/>
      <c r="FA1060" s="67"/>
      <c r="FB1060" s="67"/>
      <c r="FC1060" s="67"/>
      <c r="FE1060" s="75" t="s">
        <v>297</v>
      </c>
      <c r="FG1060" s="67"/>
      <c r="FJ1060" s="105"/>
      <c r="FK1060" s="67"/>
    </row>
    <row r="1061" spans="1:167" s="18" customFormat="1" ht="15" x14ac:dyDescent="0.25">
      <c r="A1061" s="76"/>
      <c r="B1061" s="69" t="s">
        <v>298</v>
      </c>
      <c r="C1061" s="576" t="s">
        <v>299</v>
      </c>
      <c r="D1061" s="576"/>
      <c r="E1061" s="576"/>
      <c r="F1061" s="70" t="s">
        <v>123</v>
      </c>
      <c r="G1061" s="77">
        <v>49</v>
      </c>
      <c r="H1061" s="71"/>
      <c r="I1061" s="77">
        <v>49</v>
      </c>
      <c r="J1061" s="79"/>
      <c r="K1061" s="71"/>
      <c r="L1061" s="72">
        <v>129.31</v>
      </c>
      <c r="M1061" s="71"/>
      <c r="N1061" s="74">
        <v>6751.33</v>
      </c>
      <c r="EZ1061" s="58"/>
      <c r="FA1061" s="67"/>
      <c r="FB1061" s="67"/>
      <c r="FC1061" s="67"/>
      <c r="FE1061" s="75" t="s">
        <v>299</v>
      </c>
      <c r="FG1061" s="67"/>
      <c r="FJ1061" s="105"/>
      <c r="FK1061" s="67"/>
    </row>
    <row r="1062" spans="1:167" s="18" customFormat="1" ht="15" x14ac:dyDescent="0.25">
      <c r="A1062" s="86"/>
      <c r="B1062" s="87"/>
      <c r="C1062" s="578" t="s">
        <v>126</v>
      </c>
      <c r="D1062" s="578"/>
      <c r="E1062" s="578"/>
      <c r="F1062" s="61"/>
      <c r="G1062" s="62"/>
      <c r="H1062" s="62"/>
      <c r="I1062" s="62"/>
      <c r="J1062" s="65"/>
      <c r="K1062" s="62"/>
      <c r="L1062" s="95">
        <v>1556.89</v>
      </c>
      <c r="M1062" s="83"/>
      <c r="N1062" s="89">
        <v>42192.34</v>
      </c>
      <c r="EZ1062" s="58"/>
      <c r="FA1062" s="67"/>
      <c r="FB1062" s="67"/>
      <c r="FC1062" s="67"/>
      <c r="FG1062" s="67" t="s">
        <v>126</v>
      </c>
      <c r="FJ1062" s="105"/>
      <c r="FK1062" s="67"/>
    </row>
    <row r="1063" spans="1:167" s="18" customFormat="1" ht="22.5" x14ac:dyDescent="0.25">
      <c r="A1063" s="59" t="s">
        <v>406</v>
      </c>
      <c r="B1063" s="60" t="s">
        <v>301</v>
      </c>
      <c r="C1063" s="578" t="s">
        <v>302</v>
      </c>
      <c r="D1063" s="578"/>
      <c r="E1063" s="578"/>
      <c r="F1063" s="61" t="s">
        <v>13</v>
      </c>
      <c r="G1063" s="62">
        <v>-2</v>
      </c>
      <c r="H1063" s="63">
        <v>1</v>
      </c>
      <c r="I1063" s="63">
        <v>-2</v>
      </c>
      <c r="J1063" s="88">
        <v>266.67</v>
      </c>
      <c r="K1063" s="62"/>
      <c r="L1063" s="88">
        <v>-533.34</v>
      </c>
      <c r="M1063" s="98">
        <v>9.5</v>
      </c>
      <c r="N1063" s="89">
        <v>-5066.7299999999996</v>
      </c>
      <c r="EZ1063" s="58"/>
      <c r="FA1063" s="67" t="s">
        <v>302</v>
      </c>
      <c r="FB1063" s="67" t="s">
        <v>0</v>
      </c>
      <c r="FC1063" s="67" t="s">
        <v>0</v>
      </c>
      <c r="FG1063" s="67"/>
      <c r="FJ1063" s="105"/>
      <c r="FK1063" s="67"/>
    </row>
    <row r="1064" spans="1:167" s="18" customFormat="1" ht="15" x14ac:dyDescent="0.25">
      <c r="A1064" s="86"/>
      <c r="B1064" s="87"/>
      <c r="C1064" s="578" t="s">
        <v>126</v>
      </c>
      <c r="D1064" s="578"/>
      <c r="E1064" s="578"/>
      <c r="F1064" s="61"/>
      <c r="G1064" s="62"/>
      <c r="H1064" s="62"/>
      <c r="I1064" s="62"/>
      <c r="J1064" s="65"/>
      <c r="K1064" s="62"/>
      <c r="L1064" s="88">
        <v>-533.34</v>
      </c>
      <c r="M1064" s="83"/>
      <c r="N1064" s="89">
        <v>-5066.7299999999996</v>
      </c>
      <c r="EZ1064" s="58"/>
      <c r="FA1064" s="67"/>
      <c r="FB1064" s="67"/>
      <c r="FC1064" s="67"/>
      <c r="FG1064" s="67" t="s">
        <v>126</v>
      </c>
      <c r="FJ1064" s="105"/>
      <c r="FK1064" s="67"/>
    </row>
    <row r="1065" spans="1:167" s="18" customFormat="1" ht="22.5" x14ac:dyDescent="0.25">
      <c r="A1065" s="59" t="s">
        <v>407</v>
      </c>
      <c r="B1065" s="60" t="s">
        <v>169</v>
      </c>
      <c r="C1065" s="578" t="s">
        <v>12</v>
      </c>
      <c r="D1065" s="578"/>
      <c r="E1065" s="578"/>
      <c r="F1065" s="61" t="s">
        <v>13</v>
      </c>
      <c r="G1065" s="62">
        <v>2</v>
      </c>
      <c r="H1065" s="63">
        <v>1</v>
      </c>
      <c r="I1065" s="63">
        <v>2</v>
      </c>
      <c r="J1065" s="95">
        <v>4429.58</v>
      </c>
      <c r="K1065" s="101">
        <v>1.04236</v>
      </c>
      <c r="L1065" s="95">
        <v>9234.43</v>
      </c>
      <c r="M1065" s="98">
        <v>9.5</v>
      </c>
      <c r="N1065" s="89">
        <v>87727.09</v>
      </c>
      <c r="EZ1065" s="58"/>
      <c r="FA1065" s="67" t="s">
        <v>12</v>
      </c>
      <c r="FB1065" s="67" t="s">
        <v>0</v>
      </c>
      <c r="FC1065" s="67" t="s">
        <v>0</v>
      </c>
      <c r="FG1065" s="67"/>
      <c r="FJ1065" s="105"/>
      <c r="FK1065" s="67"/>
    </row>
    <row r="1066" spans="1:167" s="18" customFormat="1" ht="15" x14ac:dyDescent="0.25">
      <c r="A1066" s="81"/>
      <c r="B1066" s="99"/>
      <c r="C1066" s="576" t="s">
        <v>304</v>
      </c>
      <c r="D1066" s="576"/>
      <c r="E1066" s="576"/>
      <c r="F1066" s="576"/>
      <c r="G1066" s="576"/>
      <c r="H1066" s="576"/>
      <c r="I1066" s="576"/>
      <c r="J1066" s="576"/>
      <c r="K1066" s="576"/>
      <c r="L1066" s="576"/>
      <c r="M1066" s="576"/>
      <c r="N1066" s="583"/>
      <c r="EZ1066" s="58"/>
      <c r="FA1066" s="67"/>
      <c r="FB1066" s="67"/>
      <c r="FC1066" s="67"/>
      <c r="FG1066" s="67"/>
      <c r="FH1066" s="75" t="s">
        <v>304</v>
      </c>
      <c r="FJ1066" s="105"/>
      <c r="FK1066" s="67"/>
    </row>
    <row r="1067" spans="1:167" s="18" customFormat="1" ht="15" x14ac:dyDescent="0.25">
      <c r="A1067" s="100"/>
      <c r="B1067" s="69"/>
      <c r="C1067" s="584" t="s">
        <v>171</v>
      </c>
      <c r="D1067" s="584"/>
      <c r="E1067" s="584"/>
      <c r="F1067" s="584"/>
      <c r="G1067" s="584"/>
      <c r="H1067" s="584"/>
      <c r="I1067" s="584"/>
      <c r="J1067" s="584"/>
      <c r="K1067" s="584"/>
      <c r="L1067" s="584"/>
      <c r="M1067" s="584"/>
      <c r="N1067" s="585"/>
      <c r="EZ1067" s="58"/>
      <c r="FA1067" s="67"/>
      <c r="FB1067" s="67"/>
      <c r="FC1067" s="67"/>
      <c r="FG1067" s="67"/>
      <c r="FI1067" s="75" t="s">
        <v>171</v>
      </c>
      <c r="FJ1067" s="105"/>
      <c r="FK1067" s="67"/>
    </row>
    <row r="1068" spans="1:167" s="18" customFormat="1" ht="15" x14ac:dyDescent="0.25">
      <c r="A1068" s="100"/>
      <c r="B1068" s="69"/>
      <c r="C1068" s="584" t="s">
        <v>161</v>
      </c>
      <c r="D1068" s="584"/>
      <c r="E1068" s="584"/>
      <c r="F1068" s="584"/>
      <c r="G1068" s="584"/>
      <c r="H1068" s="584"/>
      <c r="I1068" s="584"/>
      <c r="J1068" s="584"/>
      <c r="K1068" s="584"/>
      <c r="L1068" s="584"/>
      <c r="M1068" s="584"/>
      <c r="N1068" s="585"/>
      <c r="EZ1068" s="58"/>
      <c r="FA1068" s="67"/>
      <c r="FB1068" s="67"/>
      <c r="FC1068" s="67"/>
      <c r="FG1068" s="67"/>
      <c r="FI1068" s="75" t="s">
        <v>161</v>
      </c>
      <c r="FJ1068" s="105"/>
      <c r="FK1068" s="67"/>
    </row>
    <row r="1069" spans="1:167" s="18" customFormat="1" ht="15" x14ac:dyDescent="0.25">
      <c r="A1069" s="86"/>
      <c r="B1069" s="87"/>
      <c r="C1069" s="578" t="s">
        <v>126</v>
      </c>
      <c r="D1069" s="578"/>
      <c r="E1069" s="578"/>
      <c r="F1069" s="61"/>
      <c r="G1069" s="62"/>
      <c r="H1069" s="62"/>
      <c r="I1069" s="62"/>
      <c r="J1069" s="65"/>
      <c r="K1069" s="62"/>
      <c r="L1069" s="95">
        <v>9234.43</v>
      </c>
      <c r="M1069" s="83"/>
      <c r="N1069" s="89">
        <v>87727.09</v>
      </c>
      <c r="EZ1069" s="58"/>
      <c r="FA1069" s="67"/>
      <c r="FB1069" s="67"/>
      <c r="FC1069" s="67"/>
      <c r="FG1069" s="67" t="s">
        <v>126</v>
      </c>
      <c r="FJ1069" s="105"/>
      <c r="FK1069" s="67"/>
    </row>
    <row r="1070" spans="1:167" s="18" customFormat="1" ht="33.75" x14ac:dyDescent="0.25">
      <c r="A1070" s="59" t="s">
        <v>408</v>
      </c>
      <c r="B1070" s="60" t="s">
        <v>169</v>
      </c>
      <c r="C1070" s="578" t="s">
        <v>18</v>
      </c>
      <c r="D1070" s="578"/>
      <c r="E1070" s="578"/>
      <c r="F1070" s="61" t="s">
        <v>13</v>
      </c>
      <c r="G1070" s="62">
        <v>1</v>
      </c>
      <c r="H1070" s="63">
        <v>1</v>
      </c>
      <c r="I1070" s="63">
        <v>1</v>
      </c>
      <c r="J1070" s="95">
        <v>15832.63</v>
      </c>
      <c r="K1070" s="101">
        <v>1.04236</v>
      </c>
      <c r="L1070" s="95">
        <v>16503.3</v>
      </c>
      <c r="M1070" s="98">
        <v>9.5</v>
      </c>
      <c r="N1070" s="89">
        <v>156781.35</v>
      </c>
      <c r="EZ1070" s="58"/>
      <c r="FA1070" s="67" t="s">
        <v>18</v>
      </c>
      <c r="FB1070" s="67" t="s">
        <v>0</v>
      </c>
      <c r="FC1070" s="67" t="s">
        <v>0</v>
      </c>
      <c r="FG1070" s="67"/>
      <c r="FJ1070" s="105"/>
      <c r="FK1070" s="67"/>
    </row>
    <row r="1071" spans="1:167" s="18" customFormat="1" ht="15" x14ac:dyDescent="0.25">
      <c r="A1071" s="81"/>
      <c r="B1071" s="99"/>
      <c r="C1071" s="576" t="s">
        <v>306</v>
      </c>
      <c r="D1071" s="576"/>
      <c r="E1071" s="576"/>
      <c r="F1071" s="576"/>
      <c r="G1071" s="576"/>
      <c r="H1071" s="576"/>
      <c r="I1071" s="576"/>
      <c r="J1071" s="576"/>
      <c r="K1071" s="576"/>
      <c r="L1071" s="576"/>
      <c r="M1071" s="576"/>
      <c r="N1071" s="583"/>
      <c r="EZ1071" s="58"/>
      <c r="FA1071" s="67"/>
      <c r="FB1071" s="67"/>
      <c r="FC1071" s="67"/>
      <c r="FG1071" s="67"/>
      <c r="FH1071" s="75" t="s">
        <v>306</v>
      </c>
      <c r="FJ1071" s="105"/>
      <c r="FK1071" s="67"/>
    </row>
    <row r="1072" spans="1:167" s="18" customFormat="1" ht="15" x14ac:dyDescent="0.25">
      <c r="A1072" s="100"/>
      <c r="B1072" s="69"/>
      <c r="C1072" s="584" t="s">
        <v>171</v>
      </c>
      <c r="D1072" s="584"/>
      <c r="E1072" s="584"/>
      <c r="F1072" s="584"/>
      <c r="G1072" s="584"/>
      <c r="H1072" s="584"/>
      <c r="I1072" s="584"/>
      <c r="J1072" s="584"/>
      <c r="K1072" s="584"/>
      <c r="L1072" s="584"/>
      <c r="M1072" s="584"/>
      <c r="N1072" s="585"/>
      <c r="EZ1072" s="58"/>
      <c r="FA1072" s="67"/>
      <c r="FB1072" s="67"/>
      <c r="FC1072" s="67"/>
      <c r="FG1072" s="67"/>
      <c r="FI1072" s="75" t="s">
        <v>171</v>
      </c>
      <c r="FJ1072" s="105"/>
      <c r="FK1072" s="67"/>
    </row>
    <row r="1073" spans="1:167" s="18" customFormat="1" ht="15" x14ac:dyDescent="0.25">
      <c r="A1073" s="100"/>
      <c r="B1073" s="69"/>
      <c r="C1073" s="584" t="s">
        <v>161</v>
      </c>
      <c r="D1073" s="584"/>
      <c r="E1073" s="584"/>
      <c r="F1073" s="584"/>
      <c r="G1073" s="584"/>
      <c r="H1073" s="584"/>
      <c r="I1073" s="584"/>
      <c r="J1073" s="584"/>
      <c r="K1073" s="584"/>
      <c r="L1073" s="584"/>
      <c r="M1073" s="584"/>
      <c r="N1073" s="585"/>
      <c r="EZ1073" s="58"/>
      <c r="FA1073" s="67"/>
      <c r="FB1073" s="67"/>
      <c r="FC1073" s="67"/>
      <c r="FG1073" s="67"/>
      <c r="FI1073" s="75" t="s">
        <v>161</v>
      </c>
      <c r="FJ1073" s="105"/>
      <c r="FK1073" s="67"/>
    </row>
    <row r="1074" spans="1:167" s="18" customFormat="1" ht="15" x14ac:dyDescent="0.25">
      <c r="A1074" s="86"/>
      <c r="B1074" s="87"/>
      <c r="C1074" s="578" t="s">
        <v>126</v>
      </c>
      <c r="D1074" s="578"/>
      <c r="E1074" s="578"/>
      <c r="F1074" s="61"/>
      <c r="G1074" s="62"/>
      <c r="H1074" s="62"/>
      <c r="I1074" s="62"/>
      <c r="J1074" s="65"/>
      <c r="K1074" s="62"/>
      <c r="L1074" s="95">
        <v>16503.3</v>
      </c>
      <c r="M1074" s="83"/>
      <c r="N1074" s="89">
        <v>156781.35</v>
      </c>
      <c r="EZ1074" s="58"/>
      <c r="FA1074" s="67"/>
      <c r="FB1074" s="67"/>
      <c r="FC1074" s="67"/>
      <c r="FG1074" s="67" t="s">
        <v>126</v>
      </c>
      <c r="FJ1074" s="105"/>
      <c r="FK1074" s="67"/>
    </row>
    <row r="1075" spans="1:167" s="18" customFormat="1" ht="22.5" x14ac:dyDescent="0.25">
      <c r="A1075" s="59" t="s">
        <v>409</v>
      </c>
      <c r="B1075" s="60" t="s">
        <v>169</v>
      </c>
      <c r="C1075" s="578" t="s">
        <v>37</v>
      </c>
      <c r="D1075" s="578"/>
      <c r="E1075" s="578"/>
      <c r="F1075" s="61" t="s">
        <v>13</v>
      </c>
      <c r="G1075" s="62">
        <v>1</v>
      </c>
      <c r="H1075" s="63">
        <v>1</v>
      </c>
      <c r="I1075" s="63">
        <v>1</v>
      </c>
      <c r="J1075" s="88">
        <v>421.93</v>
      </c>
      <c r="K1075" s="101">
        <v>1.04236</v>
      </c>
      <c r="L1075" s="88">
        <v>439.8</v>
      </c>
      <c r="M1075" s="98">
        <v>9.5</v>
      </c>
      <c r="N1075" s="89">
        <v>4178.1000000000004</v>
      </c>
      <c r="EZ1075" s="58"/>
      <c r="FA1075" s="67" t="s">
        <v>37</v>
      </c>
      <c r="FB1075" s="67" t="s">
        <v>0</v>
      </c>
      <c r="FC1075" s="67" t="s">
        <v>0</v>
      </c>
      <c r="FG1075" s="67"/>
      <c r="FJ1075" s="105"/>
      <c r="FK1075" s="67"/>
    </row>
    <row r="1076" spans="1:167" s="18" customFormat="1" ht="15" x14ac:dyDescent="0.25">
      <c r="A1076" s="81"/>
      <c r="B1076" s="99"/>
      <c r="C1076" s="576" t="s">
        <v>308</v>
      </c>
      <c r="D1076" s="576"/>
      <c r="E1076" s="576"/>
      <c r="F1076" s="576"/>
      <c r="G1076" s="576"/>
      <c r="H1076" s="576"/>
      <c r="I1076" s="576"/>
      <c r="J1076" s="576"/>
      <c r="K1076" s="576"/>
      <c r="L1076" s="576"/>
      <c r="M1076" s="576"/>
      <c r="N1076" s="583"/>
      <c r="EZ1076" s="58"/>
      <c r="FA1076" s="67"/>
      <c r="FB1076" s="67"/>
      <c r="FC1076" s="67"/>
      <c r="FG1076" s="67"/>
      <c r="FH1076" s="75" t="s">
        <v>308</v>
      </c>
      <c r="FJ1076" s="105"/>
      <c r="FK1076" s="67"/>
    </row>
    <row r="1077" spans="1:167" s="18" customFormat="1" ht="15" x14ac:dyDescent="0.25">
      <c r="A1077" s="100"/>
      <c r="B1077" s="69"/>
      <c r="C1077" s="584" t="s">
        <v>171</v>
      </c>
      <c r="D1077" s="584"/>
      <c r="E1077" s="584"/>
      <c r="F1077" s="584"/>
      <c r="G1077" s="584"/>
      <c r="H1077" s="584"/>
      <c r="I1077" s="584"/>
      <c r="J1077" s="584"/>
      <c r="K1077" s="584"/>
      <c r="L1077" s="584"/>
      <c r="M1077" s="584"/>
      <c r="N1077" s="585"/>
      <c r="EZ1077" s="58"/>
      <c r="FA1077" s="67"/>
      <c r="FB1077" s="67"/>
      <c r="FC1077" s="67"/>
      <c r="FG1077" s="67"/>
      <c r="FI1077" s="75" t="s">
        <v>171</v>
      </c>
      <c r="FJ1077" s="105"/>
      <c r="FK1077" s="67"/>
    </row>
    <row r="1078" spans="1:167" s="18" customFormat="1" ht="15" x14ac:dyDescent="0.25">
      <c r="A1078" s="100"/>
      <c r="B1078" s="69"/>
      <c r="C1078" s="584" t="s">
        <v>161</v>
      </c>
      <c r="D1078" s="584"/>
      <c r="E1078" s="584"/>
      <c r="F1078" s="584"/>
      <c r="G1078" s="584"/>
      <c r="H1078" s="584"/>
      <c r="I1078" s="584"/>
      <c r="J1078" s="584"/>
      <c r="K1078" s="584"/>
      <c r="L1078" s="584"/>
      <c r="M1078" s="584"/>
      <c r="N1078" s="585"/>
      <c r="EZ1078" s="58"/>
      <c r="FA1078" s="67"/>
      <c r="FB1078" s="67"/>
      <c r="FC1078" s="67"/>
      <c r="FG1078" s="67"/>
      <c r="FI1078" s="75" t="s">
        <v>161</v>
      </c>
      <c r="FJ1078" s="105"/>
      <c r="FK1078" s="67"/>
    </row>
    <row r="1079" spans="1:167" s="18" customFormat="1" ht="15" x14ac:dyDescent="0.25">
      <c r="A1079" s="86"/>
      <c r="B1079" s="87"/>
      <c r="C1079" s="578" t="s">
        <v>126</v>
      </c>
      <c r="D1079" s="578"/>
      <c r="E1079" s="578"/>
      <c r="F1079" s="61"/>
      <c r="G1079" s="62"/>
      <c r="H1079" s="62"/>
      <c r="I1079" s="62"/>
      <c r="J1079" s="65"/>
      <c r="K1079" s="62"/>
      <c r="L1079" s="88">
        <v>439.8</v>
      </c>
      <c r="M1079" s="83"/>
      <c r="N1079" s="89">
        <v>4178.1000000000004</v>
      </c>
      <c r="EZ1079" s="58"/>
      <c r="FA1079" s="67"/>
      <c r="FB1079" s="67"/>
      <c r="FC1079" s="67"/>
      <c r="FG1079" s="67" t="s">
        <v>126</v>
      </c>
      <c r="FJ1079" s="105"/>
      <c r="FK1079" s="67"/>
    </row>
    <row r="1080" spans="1:167" s="18" customFormat="1" ht="33.75" x14ac:dyDescent="0.25">
      <c r="A1080" s="59" t="s">
        <v>410</v>
      </c>
      <c r="B1080" s="60" t="s">
        <v>247</v>
      </c>
      <c r="C1080" s="578" t="s">
        <v>248</v>
      </c>
      <c r="D1080" s="578"/>
      <c r="E1080" s="578"/>
      <c r="F1080" s="61" t="s">
        <v>249</v>
      </c>
      <c r="G1080" s="62">
        <v>0.06</v>
      </c>
      <c r="H1080" s="63">
        <v>1</v>
      </c>
      <c r="I1080" s="102">
        <v>0.06</v>
      </c>
      <c r="J1080" s="65"/>
      <c r="K1080" s="62"/>
      <c r="L1080" s="65"/>
      <c r="M1080" s="62"/>
      <c r="N1080" s="66"/>
      <c r="EZ1080" s="58"/>
      <c r="FA1080" s="67" t="s">
        <v>248</v>
      </c>
      <c r="FB1080" s="67" t="s">
        <v>0</v>
      </c>
      <c r="FC1080" s="67" t="s">
        <v>0</v>
      </c>
      <c r="FG1080" s="67"/>
      <c r="FJ1080" s="105"/>
      <c r="FK1080" s="67"/>
    </row>
    <row r="1081" spans="1:167" s="18" customFormat="1" ht="15" x14ac:dyDescent="0.25">
      <c r="A1081" s="68"/>
      <c r="B1081" s="69" t="s">
        <v>26</v>
      </c>
      <c r="C1081" s="576" t="s">
        <v>116</v>
      </c>
      <c r="D1081" s="576"/>
      <c r="E1081" s="576"/>
      <c r="F1081" s="70"/>
      <c r="G1081" s="71"/>
      <c r="H1081" s="71"/>
      <c r="I1081" s="71"/>
      <c r="J1081" s="90">
        <v>1187.5</v>
      </c>
      <c r="K1081" s="71"/>
      <c r="L1081" s="72">
        <v>71.25</v>
      </c>
      <c r="M1081" s="73">
        <v>52.21</v>
      </c>
      <c r="N1081" s="74">
        <v>3719.96</v>
      </c>
      <c r="EZ1081" s="58"/>
      <c r="FA1081" s="67"/>
      <c r="FB1081" s="67"/>
      <c r="FC1081" s="67"/>
      <c r="FD1081" s="75" t="s">
        <v>116</v>
      </c>
      <c r="FG1081" s="67"/>
      <c r="FJ1081" s="105"/>
      <c r="FK1081" s="67"/>
    </row>
    <row r="1082" spans="1:167" s="18" customFormat="1" ht="15" x14ac:dyDescent="0.25">
      <c r="A1082" s="68"/>
      <c r="B1082" s="69" t="s">
        <v>127</v>
      </c>
      <c r="C1082" s="576" t="s">
        <v>131</v>
      </c>
      <c r="D1082" s="576"/>
      <c r="E1082" s="576"/>
      <c r="F1082" s="70"/>
      <c r="G1082" s="71"/>
      <c r="H1082" s="71"/>
      <c r="I1082" s="71"/>
      <c r="J1082" s="72">
        <v>946.33</v>
      </c>
      <c r="K1082" s="71"/>
      <c r="L1082" s="72">
        <v>56.78</v>
      </c>
      <c r="M1082" s="73">
        <v>15.71</v>
      </c>
      <c r="N1082" s="96">
        <v>892.01</v>
      </c>
      <c r="EZ1082" s="58"/>
      <c r="FA1082" s="67"/>
      <c r="FB1082" s="67"/>
      <c r="FC1082" s="67"/>
      <c r="FD1082" s="75" t="s">
        <v>131</v>
      </c>
      <c r="FG1082" s="67"/>
      <c r="FJ1082" s="105"/>
      <c r="FK1082" s="67"/>
    </row>
    <row r="1083" spans="1:167" s="18" customFormat="1" ht="15" x14ac:dyDescent="0.25">
      <c r="A1083" s="68"/>
      <c r="B1083" s="69" t="s">
        <v>21</v>
      </c>
      <c r="C1083" s="576" t="s">
        <v>132</v>
      </c>
      <c r="D1083" s="576"/>
      <c r="E1083" s="576"/>
      <c r="F1083" s="70"/>
      <c r="G1083" s="71"/>
      <c r="H1083" s="71"/>
      <c r="I1083" s="71"/>
      <c r="J1083" s="72">
        <v>90.65</v>
      </c>
      <c r="K1083" s="71"/>
      <c r="L1083" s="72">
        <v>5.44</v>
      </c>
      <c r="M1083" s="73">
        <v>52.21</v>
      </c>
      <c r="N1083" s="96">
        <v>284.02</v>
      </c>
      <c r="EZ1083" s="58"/>
      <c r="FA1083" s="67"/>
      <c r="FB1083" s="67"/>
      <c r="FC1083" s="67"/>
      <c r="FD1083" s="75" t="s">
        <v>132</v>
      </c>
      <c r="FG1083" s="67"/>
      <c r="FJ1083" s="105"/>
      <c r="FK1083" s="67"/>
    </row>
    <row r="1084" spans="1:167" s="18" customFormat="1" ht="15" x14ac:dyDescent="0.25">
      <c r="A1084" s="68"/>
      <c r="B1084" s="69" t="s">
        <v>24</v>
      </c>
      <c r="C1084" s="576" t="s">
        <v>152</v>
      </c>
      <c r="D1084" s="576"/>
      <c r="E1084" s="576"/>
      <c r="F1084" s="70"/>
      <c r="G1084" s="71"/>
      <c r="H1084" s="71"/>
      <c r="I1084" s="71"/>
      <c r="J1084" s="90">
        <v>8532.7999999999993</v>
      </c>
      <c r="K1084" s="71"/>
      <c r="L1084" s="72">
        <v>511.97</v>
      </c>
      <c r="M1084" s="91">
        <v>9.5</v>
      </c>
      <c r="N1084" s="74">
        <v>4863.72</v>
      </c>
      <c r="EZ1084" s="58"/>
      <c r="FA1084" s="67"/>
      <c r="FB1084" s="67"/>
      <c r="FC1084" s="67"/>
      <c r="FD1084" s="75" t="s">
        <v>152</v>
      </c>
      <c r="FG1084" s="67"/>
      <c r="FJ1084" s="105"/>
      <c r="FK1084" s="67"/>
    </row>
    <row r="1085" spans="1:167" s="18" customFormat="1" ht="15" x14ac:dyDescent="0.25">
      <c r="A1085" s="76"/>
      <c r="B1085" s="69"/>
      <c r="C1085" s="576" t="s">
        <v>117</v>
      </c>
      <c r="D1085" s="576"/>
      <c r="E1085" s="576"/>
      <c r="F1085" s="70" t="s">
        <v>118</v>
      </c>
      <c r="G1085" s="77">
        <v>137</v>
      </c>
      <c r="H1085" s="71"/>
      <c r="I1085" s="73">
        <v>8.2200000000000006</v>
      </c>
      <c r="J1085" s="79"/>
      <c r="K1085" s="71"/>
      <c r="L1085" s="79"/>
      <c r="M1085" s="71"/>
      <c r="N1085" s="80"/>
      <c r="EZ1085" s="58"/>
      <c r="FA1085" s="67"/>
      <c r="FB1085" s="67"/>
      <c r="FC1085" s="67"/>
      <c r="FE1085" s="75" t="s">
        <v>117</v>
      </c>
      <c r="FG1085" s="67"/>
      <c r="FJ1085" s="105"/>
      <c r="FK1085" s="67"/>
    </row>
    <row r="1086" spans="1:167" s="18" customFormat="1" ht="15" x14ac:dyDescent="0.25">
      <c r="A1086" s="76"/>
      <c r="B1086" s="69"/>
      <c r="C1086" s="576" t="s">
        <v>133</v>
      </c>
      <c r="D1086" s="576"/>
      <c r="E1086" s="576"/>
      <c r="F1086" s="70" t="s">
        <v>118</v>
      </c>
      <c r="G1086" s="73">
        <v>8.01</v>
      </c>
      <c r="H1086" s="71"/>
      <c r="I1086" s="103">
        <v>0.48060000000000003</v>
      </c>
      <c r="J1086" s="79"/>
      <c r="K1086" s="71"/>
      <c r="L1086" s="79"/>
      <c r="M1086" s="71"/>
      <c r="N1086" s="80"/>
      <c r="EZ1086" s="58"/>
      <c r="FA1086" s="67"/>
      <c r="FB1086" s="67"/>
      <c r="FC1086" s="67"/>
      <c r="FE1086" s="75" t="s">
        <v>133</v>
      </c>
      <c r="FG1086" s="67"/>
      <c r="FJ1086" s="105"/>
      <c r="FK1086" s="67"/>
    </row>
    <row r="1087" spans="1:167" s="18" customFormat="1" ht="15" x14ac:dyDescent="0.25">
      <c r="A1087" s="81"/>
      <c r="B1087" s="69"/>
      <c r="C1087" s="577" t="s">
        <v>119</v>
      </c>
      <c r="D1087" s="577"/>
      <c r="E1087" s="577"/>
      <c r="F1087" s="82"/>
      <c r="G1087" s="83"/>
      <c r="H1087" s="83"/>
      <c r="I1087" s="83"/>
      <c r="J1087" s="94">
        <v>10666.63</v>
      </c>
      <c r="K1087" s="83"/>
      <c r="L1087" s="84">
        <v>640</v>
      </c>
      <c r="M1087" s="83"/>
      <c r="N1087" s="85">
        <v>9475.69</v>
      </c>
      <c r="EZ1087" s="58"/>
      <c r="FA1087" s="67"/>
      <c r="FB1087" s="67"/>
      <c r="FC1087" s="67"/>
      <c r="FF1087" s="75" t="s">
        <v>119</v>
      </c>
      <c r="FG1087" s="67"/>
      <c r="FJ1087" s="105"/>
      <c r="FK1087" s="67"/>
    </row>
    <row r="1088" spans="1:167" s="18" customFormat="1" ht="15" x14ac:dyDescent="0.25">
      <c r="A1088" s="76"/>
      <c r="B1088" s="69"/>
      <c r="C1088" s="576" t="s">
        <v>120</v>
      </c>
      <c r="D1088" s="576"/>
      <c r="E1088" s="576"/>
      <c r="F1088" s="70"/>
      <c r="G1088" s="71"/>
      <c r="H1088" s="71"/>
      <c r="I1088" s="71"/>
      <c r="J1088" s="79"/>
      <c r="K1088" s="71"/>
      <c r="L1088" s="72">
        <v>76.69</v>
      </c>
      <c r="M1088" s="71"/>
      <c r="N1088" s="74">
        <v>4003.98</v>
      </c>
      <c r="EZ1088" s="58"/>
      <c r="FA1088" s="67"/>
      <c r="FB1088" s="67"/>
      <c r="FC1088" s="67"/>
      <c r="FE1088" s="75" t="s">
        <v>120</v>
      </c>
      <c r="FG1088" s="67"/>
      <c r="FJ1088" s="105"/>
      <c r="FK1088" s="67"/>
    </row>
    <row r="1089" spans="1:167" s="18" customFormat="1" ht="15" x14ac:dyDescent="0.25">
      <c r="A1089" s="76"/>
      <c r="B1089" s="69" t="s">
        <v>250</v>
      </c>
      <c r="C1089" s="576" t="s">
        <v>251</v>
      </c>
      <c r="D1089" s="576"/>
      <c r="E1089" s="576"/>
      <c r="F1089" s="70" t="s">
        <v>123</v>
      </c>
      <c r="G1089" s="77">
        <v>106</v>
      </c>
      <c r="H1089" s="71"/>
      <c r="I1089" s="77">
        <v>106</v>
      </c>
      <c r="J1089" s="79"/>
      <c r="K1089" s="71"/>
      <c r="L1089" s="72">
        <v>81.290000000000006</v>
      </c>
      <c r="M1089" s="71"/>
      <c r="N1089" s="74">
        <v>4244.22</v>
      </c>
      <c r="EZ1089" s="58"/>
      <c r="FA1089" s="67"/>
      <c r="FB1089" s="67"/>
      <c r="FC1089" s="67"/>
      <c r="FE1089" s="75" t="s">
        <v>251</v>
      </c>
      <c r="FG1089" s="67"/>
      <c r="FJ1089" s="105"/>
      <c r="FK1089" s="67"/>
    </row>
    <row r="1090" spans="1:167" s="18" customFormat="1" ht="22.5" x14ac:dyDescent="0.25">
      <c r="A1090" s="76"/>
      <c r="B1090" s="69" t="s">
        <v>252</v>
      </c>
      <c r="C1090" s="576" t="s">
        <v>253</v>
      </c>
      <c r="D1090" s="576"/>
      <c r="E1090" s="576"/>
      <c r="F1090" s="70" t="s">
        <v>123</v>
      </c>
      <c r="G1090" s="77">
        <v>56</v>
      </c>
      <c r="H1090" s="73">
        <v>0.85</v>
      </c>
      <c r="I1090" s="91">
        <v>47.6</v>
      </c>
      <c r="J1090" s="79"/>
      <c r="K1090" s="71"/>
      <c r="L1090" s="72">
        <v>36.5</v>
      </c>
      <c r="M1090" s="71"/>
      <c r="N1090" s="74">
        <v>1905.89</v>
      </c>
      <c r="EZ1090" s="58"/>
      <c r="FA1090" s="67"/>
      <c r="FB1090" s="67"/>
      <c r="FC1090" s="67"/>
      <c r="FE1090" s="75" t="s">
        <v>253</v>
      </c>
      <c r="FG1090" s="67"/>
      <c r="FJ1090" s="105"/>
      <c r="FK1090" s="67"/>
    </row>
    <row r="1091" spans="1:167" s="18" customFormat="1" ht="15" x14ac:dyDescent="0.25">
      <c r="A1091" s="86"/>
      <c r="B1091" s="87"/>
      <c r="C1091" s="578" t="s">
        <v>126</v>
      </c>
      <c r="D1091" s="578"/>
      <c r="E1091" s="578"/>
      <c r="F1091" s="61"/>
      <c r="G1091" s="62"/>
      <c r="H1091" s="62"/>
      <c r="I1091" s="62"/>
      <c r="J1091" s="65"/>
      <c r="K1091" s="62"/>
      <c r="L1091" s="88">
        <v>757.79</v>
      </c>
      <c r="M1091" s="83"/>
      <c r="N1091" s="89">
        <v>15625.8</v>
      </c>
      <c r="EZ1091" s="58"/>
      <c r="FA1091" s="67"/>
      <c r="FB1091" s="67"/>
      <c r="FC1091" s="67"/>
      <c r="FG1091" s="67" t="s">
        <v>126</v>
      </c>
      <c r="FJ1091" s="105"/>
      <c r="FK1091" s="67"/>
    </row>
    <row r="1092" spans="1:167" s="18" customFormat="1" ht="22.5" x14ac:dyDescent="0.25">
      <c r="A1092" s="59" t="s">
        <v>411</v>
      </c>
      <c r="B1092" s="60" t="s">
        <v>255</v>
      </c>
      <c r="C1092" s="578" t="s">
        <v>256</v>
      </c>
      <c r="D1092" s="578"/>
      <c r="E1092" s="578"/>
      <c r="F1092" s="61" t="s">
        <v>174</v>
      </c>
      <c r="G1092" s="62">
        <v>-2.9000000000000001E-2</v>
      </c>
      <c r="H1092" s="63">
        <v>1</v>
      </c>
      <c r="I1092" s="97">
        <v>-2.9000000000000001E-2</v>
      </c>
      <c r="J1092" s="95">
        <v>9727</v>
      </c>
      <c r="K1092" s="62"/>
      <c r="L1092" s="88">
        <v>-282.08</v>
      </c>
      <c r="M1092" s="98">
        <v>9.5</v>
      </c>
      <c r="N1092" s="89">
        <v>-2679.76</v>
      </c>
      <c r="EZ1092" s="58"/>
      <c r="FA1092" s="67" t="s">
        <v>256</v>
      </c>
      <c r="FB1092" s="67" t="s">
        <v>0</v>
      </c>
      <c r="FC1092" s="67" t="s">
        <v>0</v>
      </c>
      <c r="FG1092" s="67"/>
      <c r="FJ1092" s="105"/>
      <c r="FK1092" s="67"/>
    </row>
    <row r="1093" spans="1:167" s="18" customFormat="1" ht="15" x14ac:dyDescent="0.25">
      <c r="A1093" s="86"/>
      <c r="B1093" s="87"/>
      <c r="C1093" s="578" t="s">
        <v>126</v>
      </c>
      <c r="D1093" s="578"/>
      <c r="E1093" s="578"/>
      <c r="F1093" s="61"/>
      <c r="G1093" s="62"/>
      <c r="H1093" s="62"/>
      <c r="I1093" s="62"/>
      <c r="J1093" s="65"/>
      <c r="K1093" s="62"/>
      <c r="L1093" s="88">
        <v>-282.08</v>
      </c>
      <c r="M1093" s="83"/>
      <c r="N1093" s="89">
        <v>-2679.76</v>
      </c>
      <c r="EZ1093" s="58"/>
      <c r="FA1093" s="67"/>
      <c r="FB1093" s="67"/>
      <c r="FC1093" s="67"/>
      <c r="FG1093" s="67" t="s">
        <v>126</v>
      </c>
      <c r="FJ1093" s="105"/>
      <c r="FK1093" s="67"/>
    </row>
    <row r="1094" spans="1:167" s="18" customFormat="1" ht="22.5" x14ac:dyDescent="0.25">
      <c r="A1094" s="59" t="s">
        <v>412</v>
      </c>
      <c r="B1094" s="60" t="s">
        <v>14</v>
      </c>
      <c r="C1094" s="578" t="s">
        <v>258</v>
      </c>
      <c r="D1094" s="578"/>
      <c r="E1094" s="578"/>
      <c r="F1094" s="61" t="s">
        <v>15</v>
      </c>
      <c r="G1094" s="62">
        <v>0.36</v>
      </c>
      <c r="H1094" s="63">
        <v>1</v>
      </c>
      <c r="I1094" s="102">
        <v>0.36</v>
      </c>
      <c r="J1094" s="95">
        <v>37646.32</v>
      </c>
      <c r="K1094" s="101">
        <v>1.04236</v>
      </c>
      <c r="L1094" s="95">
        <v>14126.77</v>
      </c>
      <c r="M1094" s="98">
        <v>9.5</v>
      </c>
      <c r="N1094" s="89">
        <v>134204.32</v>
      </c>
      <c r="EZ1094" s="58"/>
      <c r="FA1094" s="67" t="s">
        <v>258</v>
      </c>
      <c r="FB1094" s="67" t="s">
        <v>0</v>
      </c>
      <c r="FC1094" s="67" t="s">
        <v>0</v>
      </c>
      <c r="FG1094" s="67"/>
      <c r="FJ1094" s="105"/>
      <c r="FK1094" s="67"/>
    </row>
    <row r="1095" spans="1:167" s="18" customFormat="1" ht="15" x14ac:dyDescent="0.25">
      <c r="A1095" s="81"/>
      <c r="B1095" s="99"/>
      <c r="C1095" s="576" t="s">
        <v>182</v>
      </c>
      <c r="D1095" s="576"/>
      <c r="E1095" s="576"/>
      <c r="F1095" s="576"/>
      <c r="G1095" s="576"/>
      <c r="H1095" s="576"/>
      <c r="I1095" s="576"/>
      <c r="J1095" s="576"/>
      <c r="K1095" s="576"/>
      <c r="L1095" s="576"/>
      <c r="M1095" s="576"/>
      <c r="N1095" s="583"/>
      <c r="EZ1095" s="58"/>
      <c r="FA1095" s="67"/>
      <c r="FB1095" s="67"/>
      <c r="FC1095" s="67"/>
      <c r="FG1095" s="67"/>
      <c r="FH1095" s="75" t="s">
        <v>182</v>
      </c>
      <c r="FJ1095" s="105"/>
      <c r="FK1095" s="67"/>
    </row>
    <row r="1096" spans="1:167" s="18" customFormat="1" ht="15" x14ac:dyDescent="0.25">
      <c r="A1096" s="100"/>
      <c r="B1096" s="69"/>
      <c r="C1096" s="584" t="s">
        <v>171</v>
      </c>
      <c r="D1096" s="584"/>
      <c r="E1096" s="584"/>
      <c r="F1096" s="584"/>
      <c r="G1096" s="584"/>
      <c r="H1096" s="584"/>
      <c r="I1096" s="584"/>
      <c r="J1096" s="584"/>
      <c r="K1096" s="584"/>
      <c r="L1096" s="584"/>
      <c r="M1096" s="584"/>
      <c r="N1096" s="585"/>
      <c r="EZ1096" s="58"/>
      <c r="FA1096" s="67"/>
      <c r="FB1096" s="67"/>
      <c r="FC1096" s="67"/>
      <c r="FG1096" s="67"/>
      <c r="FI1096" s="75" t="s">
        <v>171</v>
      </c>
      <c r="FJ1096" s="105"/>
      <c r="FK1096" s="67"/>
    </row>
    <row r="1097" spans="1:167" s="18" customFormat="1" ht="15" x14ac:dyDescent="0.25">
      <c r="A1097" s="100"/>
      <c r="B1097" s="69"/>
      <c r="C1097" s="584" t="s">
        <v>161</v>
      </c>
      <c r="D1097" s="584"/>
      <c r="E1097" s="584"/>
      <c r="F1097" s="584"/>
      <c r="G1097" s="584"/>
      <c r="H1097" s="584"/>
      <c r="I1097" s="584"/>
      <c r="J1097" s="584"/>
      <c r="K1097" s="584"/>
      <c r="L1097" s="584"/>
      <c r="M1097" s="584"/>
      <c r="N1097" s="585"/>
      <c r="EZ1097" s="58"/>
      <c r="FA1097" s="67"/>
      <c r="FB1097" s="67"/>
      <c r="FC1097" s="67"/>
      <c r="FG1097" s="67"/>
      <c r="FI1097" s="75" t="s">
        <v>161</v>
      </c>
      <c r="FJ1097" s="105"/>
      <c r="FK1097" s="67"/>
    </row>
    <row r="1098" spans="1:167" s="18" customFormat="1" ht="15" x14ac:dyDescent="0.25">
      <c r="A1098" s="86"/>
      <c r="B1098" s="87"/>
      <c r="C1098" s="578" t="s">
        <v>126</v>
      </c>
      <c r="D1098" s="578"/>
      <c r="E1098" s="578"/>
      <c r="F1098" s="61"/>
      <c r="G1098" s="62"/>
      <c r="H1098" s="62"/>
      <c r="I1098" s="62"/>
      <c r="J1098" s="65"/>
      <c r="K1098" s="62"/>
      <c r="L1098" s="95">
        <v>14126.77</v>
      </c>
      <c r="M1098" s="83"/>
      <c r="N1098" s="89">
        <v>134204.32</v>
      </c>
      <c r="EZ1098" s="58"/>
      <c r="FA1098" s="67"/>
      <c r="FB1098" s="67"/>
      <c r="FC1098" s="67"/>
      <c r="FG1098" s="67" t="s">
        <v>126</v>
      </c>
      <c r="FJ1098" s="105"/>
      <c r="FK1098" s="67"/>
    </row>
    <row r="1099" spans="1:167" s="18" customFormat="1" ht="22.5" x14ac:dyDescent="0.25">
      <c r="A1099" s="59" t="s">
        <v>413</v>
      </c>
      <c r="B1099" s="60" t="s">
        <v>14</v>
      </c>
      <c r="C1099" s="578" t="s">
        <v>176</v>
      </c>
      <c r="D1099" s="578"/>
      <c r="E1099" s="578"/>
      <c r="F1099" s="61" t="s">
        <v>15</v>
      </c>
      <c r="G1099" s="62">
        <v>2.9000000000000001E-2</v>
      </c>
      <c r="H1099" s="63">
        <v>1</v>
      </c>
      <c r="I1099" s="97">
        <v>2.9000000000000001E-2</v>
      </c>
      <c r="J1099" s="95">
        <v>27894.74</v>
      </c>
      <c r="K1099" s="101">
        <v>1.04236</v>
      </c>
      <c r="L1099" s="88">
        <v>843.21</v>
      </c>
      <c r="M1099" s="98">
        <v>9.5</v>
      </c>
      <c r="N1099" s="89">
        <v>8010.5</v>
      </c>
      <c r="EZ1099" s="58"/>
      <c r="FA1099" s="67" t="s">
        <v>176</v>
      </c>
      <c r="FB1099" s="67" t="s">
        <v>0</v>
      </c>
      <c r="FC1099" s="67" t="s">
        <v>0</v>
      </c>
      <c r="FG1099" s="67"/>
      <c r="FJ1099" s="105"/>
      <c r="FK1099" s="67"/>
    </row>
    <row r="1100" spans="1:167" s="18" customFormat="1" ht="15" x14ac:dyDescent="0.25">
      <c r="A1100" s="81"/>
      <c r="B1100" s="99"/>
      <c r="C1100" s="576" t="s">
        <v>177</v>
      </c>
      <c r="D1100" s="576"/>
      <c r="E1100" s="576"/>
      <c r="F1100" s="576"/>
      <c r="G1100" s="576"/>
      <c r="H1100" s="576"/>
      <c r="I1100" s="576"/>
      <c r="J1100" s="576"/>
      <c r="K1100" s="576"/>
      <c r="L1100" s="576"/>
      <c r="M1100" s="576"/>
      <c r="N1100" s="583"/>
      <c r="EZ1100" s="58"/>
      <c r="FA1100" s="67"/>
      <c r="FB1100" s="67"/>
      <c r="FC1100" s="67"/>
      <c r="FG1100" s="67"/>
      <c r="FH1100" s="75" t="s">
        <v>177</v>
      </c>
      <c r="FJ1100" s="105"/>
      <c r="FK1100" s="67"/>
    </row>
    <row r="1101" spans="1:167" s="18" customFormat="1" ht="15" x14ac:dyDescent="0.25">
      <c r="A1101" s="100"/>
      <c r="B1101" s="69"/>
      <c r="C1101" s="584" t="s">
        <v>171</v>
      </c>
      <c r="D1101" s="584"/>
      <c r="E1101" s="584"/>
      <c r="F1101" s="584"/>
      <c r="G1101" s="584"/>
      <c r="H1101" s="584"/>
      <c r="I1101" s="584"/>
      <c r="J1101" s="584"/>
      <c r="K1101" s="584"/>
      <c r="L1101" s="584"/>
      <c r="M1101" s="584"/>
      <c r="N1101" s="585"/>
      <c r="EZ1101" s="58"/>
      <c r="FA1101" s="67"/>
      <c r="FB1101" s="67"/>
      <c r="FC1101" s="67"/>
      <c r="FG1101" s="67"/>
      <c r="FI1101" s="75" t="s">
        <v>171</v>
      </c>
      <c r="FJ1101" s="105"/>
      <c r="FK1101" s="67"/>
    </row>
    <row r="1102" spans="1:167" s="18" customFormat="1" ht="15" x14ac:dyDescent="0.25">
      <c r="A1102" s="100"/>
      <c r="B1102" s="69"/>
      <c r="C1102" s="584" t="s">
        <v>161</v>
      </c>
      <c r="D1102" s="584"/>
      <c r="E1102" s="584"/>
      <c r="F1102" s="584"/>
      <c r="G1102" s="584"/>
      <c r="H1102" s="584"/>
      <c r="I1102" s="584"/>
      <c r="J1102" s="584"/>
      <c r="K1102" s="584"/>
      <c r="L1102" s="584"/>
      <c r="M1102" s="584"/>
      <c r="N1102" s="585"/>
      <c r="EZ1102" s="58"/>
      <c r="FA1102" s="67"/>
      <c r="FB1102" s="67"/>
      <c r="FC1102" s="67"/>
      <c r="FG1102" s="67"/>
      <c r="FI1102" s="75" t="s">
        <v>161</v>
      </c>
      <c r="FJ1102" s="105"/>
      <c r="FK1102" s="67"/>
    </row>
    <row r="1103" spans="1:167" s="18" customFormat="1" ht="15" x14ac:dyDescent="0.25">
      <c r="A1103" s="86"/>
      <c r="B1103" s="87"/>
      <c r="C1103" s="578" t="s">
        <v>126</v>
      </c>
      <c r="D1103" s="578"/>
      <c r="E1103" s="578"/>
      <c r="F1103" s="61"/>
      <c r="G1103" s="62"/>
      <c r="H1103" s="62"/>
      <c r="I1103" s="62"/>
      <c r="J1103" s="65"/>
      <c r="K1103" s="62"/>
      <c r="L1103" s="88">
        <v>843.21</v>
      </c>
      <c r="M1103" s="83"/>
      <c r="N1103" s="89">
        <v>8010.5</v>
      </c>
      <c r="EZ1103" s="58"/>
      <c r="FA1103" s="67"/>
      <c r="FB1103" s="67"/>
      <c r="FC1103" s="67"/>
      <c r="FG1103" s="67" t="s">
        <v>126</v>
      </c>
      <c r="FJ1103" s="105"/>
      <c r="FK1103" s="67"/>
    </row>
    <row r="1104" spans="1:167" s="18" customFormat="1" ht="33.75" x14ac:dyDescent="0.25">
      <c r="A1104" s="59" t="s">
        <v>414</v>
      </c>
      <c r="B1104" s="60" t="s">
        <v>314</v>
      </c>
      <c r="C1104" s="578" t="s">
        <v>315</v>
      </c>
      <c r="D1104" s="578"/>
      <c r="E1104" s="578"/>
      <c r="F1104" s="61" t="s">
        <v>202</v>
      </c>
      <c r="G1104" s="62">
        <v>1.3299999999999999E-2</v>
      </c>
      <c r="H1104" s="63">
        <v>1</v>
      </c>
      <c r="I1104" s="64">
        <v>1.3299999999999999E-2</v>
      </c>
      <c r="J1104" s="65"/>
      <c r="K1104" s="62"/>
      <c r="L1104" s="65"/>
      <c r="M1104" s="62"/>
      <c r="N1104" s="66"/>
      <c r="EZ1104" s="58"/>
      <c r="FA1104" s="67" t="s">
        <v>315</v>
      </c>
      <c r="FB1104" s="67" t="s">
        <v>0</v>
      </c>
      <c r="FC1104" s="67" t="s">
        <v>0</v>
      </c>
      <c r="FG1104" s="67"/>
      <c r="FJ1104" s="105"/>
      <c r="FK1104" s="67"/>
    </row>
    <row r="1105" spans="1:167" s="18" customFormat="1" ht="15" x14ac:dyDescent="0.25">
      <c r="A1105" s="68"/>
      <c r="B1105" s="69" t="s">
        <v>26</v>
      </c>
      <c r="C1105" s="576" t="s">
        <v>116</v>
      </c>
      <c r="D1105" s="576"/>
      <c r="E1105" s="576"/>
      <c r="F1105" s="70"/>
      <c r="G1105" s="71"/>
      <c r="H1105" s="71"/>
      <c r="I1105" s="71"/>
      <c r="J1105" s="90">
        <v>1107.95</v>
      </c>
      <c r="K1105" s="71"/>
      <c r="L1105" s="72">
        <v>14.74</v>
      </c>
      <c r="M1105" s="73">
        <v>52.21</v>
      </c>
      <c r="N1105" s="96">
        <v>769.58</v>
      </c>
      <c r="EZ1105" s="58"/>
      <c r="FA1105" s="67"/>
      <c r="FB1105" s="67"/>
      <c r="FC1105" s="67"/>
      <c r="FD1105" s="75" t="s">
        <v>116</v>
      </c>
      <c r="FG1105" s="67"/>
      <c r="FJ1105" s="105"/>
      <c r="FK1105" s="67"/>
    </row>
    <row r="1106" spans="1:167" s="18" customFormat="1" ht="15" x14ac:dyDescent="0.25">
      <c r="A1106" s="68"/>
      <c r="B1106" s="69" t="s">
        <v>127</v>
      </c>
      <c r="C1106" s="576" t="s">
        <v>131</v>
      </c>
      <c r="D1106" s="576"/>
      <c r="E1106" s="576"/>
      <c r="F1106" s="70"/>
      <c r="G1106" s="71"/>
      <c r="H1106" s="71"/>
      <c r="I1106" s="71"/>
      <c r="J1106" s="90">
        <v>12533.99</v>
      </c>
      <c r="K1106" s="71"/>
      <c r="L1106" s="72">
        <v>166.7</v>
      </c>
      <c r="M1106" s="73">
        <v>15.71</v>
      </c>
      <c r="N1106" s="74">
        <v>2618.86</v>
      </c>
      <c r="EZ1106" s="58"/>
      <c r="FA1106" s="67"/>
      <c r="FB1106" s="67"/>
      <c r="FC1106" s="67"/>
      <c r="FD1106" s="75" t="s">
        <v>131</v>
      </c>
      <c r="FG1106" s="67"/>
      <c r="FJ1106" s="105"/>
      <c r="FK1106" s="67"/>
    </row>
    <row r="1107" spans="1:167" s="18" customFormat="1" ht="15" x14ac:dyDescent="0.25">
      <c r="A1107" s="68"/>
      <c r="B1107" s="69" t="s">
        <v>21</v>
      </c>
      <c r="C1107" s="576" t="s">
        <v>132</v>
      </c>
      <c r="D1107" s="576"/>
      <c r="E1107" s="576"/>
      <c r="F1107" s="70"/>
      <c r="G1107" s="71"/>
      <c r="H1107" s="71"/>
      <c r="I1107" s="71"/>
      <c r="J1107" s="72">
        <v>820.23</v>
      </c>
      <c r="K1107" s="71"/>
      <c r="L1107" s="72">
        <v>10.91</v>
      </c>
      <c r="M1107" s="73">
        <v>52.21</v>
      </c>
      <c r="N1107" s="96">
        <v>569.61</v>
      </c>
      <c r="EZ1107" s="58"/>
      <c r="FA1107" s="67"/>
      <c r="FB1107" s="67"/>
      <c r="FC1107" s="67"/>
      <c r="FD1107" s="75" t="s">
        <v>132</v>
      </c>
      <c r="FG1107" s="67"/>
      <c r="FJ1107" s="105"/>
      <c r="FK1107" s="67"/>
    </row>
    <row r="1108" spans="1:167" s="18" customFormat="1" ht="15" x14ac:dyDescent="0.25">
      <c r="A1108" s="68"/>
      <c r="B1108" s="69" t="s">
        <v>24</v>
      </c>
      <c r="C1108" s="576" t="s">
        <v>152</v>
      </c>
      <c r="D1108" s="576"/>
      <c r="E1108" s="576"/>
      <c r="F1108" s="70"/>
      <c r="G1108" s="71"/>
      <c r="H1108" s="71"/>
      <c r="I1108" s="71"/>
      <c r="J1108" s="90">
        <v>230267.7</v>
      </c>
      <c r="K1108" s="71"/>
      <c r="L1108" s="90">
        <v>3062.56</v>
      </c>
      <c r="M1108" s="91">
        <v>9.5</v>
      </c>
      <c r="N1108" s="74">
        <v>29094.32</v>
      </c>
      <c r="EZ1108" s="58"/>
      <c r="FA1108" s="67"/>
      <c r="FB1108" s="67"/>
      <c r="FC1108" s="67"/>
      <c r="FD1108" s="75" t="s">
        <v>152</v>
      </c>
      <c r="FG1108" s="67"/>
      <c r="FJ1108" s="105"/>
      <c r="FK1108" s="67"/>
    </row>
    <row r="1109" spans="1:167" s="18" customFormat="1" ht="15" x14ac:dyDescent="0.25">
      <c r="A1109" s="76"/>
      <c r="B1109" s="69"/>
      <c r="C1109" s="576" t="s">
        <v>117</v>
      </c>
      <c r="D1109" s="576"/>
      <c r="E1109" s="576"/>
      <c r="F1109" s="70" t="s">
        <v>118</v>
      </c>
      <c r="G1109" s="73">
        <v>134.46</v>
      </c>
      <c r="H1109" s="71"/>
      <c r="I1109" s="93">
        <v>1.7883180000000001</v>
      </c>
      <c r="J1109" s="79"/>
      <c r="K1109" s="71"/>
      <c r="L1109" s="79"/>
      <c r="M1109" s="71"/>
      <c r="N1109" s="80"/>
      <c r="EZ1109" s="58"/>
      <c r="FA1109" s="67"/>
      <c r="FB1109" s="67"/>
      <c r="FC1109" s="67"/>
      <c r="FE1109" s="75" t="s">
        <v>117</v>
      </c>
      <c r="FG1109" s="67"/>
      <c r="FJ1109" s="105"/>
      <c r="FK1109" s="67"/>
    </row>
    <row r="1110" spans="1:167" s="18" customFormat="1" ht="15" x14ac:dyDescent="0.25">
      <c r="A1110" s="76"/>
      <c r="B1110" s="69"/>
      <c r="C1110" s="576" t="s">
        <v>133</v>
      </c>
      <c r="D1110" s="576"/>
      <c r="E1110" s="576"/>
      <c r="F1110" s="70" t="s">
        <v>118</v>
      </c>
      <c r="G1110" s="73">
        <v>54.89</v>
      </c>
      <c r="H1110" s="71"/>
      <c r="I1110" s="93">
        <v>0.73003700000000005</v>
      </c>
      <c r="J1110" s="79"/>
      <c r="K1110" s="71"/>
      <c r="L1110" s="79"/>
      <c r="M1110" s="71"/>
      <c r="N1110" s="80"/>
      <c r="EZ1110" s="58"/>
      <c r="FA1110" s="67"/>
      <c r="FB1110" s="67"/>
      <c r="FC1110" s="67"/>
      <c r="FE1110" s="75" t="s">
        <v>133</v>
      </c>
      <c r="FG1110" s="67"/>
      <c r="FJ1110" s="105"/>
      <c r="FK1110" s="67"/>
    </row>
    <row r="1111" spans="1:167" s="18" customFormat="1" ht="15" x14ac:dyDescent="0.25">
      <c r="A1111" s="81"/>
      <c r="B1111" s="69"/>
      <c r="C1111" s="577" t="s">
        <v>119</v>
      </c>
      <c r="D1111" s="577"/>
      <c r="E1111" s="577"/>
      <c r="F1111" s="82"/>
      <c r="G1111" s="83"/>
      <c r="H1111" s="83"/>
      <c r="I1111" s="83"/>
      <c r="J1111" s="94">
        <v>243909.64</v>
      </c>
      <c r="K1111" s="83"/>
      <c r="L1111" s="94">
        <v>3244</v>
      </c>
      <c r="M1111" s="83"/>
      <c r="N1111" s="85">
        <v>32482.76</v>
      </c>
      <c r="EZ1111" s="58"/>
      <c r="FA1111" s="67"/>
      <c r="FB1111" s="67"/>
      <c r="FC1111" s="67"/>
      <c r="FF1111" s="75" t="s">
        <v>119</v>
      </c>
      <c r="FG1111" s="67"/>
      <c r="FJ1111" s="105"/>
      <c r="FK1111" s="67"/>
    </row>
    <row r="1112" spans="1:167" s="18" customFormat="1" ht="15" x14ac:dyDescent="0.25">
      <c r="A1112" s="76"/>
      <c r="B1112" s="69"/>
      <c r="C1112" s="576" t="s">
        <v>120</v>
      </c>
      <c r="D1112" s="576"/>
      <c r="E1112" s="576"/>
      <c r="F1112" s="70"/>
      <c r="G1112" s="71"/>
      <c r="H1112" s="71"/>
      <c r="I1112" s="71"/>
      <c r="J1112" s="79"/>
      <c r="K1112" s="71"/>
      <c r="L1112" s="72">
        <v>25.65</v>
      </c>
      <c r="M1112" s="71"/>
      <c r="N1112" s="74">
        <v>1339.19</v>
      </c>
      <c r="EZ1112" s="58"/>
      <c r="FA1112" s="67"/>
      <c r="FB1112" s="67"/>
      <c r="FC1112" s="67"/>
      <c r="FE1112" s="75" t="s">
        <v>120</v>
      </c>
      <c r="FG1112" s="67"/>
      <c r="FJ1112" s="105"/>
      <c r="FK1112" s="67"/>
    </row>
    <row r="1113" spans="1:167" s="18" customFormat="1" ht="22.5" x14ac:dyDescent="0.25">
      <c r="A1113" s="76"/>
      <c r="B1113" s="69" t="s">
        <v>134</v>
      </c>
      <c r="C1113" s="576" t="s">
        <v>135</v>
      </c>
      <c r="D1113" s="576"/>
      <c r="E1113" s="576"/>
      <c r="F1113" s="70" t="s">
        <v>123</v>
      </c>
      <c r="G1113" s="77">
        <v>109</v>
      </c>
      <c r="H1113" s="71"/>
      <c r="I1113" s="77">
        <v>109</v>
      </c>
      <c r="J1113" s="79"/>
      <c r="K1113" s="71"/>
      <c r="L1113" s="72">
        <v>27.96</v>
      </c>
      <c r="M1113" s="71"/>
      <c r="N1113" s="74">
        <v>1459.72</v>
      </c>
      <c r="EZ1113" s="58"/>
      <c r="FA1113" s="67"/>
      <c r="FB1113" s="67"/>
      <c r="FC1113" s="67"/>
      <c r="FE1113" s="75" t="s">
        <v>135</v>
      </c>
      <c r="FG1113" s="67"/>
      <c r="FJ1113" s="105"/>
      <c r="FK1113" s="67"/>
    </row>
    <row r="1114" spans="1:167" s="18" customFormat="1" ht="45" x14ac:dyDescent="0.25">
      <c r="A1114" s="76"/>
      <c r="B1114" s="69" t="s">
        <v>136</v>
      </c>
      <c r="C1114" s="576" t="s">
        <v>137</v>
      </c>
      <c r="D1114" s="576"/>
      <c r="E1114" s="576"/>
      <c r="F1114" s="70" t="s">
        <v>123</v>
      </c>
      <c r="G1114" s="77">
        <v>65</v>
      </c>
      <c r="H1114" s="73">
        <v>0.85</v>
      </c>
      <c r="I1114" s="73">
        <v>55.25</v>
      </c>
      <c r="J1114" s="79"/>
      <c r="K1114" s="71"/>
      <c r="L1114" s="72">
        <v>14.17</v>
      </c>
      <c r="M1114" s="71"/>
      <c r="N1114" s="96">
        <v>739.9</v>
      </c>
      <c r="EZ1114" s="58"/>
      <c r="FA1114" s="67"/>
      <c r="FB1114" s="67"/>
      <c r="FC1114" s="67"/>
      <c r="FE1114" s="75" t="s">
        <v>137</v>
      </c>
      <c r="FG1114" s="67"/>
      <c r="FJ1114" s="105"/>
      <c r="FK1114" s="67"/>
    </row>
    <row r="1115" spans="1:167" s="18" customFormat="1" ht="15" x14ac:dyDescent="0.25">
      <c r="A1115" s="86"/>
      <c r="B1115" s="87"/>
      <c r="C1115" s="578" t="s">
        <v>126</v>
      </c>
      <c r="D1115" s="578"/>
      <c r="E1115" s="578"/>
      <c r="F1115" s="61"/>
      <c r="G1115" s="62"/>
      <c r="H1115" s="62"/>
      <c r="I1115" s="62"/>
      <c r="J1115" s="65"/>
      <c r="K1115" s="62"/>
      <c r="L1115" s="95">
        <v>3286.13</v>
      </c>
      <c r="M1115" s="83"/>
      <c r="N1115" s="89">
        <v>34682.379999999997</v>
      </c>
      <c r="EZ1115" s="58"/>
      <c r="FA1115" s="67"/>
      <c r="FB1115" s="67"/>
      <c r="FC1115" s="67"/>
      <c r="FG1115" s="67" t="s">
        <v>126</v>
      </c>
      <c r="FJ1115" s="105"/>
      <c r="FK1115" s="67"/>
    </row>
    <row r="1116" spans="1:167" s="18" customFormat="1" ht="15" x14ac:dyDescent="0.25">
      <c r="A1116" s="586" t="s">
        <v>203</v>
      </c>
      <c r="B1116" s="587"/>
      <c r="C1116" s="587"/>
      <c r="D1116" s="587"/>
      <c r="E1116" s="587"/>
      <c r="F1116" s="587"/>
      <c r="G1116" s="587"/>
      <c r="H1116" s="587"/>
      <c r="I1116" s="587"/>
      <c r="J1116" s="587"/>
      <c r="K1116" s="587"/>
      <c r="L1116" s="587"/>
      <c r="M1116" s="587"/>
      <c r="N1116" s="588"/>
      <c r="EZ1116" s="58"/>
      <c r="FA1116" s="67"/>
      <c r="FB1116" s="67"/>
      <c r="FC1116" s="67"/>
      <c r="FG1116" s="67"/>
      <c r="FJ1116" s="105" t="s">
        <v>203</v>
      </c>
      <c r="FK1116" s="67"/>
    </row>
    <row r="1117" spans="1:167" s="18" customFormat="1" ht="56.25" x14ac:dyDescent="0.25">
      <c r="A1117" s="59" t="s">
        <v>415</v>
      </c>
      <c r="B1117" s="60" t="s">
        <v>205</v>
      </c>
      <c r="C1117" s="578" t="s">
        <v>206</v>
      </c>
      <c r="D1117" s="578"/>
      <c r="E1117" s="578"/>
      <c r="F1117" s="61" t="s">
        <v>207</v>
      </c>
      <c r="G1117" s="62">
        <v>49.6</v>
      </c>
      <c r="H1117" s="63">
        <v>1</v>
      </c>
      <c r="I1117" s="98">
        <v>49.6</v>
      </c>
      <c r="J1117" s="88">
        <v>3.28</v>
      </c>
      <c r="K1117" s="62"/>
      <c r="L1117" s="88">
        <v>162.69</v>
      </c>
      <c r="M1117" s="102">
        <v>15.71</v>
      </c>
      <c r="N1117" s="89">
        <v>2555.86</v>
      </c>
      <c r="EZ1117" s="58"/>
      <c r="FA1117" s="67" t="s">
        <v>206</v>
      </c>
      <c r="FB1117" s="67" t="s">
        <v>0</v>
      </c>
      <c r="FC1117" s="67" t="s">
        <v>0</v>
      </c>
      <c r="FG1117" s="67"/>
      <c r="FJ1117" s="105"/>
      <c r="FK1117" s="67"/>
    </row>
    <row r="1118" spans="1:167" s="18" customFormat="1" ht="15" x14ac:dyDescent="0.25">
      <c r="A1118" s="86"/>
      <c r="B1118" s="87"/>
      <c r="C1118" s="578" t="s">
        <v>126</v>
      </c>
      <c r="D1118" s="578"/>
      <c r="E1118" s="578"/>
      <c r="F1118" s="61"/>
      <c r="G1118" s="62"/>
      <c r="H1118" s="62"/>
      <c r="I1118" s="62"/>
      <c r="J1118" s="65"/>
      <c r="K1118" s="62"/>
      <c r="L1118" s="88">
        <v>162.69</v>
      </c>
      <c r="M1118" s="83"/>
      <c r="N1118" s="89">
        <v>2555.86</v>
      </c>
      <c r="EZ1118" s="58"/>
      <c r="FA1118" s="67"/>
      <c r="FB1118" s="67"/>
      <c r="FC1118" s="67"/>
      <c r="FG1118" s="67" t="s">
        <v>126</v>
      </c>
      <c r="FJ1118" s="105"/>
      <c r="FK1118" s="67"/>
    </row>
    <row r="1119" spans="1:167" s="18" customFormat="1" ht="67.5" x14ac:dyDescent="0.25">
      <c r="A1119" s="59" t="s">
        <v>416</v>
      </c>
      <c r="B1119" s="60" t="s">
        <v>209</v>
      </c>
      <c r="C1119" s="578" t="s">
        <v>262</v>
      </c>
      <c r="D1119" s="578"/>
      <c r="E1119" s="578"/>
      <c r="F1119" s="61" t="s">
        <v>207</v>
      </c>
      <c r="G1119" s="62">
        <v>9.9</v>
      </c>
      <c r="H1119" s="63">
        <v>1</v>
      </c>
      <c r="I1119" s="98">
        <v>9.9</v>
      </c>
      <c r="J1119" s="88">
        <v>8.39</v>
      </c>
      <c r="K1119" s="62"/>
      <c r="L1119" s="88">
        <v>83.06</v>
      </c>
      <c r="M1119" s="102">
        <v>15.71</v>
      </c>
      <c r="N1119" s="89">
        <v>1304.8699999999999</v>
      </c>
      <c r="EZ1119" s="58"/>
      <c r="FA1119" s="67" t="s">
        <v>262</v>
      </c>
      <c r="FB1119" s="67" t="s">
        <v>0</v>
      </c>
      <c r="FC1119" s="67" t="s">
        <v>0</v>
      </c>
      <c r="FG1119" s="67"/>
      <c r="FJ1119" s="105"/>
      <c r="FK1119" s="67"/>
    </row>
    <row r="1120" spans="1:167" s="18" customFormat="1" ht="15" x14ac:dyDescent="0.25">
      <c r="A1120" s="86"/>
      <c r="B1120" s="87"/>
      <c r="C1120" s="578" t="s">
        <v>126</v>
      </c>
      <c r="D1120" s="578"/>
      <c r="E1120" s="578"/>
      <c r="F1120" s="61"/>
      <c r="G1120" s="62"/>
      <c r="H1120" s="62"/>
      <c r="I1120" s="62"/>
      <c r="J1120" s="65"/>
      <c r="K1120" s="62"/>
      <c r="L1120" s="88">
        <v>83.06</v>
      </c>
      <c r="M1120" s="83"/>
      <c r="N1120" s="89">
        <v>1304.8699999999999</v>
      </c>
      <c r="EZ1120" s="58"/>
      <c r="FA1120" s="67"/>
      <c r="FB1120" s="67"/>
      <c r="FC1120" s="67"/>
      <c r="FG1120" s="67" t="s">
        <v>126</v>
      </c>
      <c r="FJ1120" s="105"/>
      <c r="FK1120" s="67"/>
    </row>
    <row r="1121" spans="1:169" s="18" customFormat="1" ht="45" x14ac:dyDescent="0.25">
      <c r="A1121" s="59" t="s">
        <v>417</v>
      </c>
      <c r="B1121" s="60" t="s">
        <v>212</v>
      </c>
      <c r="C1121" s="578" t="s">
        <v>277</v>
      </c>
      <c r="D1121" s="578"/>
      <c r="E1121" s="578"/>
      <c r="F1121" s="61" t="s">
        <v>207</v>
      </c>
      <c r="G1121" s="62">
        <v>5</v>
      </c>
      <c r="H1121" s="63">
        <v>1</v>
      </c>
      <c r="I1121" s="63">
        <v>5</v>
      </c>
      <c r="J1121" s="88">
        <v>10.88</v>
      </c>
      <c r="K1121" s="62"/>
      <c r="L1121" s="88">
        <v>54.4</v>
      </c>
      <c r="M1121" s="102">
        <v>15.71</v>
      </c>
      <c r="N1121" s="114">
        <v>854.62</v>
      </c>
      <c r="EZ1121" s="58"/>
      <c r="FA1121" s="67" t="s">
        <v>277</v>
      </c>
      <c r="FB1121" s="67" t="s">
        <v>0</v>
      </c>
      <c r="FC1121" s="67" t="s">
        <v>0</v>
      </c>
      <c r="FG1121" s="67"/>
      <c r="FJ1121" s="105"/>
      <c r="FK1121" s="67"/>
    </row>
    <row r="1122" spans="1:169" s="18" customFormat="1" ht="15" x14ac:dyDescent="0.25">
      <c r="A1122" s="86"/>
      <c r="B1122" s="87"/>
      <c r="C1122" s="578" t="s">
        <v>126</v>
      </c>
      <c r="D1122" s="578"/>
      <c r="E1122" s="578"/>
      <c r="F1122" s="61"/>
      <c r="G1122" s="62"/>
      <c r="H1122" s="62"/>
      <c r="I1122" s="62"/>
      <c r="J1122" s="65"/>
      <c r="K1122" s="62"/>
      <c r="L1122" s="88">
        <v>54.4</v>
      </c>
      <c r="M1122" s="83"/>
      <c r="N1122" s="114">
        <v>854.62</v>
      </c>
      <c r="EZ1122" s="58"/>
      <c r="FA1122" s="67"/>
      <c r="FB1122" s="67"/>
      <c r="FC1122" s="67"/>
      <c r="FG1122" s="67" t="s">
        <v>126</v>
      </c>
      <c r="FJ1122" s="105"/>
      <c r="FK1122" s="67"/>
    </row>
    <row r="1123" spans="1:169" s="18" customFormat="1" ht="45" x14ac:dyDescent="0.25">
      <c r="A1123" s="59" t="s">
        <v>418</v>
      </c>
      <c r="B1123" s="60" t="s">
        <v>215</v>
      </c>
      <c r="C1123" s="578" t="s">
        <v>216</v>
      </c>
      <c r="D1123" s="578"/>
      <c r="E1123" s="578"/>
      <c r="F1123" s="61" t="s">
        <v>207</v>
      </c>
      <c r="G1123" s="62">
        <v>64.5</v>
      </c>
      <c r="H1123" s="63">
        <v>1</v>
      </c>
      <c r="I1123" s="98">
        <v>64.5</v>
      </c>
      <c r="J1123" s="88">
        <v>3.86</v>
      </c>
      <c r="K1123" s="62"/>
      <c r="L1123" s="88">
        <v>248.97</v>
      </c>
      <c r="M1123" s="102">
        <v>16.22</v>
      </c>
      <c r="N1123" s="89">
        <v>4038.29</v>
      </c>
      <c r="EZ1123" s="58"/>
      <c r="FA1123" s="67" t="s">
        <v>216</v>
      </c>
      <c r="FB1123" s="67" t="s">
        <v>0</v>
      </c>
      <c r="FC1123" s="67" t="s">
        <v>0</v>
      </c>
      <c r="FG1123" s="67"/>
      <c r="FJ1123" s="105"/>
      <c r="FK1123" s="67"/>
    </row>
    <row r="1124" spans="1:169" s="18" customFormat="1" ht="15" x14ac:dyDescent="0.25">
      <c r="A1124" s="86"/>
      <c r="B1124" s="87"/>
      <c r="C1124" s="578" t="s">
        <v>126</v>
      </c>
      <c r="D1124" s="578"/>
      <c r="E1124" s="578"/>
      <c r="F1124" s="61"/>
      <c r="G1124" s="62"/>
      <c r="H1124" s="62"/>
      <c r="I1124" s="62"/>
      <c r="J1124" s="65"/>
      <c r="K1124" s="62"/>
      <c r="L1124" s="88">
        <v>248.97</v>
      </c>
      <c r="M1124" s="83"/>
      <c r="N1124" s="89">
        <v>4038.29</v>
      </c>
      <c r="EZ1124" s="58"/>
      <c r="FA1124" s="67"/>
      <c r="FB1124" s="67"/>
      <c r="FC1124" s="67"/>
      <c r="FG1124" s="67" t="s">
        <v>126</v>
      </c>
      <c r="FJ1124" s="105"/>
      <c r="FK1124" s="67"/>
    </row>
    <row r="1125" spans="1:169" s="18" customFormat="1" ht="0" hidden="1" customHeight="1" x14ac:dyDescent="0.25">
      <c r="A1125" s="106"/>
      <c r="B1125" s="67"/>
      <c r="C1125" s="67"/>
      <c r="D1125" s="67"/>
      <c r="E1125" s="67"/>
      <c r="F1125" s="107"/>
      <c r="G1125" s="107"/>
      <c r="H1125" s="107"/>
      <c r="I1125" s="107"/>
      <c r="J1125" s="108"/>
      <c r="K1125" s="107"/>
      <c r="L1125" s="108"/>
      <c r="M1125" s="71"/>
      <c r="N1125" s="108"/>
      <c r="EZ1125" s="58"/>
      <c r="FA1125" s="67"/>
      <c r="FB1125" s="67"/>
      <c r="FC1125" s="67"/>
      <c r="FG1125" s="67"/>
      <c r="FJ1125" s="105"/>
      <c r="FK1125" s="67"/>
    </row>
    <row r="1126" spans="1:169" s="18" customFormat="1" ht="15" x14ac:dyDescent="0.25">
      <c r="A1126" s="109"/>
      <c r="B1126" s="110"/>
      <c r="C1126" s="578" t="s">
        <v>419</v>
      </c>
      <c r="D1126" s="578"/>
      <c r="E1126" s="578"/>
      <c r="F1126" s="578"/>
      <c r="G1126" s="578"/>
      <c r="H1126" s="578"/>
      <c r="I1126" s="578"/>
      <c r="J1126" s="578"/>
      <c r="K1126" s="578"/>
      <c r="L1126" s="111">
        <v>622105.32999999996</v>
      </c>
      <c r="M1126" s="112"/>
      <c r="N1126" s="113">
        <v>6118772.8499999996</v>
      </c>
      <c r="EZ1126" s="58"/>
      <c r="FA1126" s="67"/>
      <c r="FB1126" s="67"/>
      <c r="FC1126" s="67"/>
      <c r="FG1126" s="67"/>
      <c r="FJ1126" s="105"/>
      <c r="FK1126" s="67" t="s">
        <v>419</v>
      </c>
    </row>
    <row r="1127" spans="1:169" s="18" customFormat="1" ht="11.25" hidden="1" customHeight="1" x14ac:dyDescent="0.25">
      <c r="B1127" s="116"/>
      <c r="C1127" s="116"/>
      <c r="D1127" s="116"/>
      <c r="E1127" s="116"/>
      <c r="F1127" s="116"/>
      <c r="G1127" s="116"/>
      <c r="H1127" s="116"/>
      <c r="I1127" s="116"/>
      <c r="J1127" s="116"/>
      <c r="K1127" s="116"/>
      <c r="L1127" s="117"/>
      <c r="M1127" s="117"/>
      <c r="N1127" s="117"/>
    </row>
    <row r="1128" spans="1:169" s="18" customFormat="1" ht="15" x14ac:dyDescent="0.25">
      <c r="A1128" s="109"/>
      <c r="B1128" s="110"/>
      <c r="C1128" s="578" t="s">
        <v>420</v>
      </c>
      <c r="D1128" s="578"/>
      <c r="E1128" s="578"/>
      <c r="F1128" s="578"/>
      <c r="G1128" s="578"/>
      <c r="H1128" s="578"/>
      <c r="I1128" s="578"/>
      <c r="J1128" s="578"/>
      <c r="K1128" s="578"/>
      <c r="L1128" s="118"/>
      <c r="M1128" s="112"/>
      <c r="N1128" s="119"/>
      <c r="FL1128" s="67" t="s">
        <v>420</v>
      </c>
    </row>
    <row r="1129" spans="1:169" s="18" customFormat="1" ht="16.5" x14ac:dyDescent="0.3">
      <c r="A1129" s="120"/>
      <c r="B1129" s="69"/>
      <c r="C1129" s="576" t="s">
        <v>421</v>
      </c>
      <c r="D1129" s="576"/>
      <c r="E1129" s="576"/>
      <c r="F1129" s="576"/>
      <c r="G1129" s="576"/>
      <c r="H1129" s="576"/>
      <c r="I1129" s="576"/>
      <c r="J1129" s="576"/>
      <c r="K1129" s="576"/>
      <c r="L1129" s="121">
        <v>4854074.91</v>
      </c>
      <c r="M1129" s="122"/>
      <c r="N1129" s="123">
        <v>47089086.789999999</v>
      </c>
      <c r="O1129" s="124"/>
      <c r="P1129" s="124"/>
      <c r="Q1129" s="124"/>
      <c r="FL1129" s="67"/>
      <c r="FM1129" s="75" t="s">
        <v>421</v>
      </c>
    </row>
    <row r="1130" spans="1:169" s="18" customFormat="1" ht="16.5" x14ac:dyDescent="0.3">
      <c r="A1130" s="120"/>
      <c r="B1130" s="69"/>
      <c r="C1130" s="576" t="s">
        <v>422</v>
      </c>
      <c r="D1130" s="576"/>
      <c r="E1130" s="576"/>
      <c r="F1130" s="576"/>
      <c r="G1130" s="576"/>
      <c r="H1130" s="576"/>
      <c r="I1130" s="576"/>
      <c r="J1130" s="576"/>
      <c r="K1130" s="576"/>
      <c r="L1130" s="125"/>
      <c r="M1130" s="122"/>
      <c r="N1130" s="126"/>
      <c r="O1130" s="124"/>
      <c r="P1130" s="124"/>
      <c r="Q1130" s="124"/>
      <c r="FL1130" s="67"/>
      <c r="FM1130" s="75" t="s">
        <v>422</v>
      </c>
    </row>
    <row r="1131" spans="1:169" s="18" customFormat="1" ht="16.5" x14ac:dyDescent="0.3">
      <c r="A1131" s="120"/>
      <c r="B1131" s="69"/>
      <c r="C1131" s="576" t="s">
        <v>423</v>
      </c>
      <c r="D1131" s="576"/>
      <c r="E1131" s="576"/>
      <c r="F1131" s="576"/>
      <c r="G1131" s="576"/>
      <c r="H1131" s="576"/>
      <c r="I1131" s="576"/>
      <c r="J1131" s="576"/>
      <c r="K1131" s="576"/>
      <c r="L1131" s="121">
        <v>10248.65</v>
      </c>
      <c r="M1131" s="122"/>
      <c r="N1131" s="123">
        <v>535081.94999999995</v>
      </c>
      <c r="O1131" s="124"/>
      <c r="P1131" s="124"/>
      <c r="Q1131" s="124"/>
      <c r="FL1131" s="67"/>
      <c r="FM1131" s="75" t="s">
        <v>423</v>
      </c>
    </row>
    <row r="1132" spans="1:169" s="18" customFormat="1" ht="16.5" x14ac:dyDescent="0.3">
      <c r="A1132" s="120"/>
      <c r="B1132" s="69"/>
      <c r="C1132" s="576" t="s">
        <v>424</v>
      </c>
      <c r="D1132" s="576"/>
      <c r="E1132" s="576"/>
      <c r="F1132" s="576"/>
      <c r="G1132" s="576"/>
      <c r="H1132" s="576"/>
      <c r="I1132" s="576"/>
      <c r="J1132" s="576"/>
      <c r="K1132" s="576"/>
      <c r="L1132" s="121">
        <v>75097.64</v>
      </c>
      <c r="M1132" s="122"/>
      <c r="N1132" s="123">
        <v>1179783.8799999999</v>
      </c>
      <c r="O1132" s="124"/>
      <c r="P1132" s="124"/>
      <c r="Q1132" s="124"/>
      <c r="FL1132" s="67"/>
      <c r="FM1132" s="75" t="s">
        <v>424</v>
      </c>
    </row>
    <row r="1133" spans="1:169" s="18" customFormat="1" ht="16.5" x14ac:dyDescent="0.3">
      <c r="A1133" s="120"/>
      <c r="B1133" s="69"/>
      <c r="C1133" s="576" t="s">
        <v>425</v>
      </c>
      <c r="D1133" s="576"/>
      <c r="E1133" s="576"/>
      <c r="F1133" s="576"/>
      <c r="G1133" s="576"/>
      <c r="H1133" s="576"/>
      <c r="I1133" s="576"/>
      <c r="J1133" s="576"/>
      <c r="K1133" s="576"/>
      <c r="L1133" s="121">
        <v>3863.7</v>
      </c>
      <c r="M1133" s="122"/>
      <c r="N1133" s="123">
        <v>201723.79</v>
      </c>
      <c r="O1133" s="124"/>
      <c r="P1133" s="124"/>
      <c r="Q1133" s="124"/>
      <c r="FL1133" s="67"/>
      <c r="FM1133" s="75" t="s">
        <v>425</v>
      </c>
    </row>
    <row r="1134" spans="1:169" s="18" customFormat="1" ht="16.5" x14ac:dyDescent="0.3">
      <c r="A1134" s="120"/>
      <c r="B1134" s="69"/>
      <c r="C1134" s="576" t="s">
        <v>426</v>
      </c>
      <c r="D1134" s="576"/>
      <c r="E1134" s="576"/>
      <c r="F1134" s="576"/>
      <c r="G1134" s="576"/>
      <c r="H1134" s="576"/>
      <c r="I1134" s="576"/>
      <c r="J1134" s="576"/>
      <c r="K1134" s="576"/>
      <c r="L1134" s="121">
        <v>4760856.6100000003</v>
      </c>
      <c r="M1134" s="122"/>
      <c r="N1134" s="123">
        <v>45248080.659999996</v>
      </c>
      <c r="O1134" s="124"/>
      <c r="P1134" s="124"/>
      <c r="Q1134" s="124"/>
      <c r="FL1134" s="67"/>
      <c r="FM1134" s="75" t="s">
        <v>426</v>
      </c>
    </row>
    <row r="1135" spans="1:169" s="18" customFormat="1" ht="16.5" x14ac:dyDescent="0.3">
      <c r="A1135" s="120"/>
      <c r="B1135" s="69"/>
      <c r="C1135" s="576" t="s">
        <v>427</v>
      </c>
      <c r="D1135" s="576"/>
      <c r="E1135" s="576"/>
      <c r="F1135" s="576"/>
      <c r="G1135" s="576"/>
      <c r="H1135" s="576"/>
      <c r="I1135" s="576"/>
      <c r="J1135" s="576"/>
      <c r="K1135" s="576"/>
      <c r="L1135" s="125"/>
      <c r="M1135" s="122"/>
      <c r="N1135" s="126"/>
      <c r="O1135" s="124"/>
      <c r="P1135" s="124"/>
      <c r="Q1135" s="124"/>
      <c r="FL1135" s="67"/>
      <c r="FM1135" s="75" t="s">
        <v>427</v>
      </c>
    </row>
    <row r="1136" spans="1:169" s="18" customFormat="1" ht="16.5" x14ac:dyDescent="0.3">
      <c r="A1136" s="120"/>
      <c r="B1136" s="69"/>
      <c r="C1136" s="576" t="s">
        <v>428</v>
      </c>
      <c r="D1136" s="576"/>
      <c r="E1136" s="576"/>
      <c r="F1136" s="576"/>
      <c r="G1136" s="576"/>
      <c r="H1136" s="576"/>
      <c r="I1136" s="576"/>
      <c r="J1136" s="576"/>
      <c r="K1136" s="576"/>
      <c r="L1136" s="121">
        <v>4759009.5999999996</v>
      </c>
      <c r="M1136" s="122"/>
      <c r="N1136" s="123">
        <v>45219064.140000001</v>
      </c>
      <c r="O1136" s="124"/>
      <c r="P1136" s="124"/>
      <c r="Q1136" s="124"/>
      <c r="FL1136" s="67"/>
      <c r="FM1136" s="75" t="s">
        <v>428</v>
      </c>
    </row>
    <row r="1137" spans="1:169" s="18" customFormat="1" ht="16.5" x14ac:dyDescent="0.3">
      <c r="A1137" s="120"/>
      <c r="B1137" s="69"/>
      <c r="C1137" s="576" t="s">
        <v>429</v>
      </c>
      <c r="D1137" s="576"/>
      <c r="E1137" s="576"/>
      <c r="F1137" s="576"/>
      <c r="G1137" s="576"/>
      <c r="H1137" s="576"/>
      <c r="I1137" s="576"/>
      <c r="J1137" s="576"/>
      <c r="K1137" s="576"/>
      <c r="L1137" s="121">
        <v>1847.01</v>
      </c>
      <c r="M1137" s="122"/>
      <c r="N1137" s="123">
        <v>29016.52</v>
      </c>
      <c r="O1137" s="124"/>
      <c r="P1137" s="124"/>
      <c r="Q1137" s="124"/>
      <c r="FL1137" s="67"/>
      <c r="FM1137" s="75" t="s">
        <v>429</v>
      </c>
    </row>
    <row r="1138" spans="1:169" s="18" customFormat="1" ht="16.5" x14ac:dyDescent="0.3">
      <c r="A1138" s="120"/>
      <c r="B1138" s="69"/>
      <c r="C1138" s="576" t="s">
        <v>430</v>
      </c>
      <c r="D1138" s="576"/>
      <c r="E1138" s="576"/>
      <c r="F1138" s="576"/>
      <c r="G1138" s="576"/>
      <c r="H1138" s="576"/>
      <c r="I1138" s="576"/>
      <c r="J1138" s="576"/>
      <c r="K1138" s="576"/>
      <c r="L1138" s="121">
        <v>7872.01</v>
      </c>
      <c r="M1138" s="122"/>
      <c r="N1138" s="123">
        <v>126140.3</v>
      </c>
      <c r="O1138" s="124"/>
      <c r="P1138" s="124"/>
      <c r="Q1138" s="124"/>
      <c r="FL1138" s="67"/>
      <c r="FM1138" s="75" t="s">
        <v>430</v>
      </c>
    </row>
    <row r="1139" spans="1:169" s="18" customFormat="1" ht="16.5" x14ac:dyDescent="0.3">
      <c r="A1139" s="120"/>
      <c r="B1139" s="69"/>
      <c r="C1139" s="576" t="s">
        <v>431</v>
      </c>
      <c r="D1139" s="576"/>
      <c r="E1139" s="576"/>
      <c r="F1139" s="576"/>
      <c r="G1139" s="576"/>
      <c r="H1139" s="576"/>
      <c r="I1139" s="576"/>
      <c r="J1139" s="576"/>
      <c r="K1139" s="576"/>
      <c r="L1139" s="121">
        <v>4873621.59</v>
      </c>
      <c r="M1139" s="122"/>
      <c r="N1139" s="123">
        <v>48174877.359999999</v>
      </c>
      <c r="O1139" s="124"/>
      <c r="P1139" s="124"/>
      <c r="Q1139" s="124"/>
      <c r="FL1139" s="67"/>
      <c r="FM1139" s="75" t="s">
        <v>431</v>
      </c>
    </row>
    <row r="1140" spans="1:169" s="18" customFormat="1" ht="16.5" x14ac:dyDescent="0.3">
      <c r="A1140" s="120"/>
      <c r="B1140" s="69"/>
      <c r="C1140" s="576" t="s">
        <v>432</v>
      </c>
      <c r="D1140" s="576"/>
      <c r="E1140" s="576"/>
      <c r="F1140" s="576"/>
      <c r="G1140" s="576"/>
      <c r="H1140" s="576"/>
      <c r="I1140" s="576"/>
      <c r="J1140" s="576"/>
      <c r="K1140" s="576"/>
      <c r="L1140" s="121">
        <v>4863902.57</v>
      </c>
      <c r="M1140" s="122"/>
      <c r="N1140" s="123">
        <v>48019720.539999999</v>
      </c>
      <c r="O1140" s="124"/>
      <c r="P1140" s="124"/>
      <c r="Q1140" s="124"/>
      <c r="FL1140" s="67"/>
      <c r="FM1140" s="75" t="s">
        <v>432</v>
      </c>
    </row>
    <row r="1141" spans="1:169" s="18" customFormat="1" ht="16.5" x14ac:dyDescent="0.3">
      <c r="A1141" s="120"/>
      <c r="B1141" s="69"/>
      <c r="C1141" s="576" t="s">
        <v>433</v>
      </c>
      <c r="D1141" s="576"/>
      <c r="E1141" s="576"/>
      <c r="F1141" s="576"/>
      <c r="G1141" s="576"/>
      <c r="H1141" s="576"/>
      <c r="I1141" s="576"/>
      <c r="J1141" s="576"/>
      <c r="K1141" s="576"/>
      <c r="L1141" s="125"/>
      <c r="M1141" s="122"/>
      <c r="N1141" s="126"/>
      <c r="O1141" s="124"/>
      <c r="P1141" s="124"/>
      <c r="Q1141" s="124"/>
      <c r="FL1141" s="67"/>
      <c r="FM1141" s="75" t="s">
        <v>433</v>
      </c>
    </row>
    <row r="1142" spans="1:169" s="18" customFormat="1" ht="16.5" x14ac:dyDescent="0.3">
      <c r="A1142" s="120"/>
      <c r="B1142" s="69"/>
      <c r="C1142" s="576" t="s">
        <v>434</v>
      </c>
      <c r="D1142" s="576"/>
      <c r="E1142" s="576"/>
      <c r="F1142" s="576"/>
      <c r="G1142" s="576"/>
      <c r="H1142" s="576"/>
      <c r="I1142" s="576"/>
      <c r="J1142" s="576"/>
      <c r="K1142" s="576"/>
      <c r="L1142" s="121">
        <v>9240.9699999999993</v>
      </c>
      <c r="M1142" s="122"/>
      <c r="N1142" s="123">
        <v>482470.99</v>
      </c>
      <c r="O1142" s="124"/>
      <c r="P1142" s="124"/>
      <c r="Q1142" s="124"/>
      <c r="FL1142" s="67"/>
      <c r="FM1142" s="75" t="s">
        <v>434</v>
      </c>
    </row>
    <row r="1143" spans="1:169" s="18" customFormat="1" ht="16.5" x14ac:dyDescent="0.3">
      <c r="A1143" s="120"/>
      <c r="B1143" s="69"/>
      <c r="C1143" s="576" t="s">
        <v>435</v>
      </c>
      <c r="D1143" s="576"/>
      <c r="E1143" s="576"/>
      <c r="F1143" s="576"/>
      <c r="G1143" s="576"/>
      <c r="H1143" s="576"/>
      <c r="I1143" s="576"/>
      <c r="J1143" s="576"/>
      <c r="K1143" s="576"/>
      <c r="L1143" s="121">
        <v>74614.52</v>
      </c>
      <c r="M1143" s="122"/>
      <c r="N1143" s="123">
        <v>1172194.08</v>
      </c>
      <c r="O1143" s="124"/>
      <c r="P1143" s="124"/>
      <c r="Q1143" s="124"/>
      <c r="FL1143" s="67"/>
      <c r="FM1143" s="75" t="s">
        <v>435</v>
      </c>
    </row>
    <row r="1144" spans="1:169" s="18" customFormat="1" ht="16.5" x14ac:dyDescent="0.3">
      <c r="A1144" s="120"/>
      <c r="B1144" s="69"/>
      <c r="C1144" s="576" t="s">
        <v>436</v>
      </c>
      <c r="D1144" s="576"/>
      <c r="E1144" s="576"/>
      <c r="F1144" s="576"/>
      <c r="G1144" s="576"/>
      <c r="H1144" s="576"/>
      <c r="I1144" s="576"/>
      <c r="J1144" s="576"/>
      <c r="K1144" s="576"/>
      <c r="L1144" s="121">
        <v>3815.78</v>
      </c>
      <c r="M1144" s="122"/>
      <c r="N1144" s="123">
        <v>199221.87</v>
      </c>
      <c r="O1144" s="124"/>
      <c r="P1144" s="124"/>
      <c r="Q1144" s="124"/>
      <c r="FL1144" s="67"/>
      <c r="FM1144" s="75" t="s">
        <v>436</v>
      </c>
    </row>
    <row r="1145" spans="1:169" s="18" customFormat="1" ht="16.5" x14ac:dyDescent="0.3">
      <c r="A1145" s="120"/>
      <c r="B1145" s="69"/>
      <c r="C1145" s="576" t="s">
        <v>437</v>
      </c>
      <c r="D1145" s="576"/>
      <c r="E1145" s="576"/>
      <c r="F1145" s="576"/>
      <c r="G1145" s="576"/>
      <c r="H1145" s="576"/>
      <c r="I1145" s="576"/>
      <c r="J1145" s="576"/>
      <c r="K1145" s="576"/>
      <c r="L1145" s="121">
        <v>4757894.5999999996</v>
      </c>
      <c r="M1145" s="122"/>
      <c r="N1145" s="123">
        <v>45208471.619999997</v>
      </c>
      <c r="O1145" s="124"/>
      <c r="P1145" s="124"/>
      <c r="Q1145" s="124"/>
      <c r="FL1145" s="67"/>
      <c r="FM1145" s="75" t="s">
        <v>437</v>
      </c>
    </row>
    <row r="1146" spans="1:169" s="18" customFormat="1" ht="16.5" x14ac:dyDescent="0.3">
      <c r="A1146" s="120"/>
      <c r="B1146" s="69"/>
      <c r="C1146" s="576" t="s">
        <v>438</v>
      </c>
      <c r="D1146" s="576"/>
      <c r="E1146" s="576"/>
      <c r="F1146" s="576"/>
      <c r="G1146" s="576"/>
      <c r="H1146" s="576"/>
      <c r="I1146" s="576"/>
      <c r="J1146" s="576"/>
      <c r="K1146" s="576"/>
      <c r="L1146" s="121">
        <v>14471.84</v>
      </c>
      <c r="M1146" s="122"/>
      <c r="N1146" s="123">
        <v>755576.02</v>
      </c>
      <c r="O1146" s="124"/>
      <c r="P1146" s="124"/>
      <c r="Q1146" s="124"/>
      <c r="FL1146" s="67"/>
      <c r="FM1146" s="75" t="s">
        <v>438</v>
      </c>
    </row>
    <row r="1147" spans="1:169" s="18" customFormat="1" ht="16.5" x14ac:dyDescent="0.3">
      <c r="A1147" s="120"/>
      <c r="B1147" s="69"/>
      <c r="C1147" s="576" t="s">
        <v>439</v>
      </c>
      <c r="D1147" s="576"/>
      <c r="E1147" s="576"/>
      <c r="F1147" s="576"/>
      <c r="G1147" s="576"/>
      <c r="H1147" s="576"/>
      <c r="I1147" s="576"/>
      <c r="J1147" s="576"/>
      <c r="K1147" s="576"/>
      <c r="L1147" s="121">
        <v>7680.64</v>
      </c>
      <c r="M1147" s="122"/>
      <c r="N1147" s="123">
        <v>401007.83</v>
      </c>
      <c r="O1147" s="124"/>
      <c r="P1147" s="124"/>
      <c r="Q1147" s="124"/>
      <c r="FL1147" s="67"/>
      <c r="FM1147" s="75" t="s">
        <v>439</v>
      </c>
    </row>
    <row r="1148" spans="1:169" s="18" customFormat="1" ht="16.5" x14ac:dyDescent="0.3">
      <c r="A1148" s="120"/>
      <c r="B1148" s="69"/>
      <c r="C1148" s="576" t="s">
        <v>440</v>
      </c>
      <c r="D1148" s="576"/>
      <c r="E1148" s="576"/>
      <c r="F1148" s="576"/>
      <c r="G1148" s="576"/>
      <c r="H1148" s="576"/>
      <c r="I1148" s="576"/>
      <c r="J1148" s="576"/>
      <c r="K1148" s="576"/>
      <c r="L1148" s="121">
        <v>7872.01</v>
      </c>
      <c r="M1148" s="122"/>
      <c r="N1148" s="123">
        <v>126140.3</v>
      </c>
      <c r="O1148" s="124"/>
      <c r="P1148" s="124"/>
      <c r="Q1148" s="124"/>
      <c r="FL1148" s="67"/>
      <c r="FM1148" s="75" t="s">
        <v>440</v>
      </c>
    </row>
    <row r="1149" spans="1:169" s="18" customFormat="1" ht="16.5" x14ac:dyDescent="0.3">
      <c r="A1149" s="120"/>
      <c r="B1149" s="69"/>
      <c r="C1149" s="576" t="s">
        <v>441</v>
      </c>
      <c r="D1149" s="576"/>
      <c r="E1149" s="576"/>
      <c r="F1149" s="576"/>
      <c r="G1149" s="576"/>
      <c r="H1149" s="576"/>
      <c r="I1149" s="576"/>
      <c r="J1149" s="576"/>
      <c r="K1149" s="576"/>
      <c r="L1149" s="121">
        <v>1847.01</v>
      </c>
      <c r="M1149" s="122"/>
      <c r="N1149" s="123">
        <v>29016.52</v>
      </c>
      <c r="O1149" s="124"/>
      <c r="P1149" s="124"/>
      <c r="Q1149" s="124"/>
      <c r="FL1149" s="67"/>
      <c r="FM1149" s="75" t="s">
        <v>441</v>
      </c>
    </row>
    <row r="1150" spans="1:169" s="18" customFormat="1" ht="16.5" x14ac:dyDescent="0.3">
      <c r="A1150" s="120"/>
      <c r="B1150" s="69"/>
      <c r="C1150" s="576" t="s">
        <v>442</v>
      </c>
      <c r="D1150" s="576"/>
      <c r="E1150" s="576"/>
      <c r="F1150" s="576"/>
      <c r="G1150" s="576"/>
      <c r="H1150" s="576"/>
      <c r="I1150" s="576"/>
      <c r="J1150" s="576"/>
      <c r="K1150" s="576"/>
      <c r="L1150" s="121">
        <v>4094.2</v>
      </c>
      <c r="M1150" s="122"/>
      <c r="N1150" s="123">
        <v>148502.44</v>
      </c>
      <c r="O1150" s="124"/>
      <c r="P1150" s="124"/>
      <c r="Q1150" s="124"/>
      <c r="FL1150" s="67"/>
      <c r="FM1150" s="75" t="s">
        <v>442</v>
      </c>
    </row>
    <row r="1151" spans="1:169" s="18" customFormat="1" ht="16.5" x14ac:dyDescent="0.3">
      <c r="A1151" s="120"/>
      <c r="B1151" s="69"/>
      <c r="C1151" s="576" t="s">
        <v>422</v>
      </c>
      <c r="D1151" s="576"/>
      <c r="E1151" s="576"/>
      <c r="F1151" s="576"/>
      <c r="G1151" s="576"/>
      <c r="H1151" s="576"/>
      <c r="I1151" s="576"/>
      <c r="J1151" s="576"/>
      <c r="K1151" s="576"/>
      <c r="L1151" s="125"/>
      <c r="M1151" s="122"/>
      <c r="N1151" s="126"/>
      <c r="O1151" s="124"/>
      <c r="P1151" s="124"/>
      <c r="Q1151" s="124"/>
      <c r="FL1151" s="67"/>
      <c r="FM1151" s="75" t="s">
        <v>422</v>
      </c>
    </row>
    <row r="1152" spans="1:169" s="18" customFormat="1" ht="16.5" x14ac:dyDescent="0.3">
      <c r="A1152" s="120"/>
      <c r="B1152" s="69"/>
      <c r="C1152" s="576" t="s">
        <v>443</v>
      </c>
      <c r="D1152" s="576"/>
      <c r="E1152" s="576"/>
      <c r="F1152" s="576"/>
      <c r="G1152" s="576"/>
      <c r="H1152" s="576"/>
      <c r="I1152" s="576"/>
      <c r="J1152" s="576"/>
      <c r="K1152" s="576"/>
      <c r="L1152" s="121">
        <v>1007.68</v>
      </c>
      <c r="M1152" s="122"/>
      <c r="N1152" s="123">
        <v>52610.96</v>
      </c>
      <c r="O1152" s="124"/>
      <c r="P1152" s="124"/>
      <c r="Q1152" s="124"/>
      <c r="FL1152" s="67"/>
      <c r="FM1152" s="75" t="s">
        <v>443</v>
      </c>
    </row>
    <row r="1153" spans="1:172" s="18" customFormat="1" ht="16.5" x14ac:dyDescent="0.3">
      <c r="A1153" s="120"/>
      <c r="B1153" s="69"/>
      <c r="C1153" s="576" t="s">
        <v>444</v>
      </c>
      <c r="D1153" s="576"/>
      <c r="E1153" s="576"/>
      <c r="F1153" s="576"/>
      <c r="G1153" s="576"/>
      <c r="H1153" s="576"/>
      <c r="I1153" s="576"/>
      <c r="J1153" s="576"/>
      <c r="K1153" s="576"/>
      <c r="L1153" s="127">
        <v>483.12</v>
      </c>
      <c r="M1153" s="122"/>
      <c r="N1153" s="123">
        <v>7589.8</v>
      </c>
      <c r="O1153" s="124"/>
      <c r="P1153" s="124"/>
      <c r="Q1153" s="124"/>
      <c r="FL1153" s="67"/>
      <c r="FM1153" s="75" t="s">
        <v>444</v>
      </c>
    </row>
    <row r="1154" spans="1:172" s="18" customFormat="1" ht="16.5" x14ac:dyDescent="0.3">
      <c r="A1154" s="120"/>
      <c r="B1154" s="69"/>
      <c r="C1154" s="576" t="s">
        <v>445</v>
      </c>
      <c r="D1154" s="576"/>
      <c r="E1154" s="576"/>
      <c r="F1154" s="576"/>
      <c r="G1154" s="576"/>
      <c r="H1154" s="576"/>
      <c r="I1154" s="576"/>
      <c r="J1154" s="576"/>
      <c r="K1154" s="576"/>
      <c r="L1154" s="127">
        <v>47.92</v>
      </c>
      <c r="M1154" s="122"/>
      <c r="N1154" s="123">
        <v>2501.92</v>
      </c>
      <c r="O1154" s="124"/>
      <c r="P1154" s="124"/>
      <c r="Q1154" s="124"/>
      <c r="FL1154" s="67"/>
      <c r="FM1154" s="75" t="s">
        <v>445</v>
      </c>
    </row>
    <row r="1155" spans="1:172" s="18" customFormat="1" ht="16.5" x14ac:dyDescent="0.3">
      <c r="A1155" s="120"/>
      <c r="B1155" s="69"/>
      <c r="C1155" s="576" t="s">
        <v>446</v>
      </c>
      <c r="D1155" s="576"/>
      <c r="E1155" s="576"/>
      <c r="F1155" s="576"/>
      <c r="G1155" s="576"/>
      <c r="H1155" s="576"/>
      <c r="I1155" s="576"/>
      <c r="J1155" s="576"/>
      <c r="K1155" s="576"/>
      <c r="L1155" s="121">
        <v>1115</v>
      </c>
      <c r="M1155" s="122"/>
      <c r="N1155" s="123">
        <v>10592.52</v>
      </c>
      <c r="O1155" s="124"/>
      <c r="P1155" s="124"/>
      <c r="Q1155" s="124"/>
      <c r="FL1155" s="67"/>
      <c r="FM1155" s="75" t="s">
        <v>446</v>
      </c>
    </row>
    <row r="1156" spans="1:172" s="18" customFormat="1" ht="16.5" x14ac:dyDescent="0.3">
      <c r="A1156" s="120"/>
      <c r="B1156" s="69"/>
      <c r="C1156" s="576" t="s">
        <v>447</v>
      </c>
      <c r="D1156" s="576"/>
      <c r="E1156" s="576"/>
      <c r="F1156" s="576"/>
      <c r="G1156" s="576"/>
      <c r="H1156" s="576"/>
      <c r="I1156" s="576"/>
      <c r="J1156" s="576"/>
      <c r="K1156" s="576"/>
      <c r="L1156" s="127">
        <v>971.16</v>
      </c>
      <c r="M1156" s="122"/>
      <c r="N1156" s="123">
        <v>50703.839999999997</v>
      </c>
      <c r="O1156" s="124"/>
      <c r="P1156" s="124"/>
      <c r="Q1156" s="124"/>
      <c r="FL1156" s="67"/>
      <c r="FM1156" s="75" t="s">
        <v>447</v>
      </c>
    </row>
    <row r="1157" spans="1:172" s="18" customFormat="1" ht="16.5" x14ac:dyDescent="0.3">
      <c r="A1157" s="120"/>
      <c r="B1157" s="69"/>
      <c r="C1157" s="576" t="s">
        <v>448</v>
      </c>
      <c r="D1157" s="576"/>
      <c r="E1157" s="576"/>
      <c r="F1157" s="576"/>
      <c r="G1157" s="576"/>
      <c r="H1157" s="576"/>
      <c r="I1157" s="576"/>
      <c r="J1157" s="576"/>
      <c r="K1157" s="576"/>
      <c r="L1157" s="127">
        <v>517.24</v>
      </c>
      <c r="M1157" s="122"/>
      <c r="N1157" s="123">
        <v>27005.32</v>
      </c>
      <c r="O1157" s="124"/>
      <c r="P1157" s="124"/>
      <c r="Q1157" s="124"/>
      <c r="FL1157" s="67"/>
      <c r="FM1157" s="75" t="s">
        <v>448</v>
      </c>
    </row>
    <row r="1158" spans="1:172" s="18" customFormat="1" ht="16.5" x14ac:dyDescent="0.3">
      <c r="A1158" s="120"/>
      <c r="B1158" s="128"/>
      <c r="C1158" s="589" t="s">
        <v>449</v>
      </c>
      <c r="D1158" s="589"/>
      <c r="E1158" s="589"/>
      <c r="F1158" s="589"/>
      <c r="G1158" s="589"/>
      <c r="H1158" s="589"/>
      <c r="I1158" s="589"/>
      <c r="J1158" s="589"/>
      <c r="K1158" s="589"/>
      <c r="L1158" s="129">
        <v>4877715.79</v>
      </c>
      <c r="M1158" s="130"/>
      <c r="N1158" s="131">
        <v>48323379.799999997</v>
      </c>
      <c r="O1158" s="124"/>
      <c r="P1158" s="124"/>
      <c r="Q1158" s="124"/>
      <c r="FL1158" s="67"/>
      <c r="FN1158" s="67" t="s">
        <v>449</v>
      </c>
    </row>
    <row r="1159" spans="1:172" s="18" customFormat="1" ht="16.5" x14ac:dyDescent="0.3">
      <c r="A1159" s="120"/>
      <c r="B1159" s="69"/>
      <c r="C1159" s="576" t="s">
        <v>450</v>
      </c>
      <c r="D1159" s="576"/>
      <c r="E1159" s="576"/>
      <c r="F1159" s="576"/>
      <c r="G1159" s="576"/>
      <c r="H1159" s="576"/>
      <c r="I1159" s="576"/>
      <c r="J1159" s="576"/>
      <c r="K1159" s="576"/>
      <c r="L1159" s="121">
        <v>14112.35</v>
      </c>
      <c r="M1159" s="122"/>
      <c r="N1159" s="123">
        <v>736805.74</v>
      </c>
      <c r="O1159" s="124"/>
      <c r="P1159" s="124"/>
      <c r="Q1159" s="124"/>
      <c r="FL1159" s="67"/>
      <c r="FM1159" s="75" t="s">
        <v>450</v>
      </c>
      <c r="FN1159" s="67"/>
    </row>
    <row r="1160" spans="1:172" s="18" customFormat="1" ht="16.5" x14ac:dyDescent="0.3">
      <c r="A1160" s="120"/>
      <c r="B1160" s="69"/>
      <c r="C1160" s="576" t="s">
        <v>451</v>
      </c>
      <c r="D1160" s="576"/>
      <c r="E1160" s="576"/>
      <c r="F1160" s="576"/>
      <c r="G1160" s="576"/>
      <c r="H1160" s="576"/>
      <c r="I1160" s="576"/>
      <c r="J1160" s="576"/>
      <c r="K1160" s="576"/>
      <c r="L1160" s="121">
        <v>15443</v>
      </c>
      <c r="M1160" s="122"/>
      <c r="N1160" s="123">
        <v>806279.86</v>
      </c>
      <c r="O1160" s="124"/>
      <c r="P1160" s="124"/>
      <c r="Q1160" s="124"/>
      <c r="FL1160" s="67"/>
      <c r="FM1160" s="75" t="s">
        <v>451</v>
      </c>
      <c r="FN1160" s="67"/>
    </row>
    <row r="1161" spans="1:172" s="18" customFormat="1" ht="16.5" x14ac:dyDescent="0.3">
      <c r="A1161" s="120"/>
      <c r="B1161" s="69"/>
      <c r="C1161" s="576" t="s">
        <v>452</v>
      </c>
      <c r="D1161" s="576"/>
      <c r="E1161" s="576"/>
      <c r="F1161" s="576"/>
      <c r="G1161" s="576"/>
      <c r="H1161" s="576"/>
      <c r="I1161" s="576"/>
      <c r="J1161" s="576"/>
      <c r="K1161" s="576"/>
      <c r="L1161" s="121">
        <v>8197.8799999999992</v>
      </c>
      <c r="M1161" s="122"/>
      <c r="N1161" s="123">
        <v>428013.15</v>
      </c>
      <c r="O1161" s="124"/>
      <c r="P1161" s="124"/>
      <c r="Q1161" s="124"/>
      <c r="FL1161" s="67"/>
      <c r="FM1161" s="75" t="s">
        <v>452</v>
      </c>
      <c r="FN1161" s="67"/>
    </row>
    <row r="1162" spans="1:172" s="18" customFormat="1" ht="16.5" x14ac:dyDescent="0.3">
      <c r="A1162" s="120"/>
      <c r="B1162" s="69"/>
      <c r="C1162" s="576" t="s">
        <v>561</v>
      </c>
      <c r="D1162" s="576"/>
      <c r="E1162" s="576"/>
      <c r="F1162" s="576"/>
      <c r="G1162" s="576"/>
      <c r="H1162" s="576"/>
      <c r="I1162" s="576"/>
      <c r="J1162" s="576"/>
      <c r="K1162" s="576"/>
      <c r="L1162" s="121">
        <v>93652.14</v>
      </c>
      <c r="M1162" s="122"/>
      <c r="N1162" s="123">
        <v>927808.89</v>
      </c>
      <c r="O1162" s="124"/>
      <c r="P1162" s="124"/>
      <c r="Q1162" s="124"/>
      <c r="R1162" s="18" t="s">
        <v>474</v>
      </c>
      <c r="FL1162" s="67"/>
      <c r="FM1162" s="75" t="s">
        <v>453</v>
      </c>
      <c r="FN1162" s="67"/>
    </row>
    <row r="1163" spans="1:172" s="18" customFormat="1" ht="16.5" x14ac:dyDescent="0.3">
      <c r="A1163" s="120"/>
      <c r="B1163" s="69"/>
      <c r="C1163" s="576" t="s">
        <v>454</v>
      </c>
      <c r="D1163" s="576"/>
      <c r="E1163" s="576"/>
      <c r="F1163" s="576"/>
      <c r="G1163" s="576"/>
      <c r="H1163" s="576"/>
      <c r="I1163" s="576"/>
      <c r="J1163" s="576"/>
      <c r="K1163" s="576"/>
      <c r="L1163" s="121">
        <v>-4311507.49</v>
      </c>
      <c r="M1163" s="122"/>
      <c r="N1163" s="123">
        <v>-40959321.210000001</v>
      </c>
      <c r="O1163" s="124"/>
      <c r="P1163" s="124"/>
      <c r="Q1163" s="124"/>
      <c r="R1163" s="151">
        <f>'спецификация корр'!H33</f>
        <v>3917325.8836526242</v>
      </c>
      <c r="FL1163" s="67"/>
      <c r="FM1163" s="75" t="s">
        <v>454</v>
      </c>
      <c r="FN1163" s="67"/>
    </row>
    <row r="1164" spans="1:172" s="18" customFormat="1" ht="16.5" x14ac:dyDescent="0.3">
      <c r="A1164" s="120"/>
      <c r="B1164" s="128"/>
      <c r="C1164" s="589" t="s">
        <v>449</v>
      </c>
      <c r="D1164" s="589"/>
      <c r="E1164" s="589"/>
      <c r="F1164" s="589"/>
      <c r="G1164" s="589"/>
      <c r="H1164" s="589"/>
      <c r="I1164" s="589"/>
      <c r="J1164" s="589"/>
      <c r="K1164" s="589"/>
      <c r="L1164" s="129">
        <v>659860.43999999994</v>
      </c>
      <c r="M1164" s="130"/>
      <c r="N1164" s="131">
        <v>8291857.2000000002</v>
      </c>
      <c r="O1164" s="124"/>
      <c r="P1164" s="124"/>
      <c r="Q1164" s="124"/>
      <c r="FL1164" s="67"/>
      <c r="FN1164" s="67" t="s">
        <v>449</v>
      </c>
    </row>
    <row r="1165" spans="1:172" s="18" customFormat="1" ht="16.5" x14ac:dyDescent="0.3">
      <c r="A1165" s="120"/>
      <c r="B1165" s="69"/>
      <c r="C1165" s="576" t="s">
        <v>455</v>
      </c>
      <c r="D1165" s="576"/>
      <c r="E1165" s="576"/>
      <c r="F1165" s="576"/>
      <c r="G1165" s="576"/>
      <c r="H1165" s="576"/>
      <c r="I1165" s="576"/>
      <c r="J1165" s="576"/>
      <c r="K1165" s="576"/>
      <c r="L1165" s="121">
        <v>145169.29999999999</v>
      </c>
      <c r="M1165" s="122"/>
      <c r="N1165" s="123">
        <f>N1164*0.22</f>
        <v>1824208.584</v>
      </c>
      <c r="O1165" s="124"/>
      <c r="P1165" s="124"/>
      <c r="Q1165" s="124"/>
      <c r="FL1165" s="67"/>
      <c r="FN1165" s="67"/>
      <c r="FO1165" s="75" t="s">
        <v>455</v>
      </c>
    </row>
    <row r="1166" spans="1:172" s="18" customFormat="1" ht="16.5" x14ac:dyDescent="0.3">
      <c r="A1166" s="120"/>
      <c r="B1166" s="128"/>
      <c r="C1166" s="589" t="s">
        <v>456</v>
      </c>
      <c r="D1166" s="589"/>
      <c r="E1166" s="589"/>
      <c r="F1166" s="589"/>
      <c r="G1166" s="589"/>
      <c r="H1166" s="589"/>
      <c r="I1166" s="589"/>
      <c r="J1166" s="589"/>
      <c r="K1166" s="589"/>
      <c r="L1166" s="129">
        <v>805029.74</v>
      </c>
      <c r="M1166" s="130"/>
      <c r="N1166" s="131">
        <f>N1164+N1165</f>
        <v>10116065.784</v>
      </c>
      <c r="O1166" s="124"/>
      <c r="P1166" s="124"/>
      <c r="Q1166" s="124"/>
      <c r="R1166" s="151">
        <f>'спецификация корр'!H35</f>
        <v>4779137.5780562013</v>
      </c>
      <c r="S1166" s="217">
        <f>N1166+R1166</f>
        <v>14895203.362056201</v>
      </c>
      <c r="FL1166" s="67"/>
      <c r="FN1166" s="67"/>
      <c r="FP1166" s="67" t="s">
        <v>456</v>
      </c>
    </row>
    <row r="1167" spans="1:172" s="18" customFormat="1" ht="16.5" x14ac:dyDescent="0.3">
      <c r="A1167" s="120"/>
      <c r="B1167" s="69"/>
      <c r="C1167" s="576" t="s">
        <v>457</v>
      </c>
      <c r="D1167" s="576"/>
      <c r="E1167" s="576"/>
      <c r="F1167" s="576"/>
      <c r="G1167" s="576"/>
      <c r="H1167" s="576"/>
      <c r="I1167" s="576"/>
      <c r="J1167" s="576"/>
      <c r="K1167" s="576"/>
      <c r="L1167" s="125"/>
      <c r="M1167" s="122"/>
      <c r="N1167" s="126"/>
      <c r="O1167" s="124"/>
      <c r="P1167" s="124"/>
      <c r="Q1167" s="124"/>
      <c r="S1167" s="217"/>
      <c r="FL1167" s="67"/>
      <c r="FM1167" s="75" t="s">
        <v>457</v>
      </c>
      <c r="FN1167" s="67"/>
      <c r="FP1167" s="67"/>
    </row>
    <row r="1168" spans="1:172" s="18" customFormat="1" ht="16.5" x14ac:dyDescent="0.3">
      <c r="A1168" s="120"/>
      <c r="B1168" s="69"/>
      <c r="C1168" s="576" t="s">
        <v>475</v>
      </c>
      <c r="D1168" s="576"/>
      <c r="E1168" s="576"/>
      <c r="F1168" s="576"/>
      <c r="G1168" s="576"/>
      <c r="H1168" s="576"/>
      <c r="I1168" s="576"/>
      <c r="J1168" s="576"/>
      <c r="K1168" s="576"/>
      <c r="L1168" s="125"/>
      <c r="M1168" s="122"/>
      <c r="N1168" s="126"/>
      <c r="O1168" s="124"/>
      <c r="P1168" s="124"/>
      <c r="Q1168" s="124"/>
      <c r="FL1168" s="67"/>
      <c r="FM1168" s="75" t="s">
        <v>458</v>
      </c>
      <c r="FN1168" s="67"/>
      <c r="FP1168" s="67"/>
    </row>
    <row r="1169" spans="1:234" s="18" customFormat="1" ht="16.5" hidden="1" x14ac:dyDescent="0.3">
      <c r="A1169" s="120"/>
      <c r="B1169" s="69" t="s">
        <v>169</v>
      </c>
      <c r="C1169" s="576" t="s">
        <v>459</v>
      </c>
      <c r="D1169" s="576"/>
      <c r="E1169" s="576"/>
      <c r="F1169" s="576"/>
      <c r="G1169" s="576"/>
      <c r="H1169" s="576"/>
      <c r="I1169" s="576"/>
      <c r="J1169" s="576"/>
      <c r="K1169" s="576"/>
      <c r="L1169" s="121">
        <v>4797.6000000000004</v>
      </c>
      <c r="M1169" s="122"/>
      <c r="N1169" s="123">
        <v>45577.2</v>
      </c>
      <c r="O1169" s="124"/>
      <c r="P1169" s="124"/>
      <c r="Q1169" s="124"/>
      <c r="FL1169" s="67"/>
      <c r="FM1169" s="75" t="s">
        <v>459</v>
      </c>
      <c r="FN1169" s="67"/>
      <c r="FP1169" s="67"/>
    </row>
    <row r="1170" spans="1:234" s="18" customFormat="1" ht="16.5" hidden="1" x14ac:dyDescent="0.3">
      <c r="A1170" s="120"/>
      <c r="B1170" s="69" t="s">
        <v>169</v>
      </c>
      <c r="C1170" s="576" t="s">
        <v>460</v>
      </c>
      <c r="D1170" s="576"/>
      <c r="E1170" s="576"/>
      <c r="F1170" s="576"/>
      <c r="G1170" s="576"/>
      <c r="H1170" s="576"/>
      <c r="I1170" s="576"/>
      <c r="J1170" s="576"/>
      <c r="K1170" s="576"/>
      <c r="L1170" s="121">
        <v>702221.48</v>
      </c>
      <c r="M1170" s="122"/>
      <c r="N1170" s="123">
        <v>6671104.0800000001</v>
      </c>
      <c r="O1170" s="124"/>
      <c r="P1170" s="124"/>
      <c r="Q1170" s="124"/>
      <c r="FL1170" s="67"/>
      <c r="FM1170" s="75" t="s">
        <v>460</v>
      </c>
      <c r="FN1170" s="67"/>
      <c r="FP1170" s="67"/>
    </row>
    <row r="1171" spans="1:234" s="18" customFormat="1" ht="16.5" hidden="1" x14ac:dyDescent="0.3">
      <c r="A1171" s="120"/>
      <c r="B1171" s="69" t="s">
        <v>169</v>
      </c>
      <c r="C1171" s="576" t="s">
        <v>461</v>
      </c>
      <c r="D1171" s="576"/>
      <c r="E1171" s="576"/>
      <c r="F1171" s="576"/>
      <c r="G1171" s="576"/>
      <c r="H1171" s="576"/>
      <c r="I1171" s="576"/>
      <c r="J1171" s="576"/>
      <c r="K1171" s="576"/>
      <c r="L1171" s="121">
        <v>36937.72</v>
      </c>
      <c r="M1171" s="122"/>
      <c r="N1171" s="123">
        <v>350908.36</v>
      </c>
      <c r="O1171" s="124"/>
      <c r="P1171" s="124"/>
      <c r="Q1171" s="124"/>
      <c r="FL1171" s="67"/>
      <c r="FM1171" s="75" t="s">
        <v>461</v>
      </c>
      <c r="FN1171" s="67"/>
      <c r="FP1171" s="67"/>
    </row>
    <row r="1172" spans="1:234" s="18" customFormat="1" ht="16.5" hidden="1" x14ac:dyDescent="0.3">
      <c r="A1172" s="120"/>
      <c r="B1172" s="69" t="s">
        <v>169</v>
      </c>
      <c r="C1172" s="576" t="s">
        <v>462</v>
      </c>
      <c r="D1172" s="576"/>
      <c r="E1172" s="576"/>
      <c r="F1172" s="576"/>
      <c r="G1172" s="576"/>
      <c r="H1172" s="576"/>
      <c r="I1172" s="576"/>
      <c r="J1172" s="576"/>
      <c r="K1172" s="576"/>
      <c r="L1172" s="121">
        <v>1759.2</v>
      </c>
      <c r="M1172" s="122"/>
      <c r="N1172" s="123">
        <v>16712.400000000001</v>
      </c>
      <c r="O1172" s="124"/>
      <c r="P1172" s="124"/>
      <c r="Q1172" s="124"/>
      <c r="FL1172" s="67"/>
      <c r="FM1172" s="75" t="s">
        <v>462</v>
      </c>
      <c r="FN1172" s="67"/>
      <c r="FP1172" s="67"/>
    </row>
    <row r="1173" spans="1:234" s="18" customFormat="1" ht="16.5" hidden="1" x14ac:dyDescent="0.3">
      <c r="A1173" s="120"/>
      <c r="B1173" s="69" t="s">
        <v>169</v>
      </c>
      <c r="C1173" s="576" t="s">
        <v>463</v>
      </c>
      <c r="D1173" s="576"/>
      <c r="E1173" s="576"/>
      <c r="F1173" s="576"/>
      <c r="G1173" s="576"/>
      <c r="H1173" s="576"/>
      <c r="I1173" s="576"/>
      <c r="J1173" s="576"/>
      <c r="K1173" s="576"/>
      <c r="L1173" s="121">
        <v>87115.06</v>
      </c>
      <c r="M1173" s="122"/>
      <c r="N1173" s="123">
        <v>827593.07</v>
      </c>
      <c r="O1173" s="124"/>
      <c r="P1173" s="124"/>
      <c r="Q1173" s="124"/>
      <c r="FL1173" s="67"/>
      <c r="FM1173" s="75" t="s">
        <v>463</v>
      </c>
      <c r="FN1173" s="67"/>
      <c r="FP1173" s="67"/>
    </row>
    <row r="1174" spans="1:234" s="18" customFormat="1" ht="16.5" hidden="1" x14ac:dyDescent="0.3">
      <c r="A1174" s="120"/>
      <c r="B1174" s="69" t="s">
        <v>169</v>
      </c>
      <c r="C1174" s="576" t="s">
        <v>464</v>
      </c>
      <c r="D1174" s="576"/>
      <c r="E1174" s="576"/>
      <c r="F1174" s="576"/>
      <c r="G1174" s="576"/>
      <c r="H1174" s="576"/>
      <c r="I1174" s="576"/>
      <c r="J1174" s="576"/>
      <c r="K1174" s="576"/>
      <c r="L1174" s="121">
        <v>17259.29</v>
      </c>
      <c r="M1174" s="122"/>
      <c r="N1174" s="123">
        <v>163963.26</v>
      </c>
      <c r="O1174" s="124"/>
      <c r="P1174" s="124"/>
      <c r="Q1174" s="124"/>
      <c r="FL1174" s="67"/>
      <c r="FM1174" s="75" t="s">
        <v>464</v>
      </c>
      <c r="FN1174" s="67"/>
      <c r="FP1174" s="67"/>
    </row>
    <row r="1175" spans="1:234" s="18" customFormat="1" ht="16.5" hidden="1" x14ac:dyDescent="0.3">
      <c r="A1175" s="120"/>
      <c r="B1175" s="69" t="s">
        <v>169</v>
      </c>
      <c r="C1175" s="576" t="s">
        <v>465</v>
      </c>
      <c r="D1175" s="576"/>
      <c r="E1175" s="576"/>
      <c r="F1175" s="576"/>
      <c r="G1175" s="576"/>
      <c r="H1175" s="576"/>
      <c r="I1175" s="576"/>
      <c r="J1175" s="576"/>
      <c r="K1175" s="576"/>
      <c r="L1175" s="121">
        <v>1135623.78</v>
      </c>
      <c r="M1175" s="122"/>
      <c r="N1175" s="123">
        <v>10788425.91</v>
      </c>
      <c r="O1175" s="124"/>
      <c r="P1175" s="124"/>
      <c r="Q1175" s="124"/>
      <c r="FL1175" s="67"/>
      <c r="FM1175" s="75" t="s">
        <v>465</v>
      </c>
      <c r="FN1175" s="67"/>
      <c r="FP1175" s="67"/>
    </row>
    <row r="1176" spans="1:234" s="18" customFormat="1" ht="16.5" hidden="1" x14ac:dyDescent="0.3">
      <c r="A1176" s="120"/>
      <c r="B1176" s="69" t="s">
        <v>169</v>
      </c>
      <c r="C1176" s="576" t="s">
        <v>466</v>
      </c>
      <c r="D1176" s="576"/>
      <c r="E1176" s="576"/>
      <c r="F1176" s="576"/>
      <c r="G1176" s="576"/>
      <c r="H1176" s="576"/>
      <c r="I1176" s="576"/>
      <c r="J1176" s="576"/>
      <c r="K1176" s="576"/>
      <c r="L1176" s="121">
        <v>378541.26</v>
      </c>
      <c r="M1176" s="122"/>
      <c r="N1176" s="123">
        <v>3596141.97</v>
      </c>
      <c r="O1176" s="124"/>
      <c r="P1176" s="124"/>
      <c r="Q1176" s="124"/>
      <c r="FL1176" s="67"/>
      <c r="FM1176" s="75" t="s">
        <v>466</v>
      </c>
      <c r="FN1176" s="67"/>
      <c r="FP1176" s="67"/>
    </row>
    <row r="1177" spans="1:234" s="18" customFormat="1" ht="16.5" hidden="1" x14ac:dyDescent="0.3">
      <c r="A1177" s="120"/>
      <c r="B1177" s="69" t="s">
        <v>169</v>
      </c>
      <c r="C1177" s="576" t="s">
        <v>467</v>
      </c>
      <c r="D1177" s="576"/>
      <c r="E1177" s="576"/>
      <c r="F1177" s="576"/>
      <c r="G1177" s="576"/>
      <c r="H1177" s="576"/>
      <c r="I1177" s="576"/>
      <c r="J1177" s="576"/>
      <c r="K1177" s="576"/>
      <c r="L1177" s="121">
        <v>883080.09</v>
      </c>
      <c r="M1177" s="122"/>
      <c r="N1177" s="123">
        <v>8389260.8599999994</v>
      </c>
      <c r="O1177" s="124"/>
      <c r="P1177" s="124"/>
      <c r="Q1177" s="124"/>
      <c r="FL1177" s="67"/>
      <c r="FM1177" s="75" t="s">
        <v>467</v>
      </c>
      <c r="FN1177" s="67"/>
      <c r="FP1177" s="67"/>
    </row>
    <row r="1178" spans="1:234" s="18" customFormat="1" ht="16.5" hidden="1" x14ac:dyDescent="0.3">
      <c r="A1178" s="120"/>
      <c r="B1178" s="69" t="s">
        <v>169</v>
      </c>
      <c r="C1178" s="576" t="s">
        <v>468</v>
      </c>
      <c r="D1178" s="576"/>
      <c r="E1178" s="576"/>
      <c r="F1178" s="576"/>
      <c r="G1178" s="576"/>
      <c r="H1178" s="576"/>
      <c r="I1178" s="576"/>
      <c r="J1178" s="576"/>
      <c r="K1178" s="576"/>
      <c r="L1178" s="121">
        <v>66013.2</v>
      </c>
      <c r="M1178" s="122"/>
      <c r="N1178" s="123">
        <v>627125.4</v>
      </c>
      <c r="O1178" s="124"/>
      <c r="P1178" s="124"/>
      <c r="Q1178" s="124"/>
      <c r="FL1178" s="67"/>
      <c r="FM1178" s="75" t="s">
        <v>468</v>
      </c>
      <c r="FN1178" s="67"/>
      <c r="FP1178" s="67"/>
    </row>
    <row r="1179" spans="1:234" s="18" customFormat="1" ht="16.5" hidden="1" x14ac:dyDescent="0.3">
      <c r="A1179" s="120"/>
      <c r="B1179" s="69" t="s">
        <v>169</v>
      </c>
      <c r="C1179" s="576" t="s">
        <v>469</v>
      </c>
      <c r="D1179" s="576"/>
      <c r="E1179" s="576"/>
      <c r="F1179" s="576"/>
      <c r="G1179" s="576"/>
      <c r="H1179" s="576"/>
      <c r="I1179" s="576"/>
      <c r="J1179" s="576"/>
      <c r="K1179" s="576"/>
      <c r="L1179" s="121">
        <v>998158.81</v>
      </c>
      <c r="M1179" s="122"/>
      <c r="N1179" s="123">
        <v>9482508.6999999993</v>
      </c>
      <c r="O1179" s="124"/>
      <c r="P1179" s="124"/>
      <c r="Q1179" s="124"/>
      <c r="FL1179" s="67"/>
      <c r="FM1179" s="75" t="s">
        <v>469</v>
      </c>
      <c r="FN1179" s="67"/>
      <c r="FP1179" s="67"/>
    </row>
    <row r="1180" spans="1:234" s="18" customFormat="1" ht="16.5" x14ac:dyDescent="0.3">
      <c r="A1180" s="120"/>
      <c r="B1180" s="69"/>
      <c r="C1180" s="576" t="s">
        <v>470</v>
      </c>
      <c r="D1180" s="576"/>
      <c r="E1180" s="576"/>
      <c r="F1180" s="576"/>
      <c r="G1180" s="576"/>
      <c r="H1180" s="576"/>
      <c r="I1180" s="576"/>
      <c r="J1180" s="576"/>
      <c r="K1180" s="576"/>
      <c r="L1180" s="121">
        <v>4311507.49</v>
      </c>
      <c r="M1180" s="122"/>
      <c r="N1180" s="123">
        <v>40959321.210000001</v>
      </c>
      <c r="O1180" s="124"/>
      <c r="P1180" s="124"/>
      <c r="Q1180" s="124"/>
      <c r="FL1180" s="67"/>
      <c r="FM1180" s="75" t="s">
        <v>470</v>
      </c>
      <c r="FN1180" s="67"/>
      <c r="FP1180" s="67"/>
    </row>
    <row r="1181" spans="1:234" s="18" customFormat="1" ht="1.5" customHeight="1" x14ac:dyDescent="0.25">
      <c r="B1181" s="108"/>
      <c r="C1181" s="67"/>
      <c r="D1181" s="67"/>
      <c r="E1181" s="67"/>
      <c r="F1181" s="67"/>
      <c r="G1181" s="67"/>
      <c r="H1181" s="67"/>
      <c r="I1181" s="67"/>
      <c r="J1181" s="67"/>
      <c r="K1181" s="67"/>
      <c r="L1181" s="129"/>
      <c r="M1181" s="132"/>
      <c r="N1181" s="133"/>
    </row>
    <row r="1182" spans="1:234" s="18" customFormat="1" ht="26.25" customHeight="1" x14ac:dyDescent="0.25">
      <c r="A1182" s="134"/>
      <c r="B1182" s="135"/>
      <c r="C1182" s="135"/>
      <c r="D1182" s="135"/>
      <c r="E1182" s="135"/>
      <c r="F1182" s="135"/>
      <c r="G1182" s="135"/>
      <c r="H1182" s="135"/>
      <c r="I1182" s="135"/>
      <c r="J1182" s="135"/>
      <c r="K1182" s="135"/>
      <c r="L1182" s="135"/>
      <c r="M1182" s="135"/>
      <c r="N1182" s="135"/>
    </row>
    <row r="1183" spans="1:234" s="41" customFormat="1" ht="15" x14ac:dyDescent="0.25">
      <c r="A1183" s="21"/>
      <c r="B1183" s="136" t="s">
        <v>471</v>
      </c>
      <c r="C1183" s="590"/>
      <c r="D1183" s="590"/>
      <c r="E1183" s="590"/>
      <c r="F1183" s="590"/>
      <c r="G1183" s="590"/>
      <c r="H1183" s="591"/>
      <c r="I1183" s="591"/>
      <c r="J1183" s="591"/>
      <c r="K1183" s="591"/>
      <c r="L1183" s="591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9"/>
      <c r="AP1183" s="29"/>
      <c r="AQ1183" s="29"/>
      <c r="AR1183" s="29"/>
      <c r="AS1183" s="29"/>
      <c r="AT1183" s="29"/>
      <c r="AU1183" s="24"/>
      <c r="AV1183" s="24"/>
      <c r="AW1183" s="24"/>
      <c r="AX1183" s="24"/>
      <c r="AY1183" s="24"/>
      <c r="AZ1183" s="24"/>
      <c r="BA1183" s="24"/>
      <c r="BB1183" s="24"/>
      <c r="BC1183" s="29"/>
      <c r="BD1183" s="29"/>
      <c r="BE1183" s="29"/>
      <c r="BF1183" s="29"/>
      <c r="BG1183" s="29"/>
      <c r="BH1183" s="29"/>
      <c r="BI1183" s="24"/>
      <c r="BJ1183" s="24"/>
      <c r="BK1183" s="24"/>
      <c r="BL1183" s="24"/>
      <c r="BM1183" s="24"/>
      <c r="BN1183" s="24"/>
      <c r="BO1183" s="24"/>
      <c r="BP1183" s="24"/>
      <c r="BQ1183" s="29"/>
      <c r="BR1183" s="29"/>
      <c r="BS1183" s="29"/>
      <c r="BT1183" s="29"/>
      <c r="BU1183" s="29"/>
      <c r="BV1183" s="29"/>
      <c r="BW1183" s="24"/>
      <c r="BX1183" s="24"/>
      <c r="BY1183" s="24"/>
      <c r="BZ1183" s="24"/>
      <c r="CA1183" s="24"/>
      <c r="CB1183" s="24"/>
      <c r="CC1183" s="24"/>
      <c r="CD1183" s="24"/>
      <c r="CE1183" s="29"/>
      <c r="CF1183" s="29"/>
      <c r="CG1183" s="29"/>
      <c r="CH1183" s="29"/>
      <c r="CI1183" s="29"/>
      <c r="CJ1183" s="29"/>
      <c r="CK1183" s="24"/>
      <c r="CL1183" s="24"/>
      <c r="CM1183" s="24"/>
      <c r="CN1183" s="24"/>
      <c r="CO1183" s="24"/>
      <c r="CP1183" s="24"/>
      <c r="CQ1183" s="24"/>
      <c r="CR1183" s="24"/>
      <c r="CS1183" s="29"/>
      <c r="CT1183" s="29"/>
      <c r="CU1183" s="29"/>
      <c r="CV1183" s="29"/>
      <c r="CW1183" s="29"/>
      <c r="CX1183" s="29"/>
      <c r="CY1183" s="24"/>
      <c r="CZ1183" s="24"/>
      <c r="DA1183" s="24"/>
      <c r="DB1183" s="24"/>
      <c r="DC1183" s="24"/>
      <c r="DD1183" s="24"/>
      <c r="DE1183" s="24"/>
      <c r="DF1183" s="24"/>
      <c r="DG1183" s="32"/>
      <c r="DH1183" s="32"/>
      <c r="DI1183" s="32"/>
      <c r="DJ1183" s="32"/>
      <c r="DK1183" s="32"/>
      <c r="DL1183" s="32"/>
      <c r="DM1183" s="32"/>
      <c r="DN1183" s="32"/>
      <c r="DO1183" s="32"/>
      <c r="DP1183" s="32"/>
      <c r="DQ1183" s="32"/>
      <c r="DR1183" s="32"/>
      <c r="DS1183" s="32"/>
      <c r="DT1183" s="32"/>
      <c r="DU1183" s="32"/>
      <c r="DV1183" s="32"/>
      <c r="DW1183" s="32"/>
      <c r="DX1183" s="32"/>
      <c r="DY1183" s="32"/>
      <c r="DZ1183" s="32"/>
      <c r="EA1183" s="32"/>
      <c r="EB1183" s="32"/>
      <c r="EC1183" s="32"/>
      <c r="ED1183" s="32"/>
      <c r="EE1183" s="32"/>
      <c r="EF1183" s="32"/>
      <c r="EG1183" s="32"/>
      <c r="EH1183" s="32"/>
      <c r="EI1183" s="32"/>
      <c r="EJ1183" s="32"/>
      <c r="EK1183" s="32"/>
      <c r="EL1183" s="32"/>
      <c r="EM1183" s="32"/>
      <c r="EN1183" s="32"/>
      <c r="EO1183" s="32"/>
      <c r="EP1183" s="32"/>
      <c r="EQ1183" s="32"/>
      <c r="ER1183" s="32"/>
      <c r="ES1183" s="32"/>
      <c r="ET1183" s="32"/>
      <c r="EU1183" s="32"/>
      <c r="EV1183" s="32"/>
      <c r="EW1183" s="28"/>
      <c r="EX1183" s="28"/>
      <c r="EY1183" s="28"/>
      <c r="EZ1183" s="137"/>
      <c r="FA1183" s="29"/>
      <c r="FB1183" s="29"/>
      <c r="FC1183" s="29"/>
      <c r="FD1183" s="29"/>
      <c r="FE1183" s="29"/>
      <c r="FF1183" s="29"/>
      <c r="FG1183" s="29"/>
      <c r="FH1183" s="29"/>
      <c r="FI1183" s="29"/>
      <c r="FJ1183" s="137"/>
      <c r="FK1183" s="29"/>
      <c r="FL1183" s="29"/>
      <c r="FM1183" s="29"/>
      <c r="FN1183" s="29"/>
      <c r="FO1183" s="29"/>
      <c r="FP1183" s="29"/>
      <c r="FQ1183" s="138" t="s">
        <v>0</v>
      </c>
      <c r="FR1183" s="138" t="s">
        <v>0</v>
      </c>
      <c r="FS1183" s="138" t="s">
        <v>0</v>
      </c>
      <c r="FT1183" s="138" t="s">
        <v>0</v>
      </c>
      <c r="FU1183" s="138" t="s">
        <v>0</v>
      </c>
      <c r="FV1183" s="139" t="s">
        <v>0</v>
      </c>
      <c r="FW1183" s="139" t="s">
        <v>0</v>
      </c>
      <c r="FX1183" s="139" t="s">
        <v>0</v>
      </c>
      <c r="FY1183" s="139" t="s">
        <v>0</v>
      </c>
      <c r="FZ1183" s="139" t="s">
        <v>0</v>
      </c>
      <c r="GA1183" s="138"/>
      <c r="GB1183" s="138"/>
      <c r="GC1183" s="138"/>
      <c r="GD1183" s="138"/>
      <c r="GE1183" s="138"/>
      <c r="GF1183" s="139"/>
      <c r="GG1183" s="139"/>
      <c r="GH1183" s="139"/>
      <c r="GI1183" s="139"/>
      <c r="GJ1183" s="139"/>
      <c r="GK1183" s="29"/>
      <c r="GL1183" s="29"/>
      <c r="GM1183" s="29"/>
      <c r="GN1183" s="29"/>
      <c r="GO1183" s="29"/>
      <c r="GP1183" s="29"/>
      <c r="GQ1183" s="29"/>
      <c r="GR1183" s="29"/>
      <c r="GS1183" s="29"/>
      <c r="GT1183" s="29"/>
      <c r="GU1183" s="29"/>
      <c r="GV1183" s="29"/>
      <c r="GW1183" s="29"/>
      <c r="GX1183" s="29"/>
      <c r="GY1183" s="29"/>
      <c r="GZ1183" s="29"/>
      <c r="HA1183" s="29"/>
      <c r="HB1183" s="29"/>
      <c r="HC1183" s="29"/>
      <c r="HD1183" s="29"/>
      <c r="HE1183" s="29"/>
      <c r="HF1183" s="29"/>
      <c r="HG1183" s="29"/>
      <c r="HH1183" s="29"/>
      <c r="HI1183" s="29"/>
      <c r="HJ1183" s="29"/>
      <c r="HK1183" s="29"/>
      <c r="HL1183" s="29"/>
      <c r="HM1183" s="29"/>
      <c r="HN1183" s="29"/>
      <c r="HO1183" s="29"/>
      <c r="HP1183" s="29"/>
      <c r="HQ1183" s="29"/>
      <c r="HR1183" s="29"/>
      <c r="HS1183" s="29"/>
      <c r="HT1183" s="29"/>
      <c r="HU1183" s="29"/>
      <c r="HV1183" s="29"/>
      <c r="HW1183" s="29"/>
      <c r="HX1183" s="29"/>
      <c r="HY1183" s="29"/>
      <c r="HZ1183" s="29"/>
    </row>
    <row r="1184" spans="1:234" s="140" customFormat="1" ht="16.5" customHeight="1" x14ac:dyDescent="0.25">
      <c r="A1184" s="23"/>
      <c r="B1184" s="136"/>
      <c r="C1184" s="592" t="s">
        <v>472</v>
      </c>
      <c r="D1184" s="592"/>
      <c r="E1184" s="592"/>
      <c r="F1184" s="592"/>
      <c r="G1184" s="592"/>
      <c r="H1184" s="592"/>
      <c r="I1184" s="592"/>
      <c r="J1184" s="592"/>
      <c r="K1184" s="592"/>
      <c r="L1184" s="592"/>
      <c r="Y1184" s="29"/>
      <c r="Z1184" s="29"/>
      <c r="AA1184" s="29"/>
      <c r="AB1184" s="29"/>
      <c r="AC1184" s="29"/>
      <c r="AD1184" s="29"/>
      <c r="AE1184" s="29"/>
      <c r="AF1184" s="29"/>
      <c r="AG1184" s="29"/>
      <c r="AH1184" s="29"/>
      <c r="AI1184" s="29"/>
      <c r="AJ1184" s="29"/>
      <c r="AK1184" s="29"/>
      <c r="AL1184" s="29"/>
      <c r="AM1184" s="29"/>
      <c r="AN1184" s="29"/>
      <c r="AO1184" s="29"/>
      <c r="AP1184" s="29"/>
      <c r="AQ1184" s="29"/>
      <c r="AR1184" s="29"/>
      <c r="AS1184" s="29"/>
      <c r="AT1184" s="29"/>
      <c r="AU1184" s="29"/>
      <c r="AV1184" s="29"/>
      <c r="AW1184" s="29"/>
      <c r="AX1184" s="29"/>
      <c r="AY1184" s="29"/>
      <c r="AZ1184" s="29"/>
      <c r="BA1184" s="29"/>
      <c r="BB1184" s="29"/>
      <c r="BC1184" s="29"/>
      <c r="BD1184" s="29"/>
      <c r="BE1184" s="29"/>
      <c r="BF1184" s="29"/>
      <c r="BG1184" s="29"/>
      <c r="BH1184" s="29"/>
      <c r="BI1184" s="29"/>
      <c r="BJ1184" s="29"/>
      <c r="BK1184" s="29"/>
      <c r="BL1184" s="29"/>
      <c r="BM1184" s="29"/>
      <c r="BN1184" s="29"/>
      <c r="BO1184" s="29"/>
      <c r="BP1184" s="29"/>
      <c r="BQ1184" s="29"/>
      <c r="BR1184" s="29"/>
      <c r="BS1184" s="29"/>
      <c r="BT1184" s="29"/>
      <c r="BU1184" s="29"/>
      <c r="BV1184" s="29"/>
      <c r="BW1184" s="29"/>
      <c r="BX1184" s="29"/>
      <c r="BY1184" s="29"/>
      <c r="BZ1184" s="29"/>
      <c r="CA1184" s="29"/>
      <c r="CB1184" s="29"/>
      <c r="CC1184" s="29"/>
      <c r="CD1184" s="29"/>
      <c r="CE1184" s="29"/>
      <c r="CF1184" s="29"/>
      <c r="CG1184" s="29"/>
      <c r="CH1184" s="29"/>
      <c r="CI1184" s="29"/>
      <c r="CJ1184" s="29"/>
      <c r="CK1184" s="29"/>
      <c r="CL1184" s="29"/>
      <c r="CM1184" s="29"/>
      <c r="CN1184" s="29"/>
      <c r="CO1184" s="29"/>
      <c r="CP1184" s="29"/>
      <c r="CQ1184" s="29"/>
      <c r="CR1184" s="29"/>
      <c r="CS1184" s="29"/>
      <c r="CT1184" s="29"/>
      <c r="CU1184" s="29"/>
      <c r="CV1184" s="29"/>
      <c r="CW1184" s="29"/>
      <c r="CX1184" s="29"/>
      <c r="CY1184" s="29"/>
      <c r="CZ1184" s="29"/>
      <c r="DA1184" s="29"/>
      <c r="DB1184" s="29"/>
      <c r="DC1184" s="29"/>
      <c r="DD1184" s="29"/>
      <c r="DE1184" s="29"/>
      <c r="DF1184" s="29"/>
      <c r="DG1184" s="141"/>
      <c r="DH1184" s="141"/>
      <c r="DI1184" s="141"/>
      <c r="DJ1184" s="141"/>
      <c r="DK1184" s="141"/>
      <c r="DL1184" s="141"/>
      <c r="DM1184" s="141"/>
      <c r="DN1184" s="141"/>
      <c r="DO1184" s="141"/>
      <c r="DP1184" s="141"/>
      <c r="DQ1184" s="141"/>
      <c r="DR1184" s="141"/>
      <c r="DS1184" s="141"/>
      <c r="DT1184" s="141"/>
      <c r="DU1184" s="141"/>
      <c r="DV1184" s="141"/>
      <c r="DW1184" s="141"/>
      <c r="DX1184" s="141"/>
      <c r="DY1184" s="141"/>
      <c r="DZ1184" s="141"/>
      <c r="EA1184" s="141"/>
      <c r="EB1184" s="141"/>
      <c r="EC1184" s="141"/>
      <c r="ED1184" s="141"/>
      <c r="EE1184" s="141"/>
      <c r="EF1184" s="141"/>
      <c r="EG1184" s="141"/>
      <c r="EH1184" s="141"/>
      <c r="EI1184" s="141"/>
      <c r="EJ1184" s="141"/>
      <c r="EK1184" s="141"/>
      <c r="EL1184" s="141"/>
      <c r="EM1184" s="141"/>
      <c r="EN1184" s="141"/>
      <c r="EO1184" s="141"/>
      <c r="EP1184" s="141"/>
      <c r="EQ1184" s="141"/>
      <c r="ER1184" s="141"/>
      <c r="ES1184" s="141"/>
      <c r="ET1184" s="141"/>
      <c r="EU1184" s="141"/>
      <c r="EV1184" s="141"/>
      <c r="EW1184" s="138"/>
      <c r="EX1184" s="138"/>
      <c r="EY1184" s="138"/>
      <c r="EZ1184" s="137"/>
      <c r="FA1184" s="29"/>
      <c r="FB1184" s="29"/>
      <c r="FC1184" s="29"/>
      <c r="FD1184" s="29"/>
      <c r="FE1184" s="29"/>
      <c r="FF1184" s="29"/>
      <c r="FG1184" s="29"/>
      <c r="FH1184" s="29"/>
      <c r="FI1184" s="29"/>
      <c r="FJ1184" s="137"/>
      <c r="FK1184" s="29"/>
      <c r="FL1184" s="29"/>
      <c r="FM1184" s="29"/>
      <c r="FN1184" s="29"/>
      <c r="FO1184" s="29"/>
      <c r="FP1184" s="29"/>
      <c r="FQ1184" s="138"/>
      <c r="FR1184" s="138"/>
      <c r="FS1184" s="138"/>
      <c r="FT1184" s="138"/>
      <c r="FU1184" s="138"/>
      <c r="FV1184" s="139"/>
      <c r="FW1184" s="139"/>
      <c r="FX1184" s="139"/>
      <c r="FY1184" s="139"/>
      <c r="FZ1184" s="139"/>
      <c r="GA1184" s="138"/>
      <c r="GB1184" s="138"/>
      <c r="GC1184" s="138"/>
      <c r="GD1184" s="138"/>
      <c r="GE1184" s="138"/>
      <c r="GF1184" s="139"/>
      <c r="GG1184" s="139"/>
      <c r="GH1184" s="139"/>
      <c r="GI1184" s="139"/>
      <c r="GJ1184" s="139"/>
      <c r="GK1184" s="29"/>
      <c r="GL1184" s="29"/>
      <c r="GM1184" s="29"/>
      <c r="GN1184" s="29"/>
      <c r="GO1184" s="29"/>
      <c r="GP1184" s="29"/>
      <c r="GQ1184" s="29"/>
      <c r="GR1184" s="29"/>
      <c r="GS1184" s="29"/>
      <c r="GT1184" s="29"/>
      <c r="GU1184" s="29"/>
      <c r="GV1184" s="29"/>
      <c r="GW1184" s="29"/>
      <c r="GX1184" s="29"/>
      <c r="GY1184" s="29"/>
      <c r="GZ1184" s="29"/>
      <c r="HA1184" s="29"/>
      <c r="HB1184" s="29"/>
      <c r="HC1184" s="29"/>
      <c r="HD1184" s="29"/>
      <c r="HE1184" s="29"/>
      <c r="HF1184" s="29"/>
      <c r="HG1184" s="29"/>
      <c r="HH1184" s="29"/>
      <c r="HI1184" s="29"/>
      <c r="HJ1184" s="29"/>
      <c r="HK1184" s="29"/>
      <c r="HL1184" s="29"/>
      <c r="HM1184" s="29"/>
      <c r="HN1184" s="29"/>
      <c r="HO1184" s="29"/>
      <c r="HP1184" s="29"/>
      <c r="HQ1184" s="29"/>
      <c r="HR1184" s="29"/>
      <c r="HS1184" s="29"/>
      <c r="HT1184" s="29"/>
      <c r="HU1184" s="29"/>
      <c r="HV1184" s="29"/>
      <c r="HW1184" s="29"/>
      <c r="HX1184" s="29"/>
      <c r="HY1184" s="29"/>
      <c r="HZ1184" s="29"/>
    </row>
    <row r="1185" spans="1:234" s="41" customFormat="1" ht="15" x14ac:dyDescent="0.25">
      <c r="A1185" s="21"/>
      <c r="B1185" s="136" t="s">
        <v>473</v>
      </c>
      <c r="C1185" s="590"/>
      <c r="D1185" s="590"/>
      <c r="E1185" s="590"/>
      <c r="F1185" s="590"/>
      <c r="G1185" s="590"/>
      <c r="H1185" s="591"/>
      <c r="I1185" s="591"/>
      <c r="J1185" s="591"/>
      <c r="K1185" s="591"/>
      <c r="L1185" s="591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9"/>
      <c r="AP1185" s="29"/>
      <c r="AQ1185" s="29"/>
      <c r="AR1185" s="29"/>
      <c r="AS1185" s="29"/>
      <c r="AT1185" s="29"/>
      <c r="AU1185" s="24"/>
      <c r="AV1185" s="24"/>
      <c r="AW1185" s="24"/>
      <c r="AX1185" s="24"/>
      <c r="AY1185" s="24"/>
      <c r="AZ1185" s="24"/>
      <c r="BA1185" s="24"/>
      <c r="BB1185" s="24"/>
      <c r="BC1185" s="29"/>
      <c r="BD1185" s="29"/>
      <c r="BE1185" s="29"/>
      <c r="BF1185" s="29"/>
      <c r="BG1185" s="29"/>
      <c r="BH1185" s="29"/>
      <c r="BI1185" s="24"/>
      <c r="BJ1185" s="24"/>
      <c r="BK1185" s="24"/>
      <c r="BL1185" s="24"/>
      <c r="BM1185" s="24"/>
      <c r="BN1185" s="24"/>
      <c r="BO1185" s="24"/>
      <c r="BP1185" s="24"/>
      <c r="BQ1185" s="29"/>
      <c r="BR1185" s="29"/>
      <c r="BS1185" s="29"/>
      <c r="BT1185" s="29"/>
      <c r="BU1185" s="29"/>
      <c r="BV1185" s="29"/>
      <c r="BW1185" s="24"/>
      <c r="BX1185" s="24"/>
      <c r="BY1185" s="24"/>
      <c r="BZ1185" s="24"/>
      <c r="CA1185" s="24"/>
      <c r="CB1185" s="24"/>
      <c r="CC1185" s="24"/>
      <c r="CD1185" s="24"/>
      <c r="CE1185" s="29"/>
      <c r="CF1185" s="29"/>
      <c r="CG1185" s="29"/>
      <c r="CH1185" s="29"/>
      <c r="CI1185" s="29"/>
      <c r="CJ1185" s="29"/>
      <c r="CK1185" s="24"/>
      <c r="CL1185" s="24"/>
      <c r="CM1185" s="24"/>
      <c r="CN1185" s="24"/>
      <c r="CO1185" s="24"/>
      <c r="CP1185" s="24"/>
      <c r="CQ1185" s="24"/>
      <c r="CR1185" s="24"/>
      <c r="CS1185" s="29"/>
      <c r="CT1185" s="29"/>
      <c r="CU1185" s="29"/>
      <c r="CV1185" s="29"/>
      <c r="CW1185" s="29"/>
      <c r="CX1185" s="29"/>
      <c r="CY1185" s="24"/>
      <c r="CZ1185" s="24"/>
      <c r="DA1185" s="24"/>
      <c r="DB1185" s="24"/>
      <c r="DC1185" s="24"/>
      <c r="DD1185" s="24"/>
      <c r="DE1185" s="24"/>
      <c r="DF1185" s="24"/>
      <c r="DG1185" s="32"/>
      <c r="DH1185" s="32"/>
      <c r="DI1185" s="32"/>
      <c r="DJ1185" s="32"/>
      <c r="DK1185" s="32"/>
      <c r="DL1185" s="32"/>
      <c r="DM1185" s="32"/>
      <c r="DN1185" s="32"/>
      <c r="DO1185" s="32"/>
      <c r="DP1185" s="32"/>
      <c r="DQ1185" s="32"/>
      <c r="DR1185" s="32"/>
      <c r="DS1185" s="32"/>
      <c r="DT1185" s="32"/>
      <c r="DU1185" s="32"/>
      <c r="DV1185" s="32"/>
      <c r="DW1185" s="32"/>
      <c r="DX1185" s="32"/>
      <c r="DY1185" s="32"/>
      <c r="DZ1185" s="32"/>
      <c r="EA1185" s="32"/>
      <c r="EB1185" s="32"/>
      <c r="EC1185" s="32"/>
      <c r="ED1185" s="32"/>
      <c r="EE1185" s="32"/>
      <c r="EF1185" s="32"/>
      <c r="EG1185" s="32"/>
      <c r="EH1185" s="32"/>
      <c r="EI1185" s="32"/>
      <c r="EJ1185" s="32"/>
      <c r="EK1185" s="32"/>
      <c r="EL1185" s="32"/>
      <c r="EM1185" s="32"/>
      <c r="EN1185" s="32"/>
      <c r="EO1185" s="32"/>
      <c r="EP1185" s="32"/>
      <c r="EQ1185" s="32"/>
      <c r="ER1185" s="32"/>
      <c r="ES1185" s="32"/>
      <c r="ET1185" s="32"/>
      <c r="EU1185" s="32"/>
      <c r="EV1185" s="32"/>
      <c r="EW1185" s="28"/>
      <c r="EX1185" s="28"/>
      <c r="EY1185" s="28"/>
      <c r="EZ1185" s="137"/>
      <c r="FA1185" s="29"/>
      <c r="FB1185" s="29"/>
      <c r="FC1185" s="29"/>
      <c r="FD1185" s="29"/>
      <c r="FE1185" s="29"/>
      <c r="FF1185" s="29"/>
      <c r="FG1185" s="29"/>
      <c r="FH1185" s="29"/>
      <c r="FI1185" s="29"/>
      <c r="FJ1185" s="137"/>
      <c r="FK1185" s="29"/>
      <c r="FL1185" s="29"/>
      <c r="FM1185" s="29"/>
      <c r="FN1185" s="29"/>
      <c r="FO1185" s="29"/>
      <c r="FP1185" s="29"/>
      <c r="FQ1185" s="138"/>
      <c r="FR1185" s="138"/>
      <c r="FS1185" s="138"/>
      <c r="FT1185" s="138"/>
      <c r="FU1185" s="138"/>
      <c r="FV1185" s="139"/>
      <c r="FW1185" s="139"/>
      <c r="FX1185" s="139"/>
      <c r="FY1185" s="139"/>
      <c r="FZ1185" s="139"/>
      <c r="GA1185" s="138" t="s">
        <v>0</v>
      </c>
      <c r="GB1185" s="138" t="s">
        <v>0</v>
      </c>
      <c r="GC1185" s="138" t="s">
        <v>0</v>
      </c>
      <c r="GD1185" s="138" t="s">
        <v>0</v>
      </c>
      <c r="GE1185" s="138" t="s">
        <v>0</v>
      </c>
      <c r="GF1185" s="139" t="s">
        <v>0</v>
      </c>
      <c r="GG1185" s="139" t="s">
        <v>0</v>
      </c>
      <c r="GH1185" s="139" t="s">
        <v>0</v>
      </c>
      <c r="GI1185" s="139" t="s">
        <v>0</v>
      </c>
      <c r="GJ1185" s="139" t="s">
        <v>0</v>
      </c>
      <c r="GK1185" s="29"/>
      <c r="GL1185" s="29"/>
      <c r="GM1185" s="29"/>
      <c r="GN1185" s="29"/>
      <c r="GO1185" s="29"/>
      <c r="GP1185" s="29"/>
      <c r="GQ1185" s="29"/>
      <c r="GR1185" s="29"/>
      <c r="GS1185" s="29"/>
      <c r="GT1185" s="29"/>
      <c r="GU1185" s="29"/>
      <c r="GV1185" s="29"/>
      <c r="GW1185" s="29"/>
      <c r="GX1185" s="29"/>
      <c r="GY1185" s="29"/>
      <c r="GZ1185" s="29"/>
      <c r="HA1185" s="29"/>
      <c r="HB1185" s="29"/>
      <c r="HC1185" s="29"/>
      <c r="HD1185" s="29"/>
      <c r="HE1185" s="29"/>
      <c r="HF1185" s="29"/>
      <c r="HG1185" s="29"/>
      <c r="HH1185" s="29"/>
      <c r="HI1185" s="29"/>
      <c r="HJ1185" s="29"/>
      <c r="HK1185" s="29"/>
      <c r="HL1185" s="29"/>
      <c r="HM1185" s="29"/>
      <c r="HN1185" s="29"/>
      <c r="HO1185" s="29"/>
      <c r="HP1185" s="29"/>
      <c r="HQ1185" s="29"/>
      <c r="HR1185" s="29"/>
      <c r="HS1185" s="29"/>
      <c r="HT1185" s="29"/>
      <c r="HU1185" s="29"/>
      <c r="HV1185" s="29"/>
      <c r="HW1185" s="29"/>
      <c r="HX1185" s="29"/>
      <c r="HY1185" s="29"/>
      <c r="HZ1185" s="29"/>
    </row>
    <row r="1186" spans="1:234" s="140" customFormat="1" ht="16.5" customHeight="1" x14ac:dyDescent="0.25">
      <c r="A1186" s="23"/>
      <c r="C1186" s="592" t="s">
        <v>472</v>
      </c>
      <c r="D1186" s="592"/>
      <c r="E1186" s="592"/>
      <c r="F1186" s="592"/>
      <c r="G1186" s="592"/>
      <c r="H1186" s="592"/>
      <c r="I1186" s="592"/>
      <c r="J1186" s="592"/>
      <c r="K1186" s="592"/>
      <c r="L1186" s="592"/>
      <c r="Y1186" s="29"/>
      <c r="Z1186" s="29"/>
      <c r="AA1186" s="29"/>
      <c r="AB1186" s="29"/>
      <c r="AC1186" s="29"/>
      <c r="AD1186" s="29"/>
      <c r="AE1186" s="29"/>
      <c r="AF1186" s="29"/>
      <c r="AG1186" s="29"/>
      <c r="AH1186" s="29"/>
      <c r="AI1186" s="29"/>
      <c r="AJ1186" s="29"/>
      <c r="AK1186" s="29"/>
      <c r="AL1186" s="29"/>
      <c r="AM1186" s="29"/>
      <c r="AN1186" s="29"/>
      <c r="AO1186" s="29"/>
      <c r="AP1186" s="29"/>
      <c r="AQ1186" s="29"/>
      <c r="AR1186" s="29"/>
      <c r="AS1186" s="29"/>
      <c r="AT1186" s="29"/>
      <c r="AU1186" s="29"/>
      <c r="AV1186" s="29"/>
      <c r="AW1186" s="29"/>
      <c r="AX1186" s="29"/>
      <c r="AY1186" s="29"/>
      <c r="AZ1186" s="29"/>
      <c r="BA1186" s="29"/>
      <c r="BB1186" s="29"/>
      <c r="BC1186" s="29"/>
      <c r="BD1186" s="29"/>
      <c r="BE1186" s="29"/>
      <c r="BF1186" s="29"/>
      <c r="BG1186" s="29"/>
      <c r="BH1186" s="29"/>
      <c r="BI1186" s="29"/>
      <c r="BJ1186" s="29"/>
      <c r="BK1186" s="29"/>
      <c r="BL1186" s="29"/>
      <c r="BM1186" s="29"/>
      <c r="BN1186" s="29"/>
      <c r="BO1186" s="29"/>
      <c r="BP1186" s="29"/>
      <c r="BQ1186" s="29"/>
      <c r="BR1186" s="29"/>
      <c r="BS1186" s="29"/>
      <c r="BT1186" s="29"/>
      <c r="BU1186" s="29"/>
      <c r="BV1186" s="29"/>
      <c r="BW1186" s="29"/>
      <c r="BX1186" s="29"/>
      <c r="BY1186" s="29"/>
      <c r="BZ1186" s="29"/>
      <c r="CA1186" s="29"/>
      <c r="CB1186" s="29"/>
      <c r="CC1186" s="29"/>
      <c r="CD1186" s="29"/>
      <c r="CE1186" s="29"/>
      <c r="CF1186" s="29"/>
      <c r="CG1186" s="29"/>
      <c r="CH1186" s="29"/>
      <c r="CI1186" s="29"/>
      <c r="CJ1186" s="29"/>
      <c r="CK1186" s="29"/>
      <c r="CL1186" s="29"/>
      <c r="CM1186" s="29"/>
      <c r="CN1186" s="29"/>
      <c r="CO1186" s="29"/>
      <c r="CP1186" s="29"/>
      <c r="CQ1186" s="29"/>
      <c r="CR1186" s="29"/>
      <c r="CS1186" s="29"/>
      <c r="CT1186" s="29"/>
      <c r="CU1186" s="29"/>
      <c r="CV1186" s="29"/>
      <c r="CW1186" s="29"/>
      <c r="CX1186" s="29"/>
      <c r="CY1186" s="29"/>
      <c r="CZ1186" s="29"/>
      <c r="DA1186" s="29"/>
      <c r="DB1186" s="29"/>
      <c r="DC1186" s="29"/>
      <c r="DD1186" s="29"/>
      <c r="DE1186" s="29"/>
      <c r="DF1186" s="29"/>
      <c r="DG1186" s="141"/>
      <c r="DH1186" s="141"/>
      <c r="DI1186" s="141"/>
      <c r="DJ1186" s="141"/>
      <c r="DK1186" s="141"/>
      <c r="DL1186" s="141"/>
      <c r="DM1186" s="141"/>
      <c r="DN1186" s="141"/>
      <c r="DO1186" s="141"/>
      <c r="DP1186" s="141"/>
      <c r="DQ1186" s="141"/>
      <c r="DR1186" s="141"/>
      <c r="DS1186" s="141"/>
      <c r="DT1186" s="141"/>
      <c r="DU1186" s="141"/>
      <c r="DV1186" s="141"/>
      <c r="DW1186" s="141"/>
      <c r="DX1186" s="141"/>
      <c r="DY1186" s="141"/>
      <c r="DZ1186" s="141"/>
      <c r="EA1186" s="141"/>
      <c r="EB1186" s="141"/>
      <c r="EC1186" s="141"/>
      <c r="ED1186" s="141"/>
      <c r="EE1186" s="141"/>
      <c r="EF1186" s="141"/>
      <c r="EG1186" s="141"/>
      <c r="EH1186" s="141"/>
      <c r="EI1186" s="141"/>
      <c r="EJ1186" s="141"/>
      <c r="EK1186" s="141"/>
      <c r="EL1186" s="141"/>
      <c r="EM1186" s="141"/>
      <c r="EN1186" s="141"/>
      <c r="EO1186" s="141"/>
      <c r="EP1186" s="141"/>
      <c r="EQ1186" s="141"/>
      <c r="ER1186" s="141"/>
      <c r="ES1186" s="141"/>
      <c r="ET1186" s="141"/>
      <c r="EU1186" s="141"/>
      <c r="EV1186" s="141"/>
      <c r="EW1186" s="138"/>
      <c r="EX1186" s="138"/>
      <c r="EY1186" s="138"/>
      <c r="EZ1186" s="137"/>
      <c r="FA1186" s="29"/>
      <c r="FB1186" s="29"/>
      <c r="FC1186" s="29"/>
      <c r="FD1186" s="29"/>
      <c r="FE1186" s="29"/>
      <c r="FF1186" s="29"/>
      <c r="FG1186" s="29"/>
      <c r="FH1186" s="29"/>
      <c r="FI1186" s="29"/>
      <c r="FJ1186" s="137"/>
      <c r="FK1186" s="29"/>
      <c r="FL1186" s="29"/>
      <c r="FM1186" s="29"/>
      <c r="FN1186" s="29"/>
      <c r="FO1186" s="29"/>
      <c r="FP1186" s="29"/>
      <c r="FQ1186" s="138"/>
      <c r="FR1186" s="138"/>
      <c r="FS1186" s="138"/>
      <c r="FT1186" s="138"/>
      <c r="FU1186" s="138"/>
      <c r="FV1186" s="139"/>
      <c r="FW1186" s="139"/>
      <c r="FX1186" s="139"/>
      <c r="FY1186" s="139"/>
      <c r="FZ1186" s="139"/>
      <c r="GA1186" s="138"/>
      <c r="GB1186" s="138"/>
      <c r="GC1186" s="138"/>
      <c r="GD1186" s="138"/>
      <c r="GE1186" s="138"/>
      <c r="GF1186" s="139"/>
      <c r="GG1186" s="139"/>
      <c r="GH1186" s="139"/>
      <c r="GI1186" s="139"/>
      <c r="GJ1186" s="139"/>
      <c r="GK1186" s="29"/>
      <c r="GL1186" s="29"/>
      <c r="GM1186" s="29"/>
      <c r="GN1186" s="29"/>
      <c r="GO1186" s="29"/>
      <c r="GP1186" s="29"/>
      <c r="GQ1186" s="29"/>
      <c r="GR1186" s="29"/>
      <c r="GS1186" s="29"/>
      <c r="GT1186" s="29"/>
      <c r="GU1186" s="29"/>
      <c r="GV1186" s="29"/>
      <c r="GW1186" s="29"/>
      <c r="GX1186" s="29"/>
      <c r="GY1186" s="29"/>
      <c r="GZ1186" s="29"/>
      <c r="HA1186" s="29"/>
      <c r="HB1186" s="29"/>
      <c r="HC1186" s="29"/>
      <c r="HD1186" s="29"/>
      <c r="HE1186" s="29"/>
      <c r="HF1186" s="29"/>
      <c r="HG1186" s="29"/>
      <c r="HH1186" s="29"/>
      <c r="HI1186" s="29"/>
      <c r="HJ1186" s="29"/>
      <c r="HK1186" s="29"/>
      <c r="HL1186" s="29"/>
      <c r="HM1186" s="29"/>
      <c r="HN1186" s="29"/>
      <c r="HO1186" s="29"/>
      <c r="HP1186" s="29"/>
      <c r="HQ1186" s="29"/>
      <c r="HR1186" s="29"/>
      <c r="HS1186" s="29"/>
      <c r="HT1186" s="29"/>
      <c r="HU1186" s="29"/>
      <c r="HV1186" s="29"/>
      <c r="HW1186" s="29"/>
      <c r="HX1186" s="29"/>
      <c r="HY1186" s="29"/>
      <c r="HZ1186" s="29"/>
    </row>
    <row r="1187" spans="1:234" s="18" customFormat="1" ht="27.75" customHeight="1" x14ac:dyDescent="0.25"/>
    <row r="1188" spans="1:234" s="41" customFormat="1" ht="20.25" customHeight="1" x14ac:dyDescent="0.25">
      <c r="A1188" s="99"/>
      <c r="B1188" s="99"/>
      <c r="C1188" s="99"/>
      <c r="D1188" s="99"/>
      <c r="E1188" s="99"/>
      <c r="F1188" s="99"/>
      <c r="G1188" s="99"/>
      <c r="H1188" s="99"/>
      <c r="I1188" s="99"/>
      <c r="J1188" s="99"/>
      <c r="K1188" s="99"/>
      <c r="L1188" s="99"/>
      <c r="M1188" s="99"/>
      <c r="N1188" s="99"/>
      <c r="O1188" s="116"/>
      <c r="P1188" s="116"/>
      <c r="Q1188" s="18"/>
      <c r="R1188" s="18"/>
      <c r="S1188" s="18"/>
      <c r="T1188" s="18"/>
      <c r="U1188" s="18"/>
      <c r="V1188" s="18"/>
      <c r="W1188" s="18"/>
      <c r="X1188" s="18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9"/>
      <c r="AP1188" s="29"/>
      <c r="AQ1188" s="29"/>
      <c r="AR1188" s="29"/>
      <c r="AS1188" s="29"/>
      <c r="AT1188" s="29"/>
      <c r="AU1188" s="24"/>
      <c r="AV1188" s="24"/>
      <c r="AW1188" s="24"/>
      <c r="AX1188" s="24"/>
      <c r="AY1188" s="24"/>
      <c r="AZ1188" s="24"/>
      <c r="BA1188" s="24"/>
      <c r="BB1188" s="24"/>
      <c r="BC1188" s="29"/>
      <c r="BD1188" s="29"/>
      <c r="BE1188" s="29"/>
      <c r="BF1188" s="29"/>
      <c r="BG1188" s="29"/>
      <c r="BH1188" s="29"/>
      <c r="BI1188" s="24"/>
      <c r="BJ1188" s="24"/>
      <c r="BK1188" s="24"/>
      <c r="BL1188" s="24"/>
      <c r="BM1188" s="24"/>
      <c r="BN1188" s="24"/>
      <c r="BO1188" s="24"/>
      <c r="BP1188" s="24"/>
      <c r="BQ1188" s="29"/>
      <c r="BR1188" s="29"/>
      <c r="BS1188" s="29"/>
      <c r="BT1188" s="29"/>
      <c r="BU1188" s="29"/>
      <c r="BV1188" s="29"/>
      <c r="BW1188" s="24"/>
      <c r="BX1188" s="24"/>
      <c r="BY1188" s="24"/>
      <c r="BZ1188" s="24"/>
      <c r="CA1188" s="24"/>
      <c r="CB1188" s="24"/>
      <c r="CC1188" s="24"/>
      <c r="CD1188" s="24"/>
      <c r="CE1188" s="29"/>
      <c r="CF1188" s="29"/>
      <c r="CG1188" s="29"/>
      <c r="CH1188" s="29"/>
      <c r="CI1188" s="29"/>
      <c r="CJ1188" s="29"/>
      <c r="CK1188" s="24"/>
      <c r="CL1188" s="24"/>
      <c r="CM1188" s="24"/>
      <c r="CN1188" s="24"/>
      <c r="CO1188" s="24"/>
      <c r="CP1188" s="24"/>
      <c r="CQ1188" s="24"/>
      <c r="CR1188" s="24"/>
      <c r="CS1188" s="29"/>
      <c r="CT1188" s="29"/>
      <c r="CU1188" s="29"/>
      <c r="CV1188" s="29"/>
      <c r="CW1188" s="29"/>
      <c r="CX1188" s="29"/>
      <c r="CY1188" s="24"/>
      <c r="CZ1188" s="24"/>
      <c r="DA1188" s="24"/>
      <c r="DB1188" s="24"/>
      <c r="DC1188" s="24"/>
      <c r="DD1188" s="24"/>
      <c r="DE1188" s="24"/>
      <c r="DF1188" s="24"/>
      <c r="DG1188" s="32"/>
      <c r="DH1188" s="32"/>
      <c r="DI1188" s="32"/>
      <c r="DJ1188" s="32"/>
      <c r="DK1188" s="32"/>
      <c r="DL1188" s="32"/>
      <c r="DM1188" s="32"/>
      <c r="DN1188" s="32"/>
      <c r="DO1188" s="32"/>
      <c r="DP1188" s="32"/>
      <c r="DQ1188" s="32"/>
      <c r="DR1188" s="32"/>
      <c r="DS1188" s="32"/>
      <c r="DT1188" s="32"/>
      <c r="DU1188" s="32"/>
      <c r="DV1188" s="32"/>
      <c r="DW1188" s="32"/>
      <c r="DX1188" s="32"/>
      <c r="DY1188" s="32"/>
      <c r="DZ1188" s="32"/>
      <c r="EA1188" s="32"/>
      <c r="EB1188" s="32"/>
      <c r="EC1188" s="32"/>
      <c r="ED1188" s="32"/>
      <c r="EE1188" s="32"/>
      <c r="EF1188" s="32"/>
      <c r="EG1188" s="32"/>
      <c r="EH1188" s="32"/>
      <c r="EI1188" s="32"/>
      <c r="EJ1188" s="32"/>
      <c r="EK1188" s="32"/>
      <c r="EL1188" s="32"/>
      <c r="EM1188" s="32"/>
      <c r="EN1188" s="32"/>
      <c r="EO1188" s="32"/>
      <c r="EP1188" s="32"/>
      <c r="EQ1188" s="32"/>
      <c r="ER1188" s="32"/>
      <c r="ES1188" s="32"/>
      <c r="ET1188" s="32"/>
      <c r="EU1188" s="32"/>
      <c r="EV1188" s="32"/>
      <c r="EW1188" s="28"/>
      <c r="EX1188" s="28"/>
      <c r="EY1188" s="28"/>
      <c r="EZ1188" s="137"/>
      <c r="FA1188" s="29"/>
      <c r="FB1188" s="29"/>
      <c r="FC1188" s="29"/>
      <c r="FD1188" s="29"/>
      <c r="FE1188" s="29"/>
      <c r="FF1188" s="29"/>
      <c r="FG1188" s="29"/>
      <c r="FH1188" s="29"/>
      <c r="FI1188" s="29"/>
      <c r="FJ1188" s="137"/>
      <c r="FK1188" s="29"/>
      <c r="FL1188" s="29"/>
      <c r="FM1188" s="29"/>
      <c r="FN1188" s="29"/>
      <c r="FO1188" s="29"/>
      <c r="FP1188" s="29"/>
      <c r="FQ1188" s="138"/>
      <c r="FR1188" s="138"/>
      <c r="FS1188" s="138"/>
      <c r="FT1188" s="138"/>
      <c r="FU1188" s="138"/>
      <c r="FV1188" s="139"/>
      <c r="FW1188" s="139"/>
      <c r="FX1188" s="139"/>
      <c r="FY1188" s="139"/>
      <c r="FZ1188" s="139"/>
      <c r="GA1188" s="138"/>
      <c r="GB1188" s="138"/>
      <c r="GC1188" s="138"/>
      <c r="GD1188" s="138"/>
      <c r="GE1188" s="138"/>
      <c r="GF1188" s="139"/>
      <c r="GG1188" s="139"/>
      <c r="GH1188" s="139"/>
      <c r="GI1188" s="139"/>
      <c r="GJ1188" s="139"/>
      <c r="GK1188" s="29"/>
      <c r="GL1188" s="29"/>
      <c r="GM1188" s="29"/>
      <c r="GN1188" s="29"/>
      <c r="GO1188" s="29"/>
      <c r="GP1188" s="29"/>
      <c r="GQ1188" s="29"/>
      <c r="GR1188" s="29"/>
      <c r="GS1188" s="29"/>
      <c r="GT1188" s="29"/>
      <c r="GU1188" s="29"/>
      <c r="GV1188" s="29"/>
      <c r="GW1188" s="29"/>
      <c r="GX1188" s="29"/>
      <c r="GY1188" s="29"/>
      <c r="GZ1188" s="29"/>
      <c r="HA1188" s="29"/>
      <c r="HB1188" s="29"/>
      <c r="HC1188" s="29"/>
      <c r="HD1188" s="29"/>
      <c r="HE1188" s="29"/>
      <c r="HF1188" s="29"/>
      <c r="HG1188" s="29"/>
      <c r="HH1188" s="29"/>
      <c r="HI1188" s="29"/>
      <c r="HJ1188" s="29"/>
      <c r="HK1188" s="29"/>
      <c r="HL1188" s="29"/>
      <c r="HM1188" s="29"/>
      <c r="HN1188" s="29"/>
      <c r="HO1188" s="29"/>
      <c r="HP1188" s="29"/>
      <c r="HQ1188" s="29"/>
      <c r="HR1188" s="29"/>
      <c r="HS1188" s="29"/>
      <c r="HT1188" s="29"/>
      <c r="HU1188" s="29"/>
      <c r="HV1188" s="29"/>
      <c r="HW1188" s="29"/>
      <c r="HX1188" s="29"/>
      <c r="HY1188" s="29"/>
      <c r="HZ1188" s="29"/>
    </row>
    <row r="1189" spans="1:234" s="18" customFormat="1" ht="15" x14ac:dyDescent="0.25">
      <c r="B1189" s="142"/>
      <c r="D1189" s="142"/>
      <c r="F1189" s="142"/>
    </row>
  </sheetData>
  <mergeCells count="1161">
    <mergeCell ref="M1:N1"/>
    <mergeCell ref="H2:N2"/>
    <mergeCell ref="M4:N4"/>
    <mergeCell ref="I5:N5"/>
    <mergeCell ref="C1183:G1183"/>
    <mergeCell ref="H1183:L1183"/>
    <mergeCell ref="C1184:L1184"/>
    <mergeCell ref="C1185:G1185"/>
    <mergeCell ref="H1185:L1185"/>
    <mergeCell ref="C1186:L1186"/>
    <mergeCell ref="C1175:K1175"/>
    <mergeCell ref="C1176:K1176"/>
    <mergeCell ref="C1177:K1177"/>
    <mergeCell ref="C1178:K1178"/>
    <mergeCell ref="C1179:K1179"/>
    <mergeCell ref="C1180:K1180"/>
    <mergeCell ref="C1169:K1169"/>
    <mergeCell ref="C1170:K1170"/>
    <mergeCell ref="C1171:K1171"/>
    <mergeCell ref="C1172:K1172"/>
    <mergeCell ref="C1173:K1173"/>
    <mergeCell ref="C1174:K1174"/>
    <mergeCell ref="C1166:K1166"/>
    <mergeCell ref="C1167:K1167"/>
    <mergeCell ref="C1168:K1168"/>
    <mergeCell ref="C1160:K1160"/>
    <mergeCell ref="C1161:K1161"/>
    <mergeCell ref="C1162:K1162"/>
    <mergeCell ref="C1163:K1163"/>
    <mergeCell ref="C1164:K1164"/>
    <mergeCell ref="C1165:K1165"/>
    <mergeCell ref="C1154:K1154"/>
    <mergeCell ref="C1155:K1155"/>
    <mergeCell ref="C1156:K1156"/>
    <mergeCell ref="C1157:K1157"/>
    <mergeCell ref="C1158:K1158"/>
    <mergeCell ref="C1159:K1159"/>
    <mergeCell ref="C1148:K1148"/>
    <mergeCell ref="C1149:K1149"/>
    <mergeCell ref="C1150:K1150"/>
    <mergeCell ref="C1151:K1151"/>
    <mergeCell ref="C1152:K1152"/>
    <mergeCell ref="C1153:K1153"/>
    <mergeCell ref="C1142:K1142"/>
    <mergeCell ref="C1143:K1143"/>
    <mergeCell ref="C1144:K1144"/>
    <mergeCell ref="C1145:K1145"/>
    <mergeCell ref="C1146:K1146"/>
    <mergeCell ref="C1147:K1147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2:E1122"/>
    <mergeCell ref="C1123:E1123"/>
    <mergeCell ref="C1124:E1124"/>
    <mergeCell ref="C1126:K1126"/>
    <mergeCell ref="C1128:K1128"/>
    <mergeCell ref="C1129:K1129"/>
    <mergeCell ref="A1116:N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N1100"/>
    <mergeCell ref="C1101:N1101"/>
    <mergeCell ref="C1102:N1102"/>
    <mergeCell ref="C1103:E1103"/>
    <mergeCell ref="C1092:E1092"/>
    <mergeCell ref="C1093:E1093"/>
    <mergeCell ref="C1094:E1094"/>
    <mergeCell ref="C1095:N1095"/>
    <mergeCell ref="C1096:N1096"/>
    <mergeCell ref="C1097:N1097"/>
    <mergeCell ref="C1086:E1086"/>
    <mergeCell ref="C1087:E1087"/>
    <mergeCell ref="C1088:E1088"/>
    <mergeCell ref="C1089:E1089"/>
    <mergeCell ref="C1090:E1090"/>
    <mergeCell ref="C1091:E1091"/>
    <mergeCell ref="C1080:E1080"/>
    <mergeCell ref="C1081:E1081"/>
    <mergeCell ref="C1082:E1082"/>
    <mergeCell ref="C1083:E1083"/>
    <mergeCell ref="C1084:E1084"/>
    <mergeCell ref="C1085:E1085"/>
    <mergeCell ref="C1074:E1074"/>
    <mergeCell ref="C1075:E1075"/>
    <mergeCell ref="C1076:N1076"/>
    <mergeCell ref="C1077:N1077"/>
    <mergeCell ref="C1078:N1078"/>
    <mergeCell ref="C1079:E1079"/>
    <mergeCell ref="C1068:N1068"/>
    <mergeCell ref="C1069:E1069"/>
    <mergeCell ref="C1070:E1070"/>
    <mergeCell ref="C1071:N1071"/>
    <mergeCell ref="C1072:N1072"/>
    <mergeCell ref="C1073:N1073"/>
    <mergeCell ref="C1062:E1062"/>
    <mergeCell ref="C1063:E1063"/>
    <mergeCell ref="C1064:E1064"/>
    <mergeCell ref="C1065:E1065"/>
    <mergeCell ref="C1066:N1066"/>
    <mergeCell ref="C1067:N1067"/>
    <mergeCell ref="C1056:E1056"/>
    <mergeCell ref="C1057:E1057"/>
    <mergeCell ref="C1058:E1058"/>
    <mergeCell ref="C1059:E1059"/>
    <mergeCell ref="C1060:E1060"/>
    <mergeCell ref="C1061:E1061"/>
    <mergeCell ref="C1050:E1050"/>
    <mergeCell ref="C1051:E1051"/>
    <mergeCell ref="C1052:E1052"/>
    <mergeCell ref="C1053:E1053"/>
    <mergeCell ref="C1054:E1054"/>
    <mergeCell ref="C1055:E1055"/>
    <mergeCell ref="C1044:N1044"/>
    <mergeCell ref="C1045:E1045"/>
    <mergeCell ref="C1046:E1046"/>
    <mergeCell ref="C1047:N1047"/>
    <mergeCell ref="C1048:N1048"/>
    <mergeCell ref="C1049:N1049"/>
    <mergeCell ref="C1038:E1038"/>
    <mergeCell ref="C1039:E1039"/>
    <mergeCell ref="C1040:E1040"/>
    <mergeCell ref="C1041:E1041"/>
    <mergeCell ref="C1042:N1042"/>
    <mergeCell ref="C1043:N1043"/>
    <mergeCell ref="C1032:E1032"/>
    <mergeCell ref="C1033:E1033"/>
    <mergeCell ref="C1034:E1034"/>
    <mergeCell ref="C1035:E1035"/>
    <mergeCell ref="C1036:E1036"/>
    <mergeCell ref="C1037:E1037"/>
    <mergeCell ref="C1026:E1026"/>
    <mergeCell ref="C1027:N1027"/>
    <mergeCell ref="C1028:N1028"/>
    <mergeCell ref="C1029:E1029"/>
    <mergeCell ref="C1030:E1030"/>
    <mergeCell ref="C1031:E1031"/>
    <mergeCell ref="C1020:E1020"/>
    <mergeCell ref="C1021:E1021"/>
    <mergeCell ref="C1022:E1022"/>
    <mergeCell ref="C1023:E1023"/>
    <mergeCell ref="C1024:E1024"/>
    <mergeCell ref="C1025:E1025"/>
    <mergeCell ref="C1014:E1014"/>
    <mergeCell ref="C1015:E1015"/>
    <mergeCell ref="C1016:E1016"/>
    <mergeCell ref="C1017:E1017"/>
    <mergeCell ref="C1018:E1018"/>
    <mergeCell ref="C1019:E1019"/>
    <mergeCell ref="C1008:E1008"/>
    <mergeCell ref="C1009:E1009"/>
    <mergeCell ref="C1010:E1010"/>
    <mergeCell ref="C1011:E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E1000"/>
    <mergeCell ref="C1001:E1001"/>
    <mergeCell ref="C990:E990"/>
    <mergeCell ref="C991:E991"/>
    <mergeCell ref="C992:E992"/>
    <mergeCell ref="C993:E993"/>
    <mergeCell ref="C994:E994"/>
    <mergeCell ref="C995:E995"/>
    <mergeCell ref="C984:E984"/>
    <mergeCell ref="C985:E985"/>
    <mergeCell ref="C986:E986"/>
    <mergeCell ref="C987:E987"/>
    <mergeCell ref="C988:E988"/>
    <mergeCell ref="C989:E989"/>
    <mergeCell ref="C977:E977"/>
    <mergeCell ref="C979:K979"/>
    <mergeCell ref="A980:N980"/>
    <mergeCell ref="C981:E981"/>
    <mergeCell ref="C982:E982"/>
    <mergeCell ref="C983:E983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A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N954"/>
    <mergeCell ref="C955:N955"/>
    <mergeCell ref="C956:E956"/>
    <mergeCell ref="C957:E957"/>
    <mergeCell ref="C958:E958"/>
    <mergeCell ref="C947:E947"/>
    <mergeCell ref="C948:N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N929"/>
    <mergeCell ref="C930:N930"/>
    <mergeCell ref="C931:N931"/>
    <mergeCell ref="C932:E932"/>
    <mergeCell ref="C933:E933"/>
    <mergeCell ref="C934:E934"/>
    <mergeCell ref="C923:E923"/>
    <mergeCell ref="C924:N924"/>
    <mergeCell ref="C925:N925"/>
    <mergeCell ref="C926:N926"/>
    <mergeCell ref="C927:E927"/>
    <mergeCell ref="C928:E928"/>
    <mergeCell ref="C917:E917"/>
    <mergeCell ref="C918:E918"/>
    <mergeCell ref="C919:N919"/>
    <mergeCell ref="C920:N920"/>
    <mergeCell ref="C921:N921"/>
    <mergeCell ref="C922:E922"/>
    <mergeCell ref="C911:E911"/>
    <mergeCell ref="C912:E912"/>
    <mergeCell ref="C913:E913"/>
    <mergeCell ref="C914:E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899:E899"/>
    <mergeCell ref="C900:N900"/>
    <mergeCell ref="C901:N901"/>
    <mergeCell ref="C902:N902"/>
    <mergeCell ref="C903:E903"/>
    <mergeCell ref="C904:E904"/>
    <mergeCell ref="C893:E893"/>
    <mergeCell ref="C894:E894"/>
    <mergeCell ref="C895:N895"/>
    <mergeCell ref="C896:N896"/>
    <mergeCell ref="C897:N897"/>
    <mergeCell ref="C898:E898"/>
    <mergeCell ref="C887:E887"/>
    <mergeCell ref="C888:E888"/>
    <mergeCell ref="C889:E889"/>
    <mergeCell ref="C890:E890"/>
    <mergeCell ref="C891:E891"/>
    <mergeCell ref="C892:E892"/>
    <mergeCell ref="C881:N881"/>
    <mergeCell ref="C882:E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N880"/>
    <mergeCell ref="C869:E869"/>
    <mergeCell ref="C870:E870"/>
    <mergeCell ref="C871:E871"/>
    <mergeCell ref="C872:E872"/>
    <mergeCell ref="C873:E873"/>
    <mergeCell ref="C874:E874"/>
    <mergeCell ref="C863:E863"/>
    <mergeCell ref="C864:E864"/>
    <mergeCell ref="C865:E865"/>
    <mergeCell ref="C866:E866"/>
    <mergeCell ref="C867:E867"/>
    <mergeCell ref="C868:E868"/>
    <mergeCell ref="C857:E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C855:E855"/>
    <mergeCell ref="C856:E856"/>
    <mergeCell ref="C845:E845"/>
    <mergeCell ref="C846:E846"/>
    <mergeCell ref="C847:E847"/>
    <mergeCell ref="C848:E848"/>
    <mergeCell ref="C849:E849"/>
    <mergeCell ref="C850:E850"/>
    <mergeCell ref="C839:E839"/>
    <mergeCell ref="C840:E840"/>
    <mergeCell ref="C841:E841"/>
    <mergeCell ref="C842:E842"/>
    <mergeCell ref="C843:E843"/>
    <mergeCell ref="C844:E844"/>
    <mergeCell ref="A833:N833"/>
    <mergeCell ref="C834:E834"/>
    <mergeCell ref="C835:E835"/>
    <mergeCell ref="C836:E836"/>
    <mergeCell ref="C837:E837"/>
    <mergeCell ref="C838:E838"/>
    <mergeCell ref="C826:E826"/>
    <mergeCell ref="C827:E827"/>
    <mergeCell ref="C828:E828"/>
    <mergeCell ref="C829:E829"/>
    <mergeCell ref="C830:E830"/>
    <mergeCell ref="C832:K832"/>
    <mergeCell ref="C820:E820"/>
    <mergeCell ref="C821:E821"/>
    <mergeCell ref="A822:N822"/>
    <mergeCell ref="C823:E823"/>
    <mergeCell ref="C824:E824"/>
    <mergeCell ref="C825:E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E811"/>
    <mergeCell ref="C812:E812"/>
    <mergeCell ref="C813:E813"/>
    <mergeCell ref="C802:N802"/>
    <mergeCell ref="C803:N803"/>
    <mergeCell ref="C804:E804"/>
    <mergeCell ref="C805:E805"/>
    <mergeCell ref="C806:N806"/>
    <mergeCell ref="C807:N807"/>
    <mergeCell ref="C796:E796"/>
    <mergeCell ref="C797:E797"/>
    <mergeCell ref="C798:E798"/>
    <mergeCell ref="C799:E799"/>
    <mergeCell ref="C800:E800"/>
    <mergeCell ref="C801:N801"/>
    <mergeCell ref="C790:E790"/>
    <mergeCell ref="C791:E791"/>
    <mergeCell ref="C792:E792"/>
    <mergeCell ref="C793:E793"/>
    <mergeCell ref="C794:E794"/>
    <mergeCell ref="C795:E795"/>
    <mergeCell ref="C784:N784"/>
    <mergeCell ref="C785:E785"/>
    <mergeCell ref="C786:E786"/>
    <mergeCell ref="C787:E787"/>
    <mergeCell ref="C788:E788"/>
    <mergeCell ref="C789:E789"/>
    <mergeCell ref="C778:N778"/>
    <mergeCell ref="C779:N779"/>
    <mergeCell ref="C780:E780"/>
    <mergeCell ref="C781:E781"/>
    <mergeCell ref="C782:N782"/>
    <mergeCell ref="C783:N783"/>
    <mergeCell ref="C772:N772"/>
    <mergeCell ref="C773:N773"/>
    <mergeCell ref="C774:N774"/>
    <mergeCell ref="C775:E775"/>
    <mergeCell ref="C776:E776"/>
    <mergeCell ref="C777:N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N748"/>
    <mergeCell ref="C749:N749"/>
    <mergeCell ref="C750:N750"/>
    <mergeCell ref="C751:E751"/>
    <mergeCell ref="C752:E752"/>
    <mergeCell ref="C753:N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N733"/>
    <mergeCell ref="C734:N734"/>
    <mergeCell ref="C735:E735"/>
    <mergeCell ref="C724:E724"/>
    <mergeCell ref="C725:E725"/>
    <mergeCell ref="C726:E726"/>
    <mergeCell ref="C727:E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1:E681"/>
    <mergeCell ref="C682:E682"/>
    <mergeCell ref="C683:E683"/>
    <mergeCell ref="C685:K685"/>
    <mergeCell ref="A686:N686"/>
    <mergeCell ref="C687:E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N671"/>
    <mergeCell ref="C672:N672"/>
    <mergeCell ref="C673:N673"/>
    <mergeCell ref="C674:E674"/>
    <mergeCell ref="C663:E663"/>
    <mergeCell ref="C664:E664"/>
    <mergeCell ref="C665:E665"/>
    <mergeCell ref="C666:N666"/>
    <mergeCell ref="C667:N667"/>
    <mergeCell ref="C668:N668"/>
    <mergeCell ref="C657:E657"/>
    <mergeCell ref="C658:E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E618"/>
    <mergeCell ref="C619:E619"/>
    <mergeCell ref="C620:E620"/>
    <mergeCell ref="C608:E608"/>
    <mergeCell ref="C609:E609"/>
    <mergeCell ref="C611:K611"/>
    <mergeCell ref="A612:N612"/>
    <mergeCell ref="C613:E613"/>
    <mergeCell ref="C614:E614"/>
    <mergeCell ref="C602:E602"/>
    <mergeCell ref="A603:N603"/>
    <mergeCell ref="C604:E604"/>
    <mergeCell ref="C605:E605"/>
    <mergeCell ref="C606:E606"/>
    <mergeCell ref="C607:E607"/>
    <mergeCell ref="C596:N596"/>
    <mergeCell ref="C597:E597"/>
    <mergeCell ref="C598:E598"/>
    <mergeCell ref="C599:N599"/>
    <mergeCell ref="C600:N600"/>
    <mergeCell ref="C601:N601"/>
    <mergeCell ref="C590:E590"/>
    <mergeCell ref="C591:E591"/>
    <mergeCell ref="C592:E592"/>
    <mergeCell ref="C593:E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N576"/>
    <mergeCell ref="C577:N577"/>
    <mergeCell ref="C566:E566"/>
    <mergeCell ref="C567:E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35:E535"/>
    <mergeCell ref="C536:E536"/>
    <mergeCell ref="C537:E537"/>
    <mergeCell ref="C539:K539"/>
    <mergeCell ref="A540:N540"/>
    <mergeCell ref="C541:E541"/>
    <mergeCell ref="A529:N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N513"/>
    <mergeCell ref="C514:N514"/>
    <mergeCell ref="C515:N515"/>
    <mergeCell ref="C516:E516"/>
    <mergeCell ref="C505:E505"/>
    <mergeCell ref="C506:E506"/>
    <mergeCell ref="C507:E507"/>
    <mergeCell ref="C508:N508"/>
    <mergeCell ref="C509:N509"/>
    <mergeCell ref="C510:N510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N489"/>
    <mergeCell ref="C490:N490"/>
    <mergeCell ref="C491:N491"/>
    <mergeCell ref="C492:E492"/>
    <mergeCell ref="C481:N481"/>
    <mergeCell ref="C482:E482"/>
    <mergeCell ref="C483:E483"/>
    <mergeCell ref="C484:N484"/>
    <mergeCell ref="C485:N485"/>
    <mergeCell ref="C486:N486"/>
    <mergeCell ref="C475:E475"/>
    <mergeCell ref="C476:E476"/>
    <mergeCell ref="C477:E477"/>
    <mergeCell ref="C478:E478"/>
    <mergeCell ref="C479:N479"/>
    <mergeCell ref="C480:N480"/>
    <mergeCell ref="C469:E469"/>
    <mergeCell ref="C470:E470"/>
    <mergeCell ref="C471:E471"/>
    <mergeCell ref="C472:E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N457"/>
    <mergeCell ref="C458:E458"/>
    <mergeCell ref="C459:E459"/>
    <mergeCell ref="C460:N460"/>
    <mergeCell ref="C461:N461"/>
    <mergeCell ref="C462:N462"/>
    <mergeCell ref="C451:E451"/>
    <mergeCell ref="C452:E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E439"/>
    <mergeCell ref="C440:N440"/>
    <mergeCell ref="C441:N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390:E390"/>
    <mergeCell ref="C392:K392"/>
    <mergeCell ref="A393:N393"/>
    <mergeCell ref="C394:E394"/>
    <mergeCell ref="C395:E395"/>
    <mergeCell ref="C396:E396"/>
    <mergeCell ref="C384:E384"/>
    <mergeCell ref="C385:E385"/>
    <mergeCell ref="C386:E386"/>
    <mergeCell ref="C387:E387"/>
    <mergeCell ref="C388:E388"/>
    <mergeCell ref="C389:E389"/>
    <mergeCell ref="C378:N378"/>
    <mergeCell ref="C379:N379"/>
    <mergeCell ref="C380:N380"/>
    <mergeCell ref="C381:E381"/>
    <mergeCell ref="A382:N382"/>
    <mergeCell ref="C383:E383"/>
    <mergeCell ref="C372:E372"/>
    <mergeCell ref="C373:N373"/>
    <mergeCell ref="C374:N374"/>
    <mergeCell ref="C375:N375"/>
    <mergeCell ref="C376:E376"/>
    <mergeCell ref="C377:E377"/>
    <mergeCell ref="C366:E366"/>
    <mergeCell ref="C367:E367"/>
    <mergeCell ref="C368:E368"/>
    <mergeCell ref="C369:E369"/>
    <mergeCell ref="C370:E370"/>
    <mergeCell ref="C371:E371"/>
    <mergeCell ref="C360:E360"/>
    <mergeCell ref="C361:E361"/>
    <mergeCell ref="C362:E362"/>
    <mergeCell ref="C363:E363"/>
    <mergeCell ref="C364:E364"/>
    <mergeCell ref="C365:E365"/>
    <mergeCell ref="C354:E354"/>
    <mergeCell ref="C355:N355"/>
    <mergeCell ref="C356:N356"/>
    <mergeCell ref="C357:E357"/>
    <mergeCell ref="C358:E358"/>
    <mergeCell ref="C359:E359"/>
    <mergeCell ref="C348:E348"/>
    <mergeCell ref="C349:E349"/>
    <mergeCell ref="C350:E350"/>
    <mergeCell ref="C351:E351"/>
    <mergeCell ref="C352:E352"/>
    <mergeCell ref="C353:E353"/>
    <mergeCell ref="C342:E342"/>
    <mergeCell ref="C343:E343"/>
    <mergeCell ref="C344:E344"/>
    <mergeCell ref="C345:E345"/>
    <mergeCell ref="C346:E346"/>
    <mergeCell ref="C347:E347"/>
    <mergeCell ref="C336:E336"/>
    <mergeCell ref="C337:E337"/>
    <mergeCell ref="C338:E338"/>
    <mergeCell ref="C339:E339"/>
    <mergeCell ref="C340:E340"/>
    <mergeCell ref="C341:E341"/>
    <mergeCell ref="C330:E330"/>
    <mergeCell ref="C331:E331"/>
    <mergeCell ref="C332:E332"/>
    <mergeCell ref="C333:E333"/>
    <mergeCell ref="C334:E334"/>
    <mergeCell ref="C335:E335"/>
    <mergeCell ref="C324:E324"/>
    <mergeCell ref="C325:E325"/>
    <mergeCell ref="C326:E326"/>
    <mergeCell ref="C327:E327"/>
    <mergeCell ref="C328:E328"/>
    <mergeCell ref="C329:E329"/>
    <mergeCell ref="C318:K318"/>
    <mergeCell ref="A319:N319"/>
    <mergeCell ref="C320:E320"/>
    <mergeCell ref="C321:E321"/>
    <mergeCell ref="C322:E322"/>
    <mergeCell ref="C323:E323"/>
    <mergeCell ref="C311:E311"/>
    <mergeCell ref="C312:E312"/>
    <mergeCell ref="C313:E313"/>
    <mergeCell ref="C314:E314"/>
    <mergeCell ref="C315:E315"/>
    <mergeCell ref="C316:E316"/>
    <mergeCell ref="C305:E305"/>
    <mergeCell ref="C306:N306"/>
    <mergeCell ref="C307:N307"/>
    <mergeCell ref="C308:N308"/>
    <mergeCell ref="C309:E309"/>
    <mergeCell ref="A310:N310"/>
    <mergeCell ref="C299:E299"/>
    <mergeCell ref="C300:E300"/>
    <mergeCell ref="C301:N301"/>
    <mergeCell ref="C302:N302"/>
    <mergeCell ref="C303:N303"/>
    <mergeCell ref="C304:E304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E256"/>
    <mergeCell ref="C244:E244"/>
    <mergeCell ref="C246:K246"/>
    <mergeCell ref="A247:N247"/>
    <mergeCell ref="C248:E248"/>
    <mergeCell ref="C249:E249"/>
    <mergeCell ref="C250:E250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K226"/>
    <mergeCell ref="A227:N227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A207:N20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4:E204"/>
    <mergeCell ref="C206:K206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6:K186"/>
    <mergeCell ref="A187:N187"/>
    <mergeCell ref="C175:E175"/>
    <mergeCell ref="A176:N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N147"/>
    <mergeCell ref="C148:N148"/>
    <mergeCell ref="C149:N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N134"/>
    <mergeCell ref="C135:N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N47:N49"/>
    <mergeCell ref="C50:E50"/>
    <mergeCell ref="A51:N51"/>
    <mergeCell ref="C52:E52"/>
    <mergeCell ref="C53:E53"/>
    <mergeCell ref="C54:E54"/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  <mergeCell ref="L45:M45"/>
    <mergeCell ref="A47:A49"/>
    <mergeCell ref="B47:B49"/>
    <mergeCell ref="C47:E49"/>
    <mergeCell ref="F47:F49"/>
    <mergeCell ref="G47:I48"/>
    <mergeCell ref="J47:L48"/>
    <mergeCell ref="M47:M49"/>
    <mergeCell ref="A33:N33"/>
    <mergeCell ref="B35:F35"/>
    <mergeCell ref="B36:F36"/>
    <mergeCell ref="D38:F38"/>
    <mergeCell ref="L43:M43"/>
    <mergeCell ref="L44:M44"/>
    <mergeCell ref="A25:N25"/>
    <mergeCell ref="A26:N26"/>
    <mergeCell ref="A28:N28"/>
    <mergeCell ref="A29:N29"/>
    <mergeCell ref="A30:N30"/>
    <mergeCell ref="A32:N3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ПИР</vt:lpstr>
      <vt:lpstr>расчет 1</vt:lpstr>
      <vt:lpstr>расчет 2</vt:lpstr>
      <vt:lpstr>ЛСР на 2026г._НДС 22%-кс2+дав</vt:lpstr>
      <vt:lpstr>спецификация корр</vt:lpstr>
      <vt:lpstr>отчет об исп.дав.мат</vt:lpstr>
      <vt:lpstr>3 стр+брус</vt:lpstr>
      <vt:lpstr>накопит по ДС № 4</vt:lpstr>
      <vt:lpstr>ЛСР на 2026г._22%+дав.мат.</vt:lpstr>
      <vt:lpstr>'3 стр+брус'!Заголовки_для_печати</vt:lpstr>
      <vt:lpstr>'ЛСР на 2026г._22%+дав.мат.'!Заголовки_для_печати</vt:lpstr>
      <vt:lpstr>'ЛСР на 2026г._НДС 22%-кс2+дав'!Заголовки_для_печати</vt:lpstr>
      <vt:lpstr>'спецификация корр'!Заголовки_для_печати</vt:lpstr>
      <vt:lpstr>'3 стр+брус'!Область_печати</vt:lpstr>
      <vt:lpstr>'ЛСР на 2026г._22%+дав.мат.'!Область_печати</vt:lpstr>
      <vt:lpstr>'ЛСР на 2026г._НДС 22%-кс2+дав'!Область_печати</vt:lpstr>
      <vt:lpstr>'накопит по ДС № 4'!Область_печати</vt:lpstr>
      <vt:lpstr>'отчет об исп.дав.мат'!Область_печати</vt:lpstr>
      <vt:lpstr>ПИР!Область_печати</vt:lpstr>
      <vt:lpstr>'спецификация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2026-01-15T13:27:34Z</cp:lastPrinted>
  <dcterms:created xsi:type="dcterms:W3CDTF">2020-09-30T08:50:27Z</dcterms:created>
  <dcterms:modified xsi:type="dcterms:W3CDTF">2026-03-05T09:07:46Z</dcterms:modified>
</cp:coreProperties>
</file>