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для Ромы\"/>
    </mc:Choice>
  </mc:AlternateContent>
  <xr:revisionPtr revIDLastSave="0" documentId="13_ncr:1_{66CB7E25-46BE-43F0-9E42-0DDDE21F9CF4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H6" i="1"/>
  <c r="C16" i="1"/>
  <c r="B4" i="1"/>
  <c r="B11" i="1"/>
  <c r="F11" i="1" s="1"/>
  <c r="B10" i="1"/>
  <c r="B12" i="1" l="1"/>
  <c r="B16" i="1"/>
  <c r="F10" i="1"/>
  <c r="C10" i="1"/>
  <c r="C11" i="1"/>
  <c r="E11" i="1" l="1"/>
  <c r="E12" i="1" s="1"/>
  <c r="H12" i="1" s="1"/>
  <c r="C12" i="1"/>
  <c r="E10" i="1"/>
  <c r="D16" i="1"/>
  <c r="I12" i="1" l="1"/>
  <c r="H20" i="1"/>
  <c r="E16" i="1"/>
  <c r="F17" i="1" l="1"/>
  <c r="E20" i="1"/>
</calcChain>
</file>

<file path=xl/sharedStrings.xml><?xml version="1.0" encoding="utf-8"?>
<sst xmlns="http://schemas.openxmlformats.org/spreadsheetml/2006/main" count="24" uniqueCount="17">
  <si>
    <t>ЛСР 1</t>
  </si>
  <si>
    <t>без НДС</t>
  </si>
  <si>
    <t>с НДС 20%</t>
  </si>
  <si>
    <t>КС № 1 по ЛСР 2</t>
  </si>
  <si>
    <t>ЛСР 2</t>
  </si>
  <si>
    <t>НДС 20%</t>
  </si>
  <si>
    <t>переходит на ставку 22%:</t>
  </si>
  <si>
    <t>НДС 22%</t>
  </si>
  <si>
    <t>с НДС 22%</t>
  </si>
  <si>
    <t>ИТОГО:</t>
  </si>
  <si>
    <t>ИТОГО новая цена</t>
  </si>
  <si>
    <t>с НДС</t>
  </si>
  <si>
    <t>итого</t>
  </si>
  <si>
    <t>5% от новой цены договора</t>
  </si>
  <si>
    <t>удержание 5%</t>
  </si>
  <si>
    <t>в т.ч. НДС 20%</t>
  </si>
  <si>
    <t>в т.ч. НДС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</si>
</sst>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D23" sqref="D23"/>
    </sheetView>
  </sheetViews>
  <sheetFormatPr defaultRowHeight="15" x14ac:dyDescent="0.25"/>
  <cols>
    <col min="1" max="1" width="15.28515625" bestFit="1" customWidth="1"/>
    <col min="2" max="3" width="12.28515625" style="1" bestFit="1" customWidth="1"/>
    <col min="4" max="4" width="12.28515625" style="1" customWidth="1"/>
    <col min="5" max="6" width="12.28515625" style="1" bestFit="1" customWidth="1"/>
    <col min="8" max="8" width="13.5703125" bestFit="1" customWidth="1"/>
    <col min="9" max="9" width="13" customWidth="1"/>
  </cols>
  <sheetData>
    <row r="1" spans="1:9" x14ac:dyDescent="0.25">
      <c r="B1" s="1" t="s">
        <v>1</v>
      </c>
      <c r="C1" s="1" t="s">
        <v>5</v>
      </c>
      <c r="E1" s="1" t="s">
        <v>2</v>
      </c>
    </row>
    <row r="2" spans="1:9" x14ac:dyDescent="0.25">
      <c r="A2" t="s">
        <v>0</v>
      </c>
      <c r="B2" s="1">
        <v>399337.44840000005</v>
      </c>
      <c r="C2" s="1">
        <v>79867.490000000005</v>
      </c>
      <c r="E2" s="1">
        <v>479204.94</v>
      </c>
    </row>
    <row r="3" spans="1:9" x14ac:dyDescent="0.25">
      <c r="A3" t="s">
        <v>4</v>
      </c>
      <c r="B3" s="1">
        <v>79349378.209999993</v>
      </c>
      <c r="C3" s="1">
        <v>15869875.640000001</v>
      </c>
      <c r="E3" s="1">
        <v>95219253.849999994</v>
      </c>
    </row>
    <row r="4" spans="1:9" x14ac:dyDescent="0.25">
      <c r="A4" t="s">
        <v>9</v>
      </c>
      <c r="B4" s="1">
        <f>B2+B3</f>
        <v>79748715.658399999</v>
      </c>
    </row>
    <row r="5" spans="1:9" x14ac:dyDescent="0.25">
      <c r="H5" t="s">
        <v>14</v>
      </c>
      <c r="I5" t="s">
        <v>15</v>
      </c>
    </row>
    <row r="6" spans="1:9" x14ac:dyDescent="0.25">
      <c r="A6" t="s">
        <v>3</v>
      </c>
      <c r="B6" s="2">
        <v>30098199.800000001</v>
      </c>
      <c r="C6" s="1">
        <v>6033098.5999999996</v>
      </c>
      <c r="E6" s="1">
        <v>36198591.590000004</v>
      </c>
      <c r="H6" s="1">
        <f>E6*0.05</f>
        <v>1809929.5795000002</v>
      </c>
      <c r="I6" s="1">
        <f>H6/1.2*0.2</f>
        <v>301654.92991666676</v>
      </c>
    </row>
    <row r="8" spans="1:9" x14ac:dyDescent="0.25">
      <c r="A8" t="s">
        <v>6</v>
      </c>
    </row>
    <row r="9" spans="1:9" x14ac:dyDescent="0.25">
      <c r="B9" s="1" t="s">
        <v>1</v>
      </c>
      <c r="C9" s="1" t="s">
        <v>7</v>
      </c>
      <c r="E9" s="1" t="s">
        <v>8</v>
      </c>
    </row>
    <row r="10" spans="1:9" x14ac:dyDescent="0.25">
      <c r="A10" t="s">
        <v>0</v>
      </c>
      <c r="B10" s="1">
        <f>B2</f>
        <v>399337.44840000005</v>
      </c>
      <c r="C10" s="1">
        <f>B10*0.22</f>
        <v>87854.238648000013</v>
      </c>
      <c r="E10" s="1">
        <f>B10+C10</f>
        <v>487191.68704800005</v>
      </c>
      <c r="F10" s="1">
        <f>B10*1.22</f>
        <v>487191.68704800005</v>
      </c>
    </row>
    <row r="11" spans="1:9" x14ac:dyDescent="0.25">
      <c r="A11" t="s">
        <v>4</v>
      </c>
      <c r="B11" s="1">
        <f>B3-B6</f>
        <v>49251178.409999996</v>
      </c>
      <c r="C11" s="1">
        <f>B11*0.22</f>
        <v>10835259.2502</v>
      </c>
      <c r="E11" s="3">
        <f>B11+C11</f>
        <v>60086437.6602</v>
      </c>
      <c r="F11" s="1">
        <f>B11*1.22</f>
        <v>60086437.660199992</v>
      </c>
      <c r="H11" t="s">
        <v>14</v>
      </c>
      <c r="I11" t="s">
        <v>16</v>
      </c>
    </row>
    <row r="12" spans="1:9" x14ac:dyDescent="0.25">
      <c r="A12" t="s">
        <v>12</v>
      </c>
      <c r="B12" s="1">
        <f>B10+B11</f>
        <v>49650515.858399995</v>
      </c>
      <c r="C12" s="1">
        <f>C10+C11</f>
        <v>10923113.488847999</v>
      </c>
      <c r="E12" s="1">
        <f>E10+E11</f>
        <v>60573629.347248003</v>
      </c>
      <c r="H12" s="1">
        <f>E12*0.05</f>
        <v>3028681.4673624001</v>
      </c>
      <c r="I12" s="1">
        <f>H12/1.22*0.22</f>
        <v>546155.67444240011</v>
      </c>
    </row>
    <row r="14" spans="1:9" x14ac:dyDescent="0.25">
      <c r="A14" t="s">
        <v>10</v>
      </c>
    </row>
    <row r="15" spans="1:9" x14ac:dyDescent="0.25">
      <c r="B15" s="1" t="s">
        <v>1</v>
      </c>
      <c r="C15" s="1" t="s">
        <v>5</v>
      </c>
      <c r="D15" s="1" t="s">
        <v>7</v>
      </c>
      <c r="E15" s="1" t="s">
        <v>11</v>
      </c>
    </row>
    <row r="16" spans="1:9" x14ac:dyDescent="0.25">
      <c r="B16" s="1">
        <f>B6+B10+B11</f>
        <v>79748715.658399999</v>
      </c>
      <c r="C16" s="1">
        <f>C6</f>
        <v>6033098.5999999996</v>
      </c>
      <c r="D16" s="1">
        <f>C10+C11</f>
        <v>10923113.488847999</v>
      </c>
      <c r="E16" s="1">
        <f>E6+E10+E11</f>
        <v>96772220.937248006</v>
      </c>
    </row>
    <row r="17" spans="1:8" x14ac:dyDescent="0.25">
      <c r="F17" s="1">
        <f>E16-E3</f>
        <v>1552967.0872480124</v>
      </c>
    </row>
    <row r="20" spans="1:8" x14ac:dyDescent="0.25">
      <c r="A20" t="s">
        <v>13</v>
      </c>
      <c r="E20" s="1">
        <f>E16*0.05</f>
        <v>4838611.0468624001</v>
      </c>
      <c r="H20" s="1">
        <f>H6+H12</f>
        <v>4838611.0468624001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Анастасия</cp:lastModifiedBy>
  <dcterms:created xsi:type="dcterms:W3CDTF">2015-06-05T18:19:34Z</dcterms:created>
  <dcterms:modified xsi:type="dcterms:W3CDTF">2026-06-09T12:06:22Z</dcterms:modified>
</cp:coreProperties>
</file>