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!!! НОВЫЙ договор\замечания от Заказчика\"/>
    </mc:Choice>
  </mc:AlternateContent>
  <xr:revisionPtr revIDLastSave="0" documentId="13_ncr:1_{261B1ED6-B2E5-4033-91B4-0929853F5523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Коломна - в тыс руб." sheetId="1" state="hidden" r:id="rId1"/>
    <sheet name="Коломна - в руб." sheetId="2" r:id="rId2"/>
  </sheets>
  <definedNames>
    <definedName name="_xlnm.Print_Titles" localSheetId="1">'Коломна - в руб.'!$19:$19</definedName>
    <definedName name="_xlnm.Print_Titles" localSheetId="0">'Коломна - в тыс руб.'!$19:$19</definedName>
    <definedName name="_xlnm.Print_Area" localSheetId="1">'Коломна - в руб.'!$A$2:$E$53</definedName>
    <definedName name="_xlnm.Print_Area" localSheetId="0">'Коломна - в тыс руб.'!$A$2:$E$51</definedName>
  </definedNames>
  <calcPr calcId="191029" refMode="R1C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4" i="1" l="1"/>
  <c r="E46" i="2"/>
  <c r="E47" i="2" s="1"/>
  <c r="E48" i="2" s="1"/>
  <c r="E49" i="2" s="1"/>
  <c r="E46" i="1"/>
</calcChain>
</file>

<file path=xl/sharedStrings.xml><?xml version="1.0" encoding="utf-8"?>
<sst xmlns="http://schemas.openxmlformats.org/spreadsheetml/2006/main" count="186" uniqueCount="65">
  <si>
    <t>Форма 2п</t>
  </si>
  <si>
    <t>Приложение к</t>
  </si>
  <si>
    <t>(договору, дополнительному соглашению)</t>
  </si>
  <si>
    <t>СМЕТА № 01</t>
  </si>
  <si>
    <t>на проектные (изыскательские)  работы</t>
  </si>
  <si>
    <t>Выполнение работ по ремонту и замене железнодорожного пути и стрелочных переодов на территории АО "Коломенский завод", Выполнение работ по ремонту и замене железнодорожного пути и стрелочных переодов на территории АО "Коломенский завод"</t>
  </si>
  <si>
    <t/>
  </si>
  <si>
    <t>Наименование предприятия, здания, сооружения, стадии проектирования, этапа, вида проектных</t>
  </si>
  <si>
    <t>Наименование проектной (изыскательской) организации:</t>
  </si>
  <si>
    <t>Наименование организации заказчика:</t>
  </si>
  <si>
    <t>Итого по расчету: 617,72 тыс. руб.</t>
  </si>
  <si>
    <t>№ пп</t>
  </si>
  <si>
    <t>Характеристика предприятия,
здания, сооружения или вид работ</t>
  </si>
  <si>
    <t>Номер частей, глав, таблиц, параграфов и пунктов указаний к разделу справочника базовых цен на проектные и изыскательские работы для строителей</t>
  </si>
  <si>
    <t>Расчет стоимости: (a+bx)*Kj или (стоимость строительно-монтажных работ)*проц./ 100 или количество * цена, тыс. руб.</t>
  </si>
  <si>
    <t>Стоимость работ, тыс. руб.</t>
  </si>
  <si>
    <t>Раздел 1. Новый Раздел</t>
  </si>
  <si>
    <t>Демонтаж</t>
  </si>
  <si>
    <t>1</t>
  </si>
  <si>
    <t>Внешний (подъездной) железнодорожный путь I категории сложности протяженностью:от 0,2 до 2 км/ Демонтаж, 0,28 (км)</t>
  </si>
  <si>
    <t>СБЦП "Железные дороги (2014)" табл.48 п.1-1-1 (СБЦП09-48-1-1-1)</t>
  </si>
  <si>
    <t xml:space="preserve">(23,1+27,04*0,28)*0,35*1,15*0,6
</t>
  </si>
  <si>
    <t>Кдемонтаж для линейных объектов (ОП п.2.5)</t>
  </si>
  <si>
    <t>Кдемонтаж = 0,35 (К=0,35)</t>
  </si>
  <si>
    <t>Цена разработки проектной и рабочей документации на реконструкцию действующих предприятий, цехов, зданий и сооружений.  (МУ от 29.12.2009 г. Часть III п.3.4)</t>
  </si>
  <si>
    <t>Креконстр = 1,15 (К=1,15)</t>
  </si>
  <si>
    <t>Стадийность проектирования</t>
  </si>
  <si>
    <t>Ки1 = 0,6</t>
  </si>
  <si>
    <t>3</t>
  </si>
  <si>
    <t>Демонтаж стрелочного перевода:до 10 ( СП15 1/9,  правая), 1 (1 стрелка)</t>
  </si>
  <si>
    <t>СБЦП "Железные дороги (2014)" табл.25 п.1 (СБЦП09-25-1)</t>
  </si>
  <si>
    <t xml:space="preserve">((411,08+58,33*(0.4*10+0.6*0.5*10))*0,2)*0,35*1,15*0,6
</t>
  </si>
  <si>
    <t>Понижающий коэффициент (1/(0.5*10))</t>
  </si>
  <si>
    <t>Кпониж = 0,2</t>
  </si>
  <si>
    <t>4</t>
  </si>
  <si>
    <t>Демонтаж стрелочного перевода: до 10 ( СП16 1/7,  правая), 4 (1 стрелка)</t>
  </si>
  <si>
    <t xml:space="preserve">((411,08+58,33*(0.4*10+0.6*0.5*10))*0,8)*0,35*1,15*0,6
</t>
  </si>
  <si>
    <t>Понижающий коэффициент (4/(0.5*10))</t>
  </si>
  <si>
    <t>Кпониж = 0,8</t>
  </si>
  <si>
    <t>Монтаж</t>
  </si>
  <si>
    <t>2</t>
  </si>
  <si>
    <t>Внешний (подъездной) железнодорожный путь I категории сложности протяженностью:от 0,2 до 2 км, 0,15 (км)</t>
  </si>
  <si>
    <t xml:space="preserve">(23,1+27,04*(0.4*0,2+0.6*0,15))*1,15*0,6
</t>
  </si>
  <si>
    <t>5</t>
  </si>
  <si>
    <t>Монтаж стрелочного перевода: до 10  ( СП16 1/7,  правая), 4 (1 стрелка)</t>
  </si>
  <si>
    <t xml:space="preserve">((411,08+58,33*(0.4*10+0.6*0.5*10))*0,8)*0,6
</t>
  </si>
  <si>
    <t>Итоги по смете:</t>
  </si>
  <si>
    <t xml:space="preserve">     Итого Поз. 1, 3-4, 2, 5</t>
  </si>
  <si>
    <t>617,72</t>
  </si>
  <si>
    <t xml:space="preserve">     ВСЕГО по смете</t>
  </si>
  <si>
    <t>Главный инженер проекта</t>
  </si>
  <si>
    <t>()</t>
  </si>
  <si>
    <t xml:space="preserve"> </t>
  </si>
  <si>
    <t xml:space="preserve">Составил </t>
  </si>
  <si>
    <t xml:space="preserve">Проверил </t>
  </si>
  <si>
    <r>
      <t xml:space="preserve">Итого в текущем уровне цен: 2 кв 2025 (ПР), Письмо Минстроя России от 21.04.2025 года № 23229-ИФ/09, прил.5 </t>
    </r>
    <r>
      <rPr>
        <b/>
        <sz val="9"/>
        <color rgb="FF000000"/>
        <rFont val="Arial"/>
        <family val="2"/>
        <charset val="204"/>
      </rPr>
      <t>6,53</t>
    </r>
  </si>
  <si>
    <t>Модернизация железнодорожного пути и стрелочных переводов  на территории АО "Коломенский завод".</t>
  </si>
  <si>
    <t>АО "Коломенский завод"</t>
  </si>
  <si>
    <t>ООО «КиКГЕОСТРОЙ»</t>
  </si>
  <si>
    <t>НДС 20%</t>
  </si>
  <si>
    <t>ИТОГО по смете с понижающим коэффициентом</t>
  </si>
  <si>
    <r>
      <t xml:space="preserve">Итого в текущем уровне цен: 2 кв 2025 (ПР), Письмо Минстроя России от 21.04.2025 года № 23229-ИФ/09, прил.5 - </t>
    </r>
    <r>
      <rPr>
        <b/>
        <sz val="9"/>
        <color rgb="FF000000"/>
        <rFont val="Arial"/>
        <family val="2"/>
        <charset val="204"/>
      </rPr>
      <t>6,53</t>
    </r>
  </si>
  <si>
    <t>Итого по расчету: 480 тыс.руб.</t>
  </si>
  <si>
    <t xml:space="preserve">     ВСЕГО </t>
  </si>
  <si>
    <t>ВСЕГО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</si>
</sst>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₽_-;\-* #,##0.00\ _₽_-;_-* &quot;-&quot;??\ _₽_-;_-@_-"/>
    <numFmt numFmtId="168" formatCode="0.000000000"/>
  </numFmts>
  <fonts count="2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sz val="10"/>
      <color rgb="FF00000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i/>
      <sz val="8"/>
      <color rgb="FF000000"/>
      <name val="Arial"/>
      <charset val="204"/>
    </font>
    <font>
      <sz val="9"/>
      <name val="Arial"/>
      <charset val="204"/>
    </font>
    <font>
      <sz val="9"/>
      <color rgb="FF000000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b/>
      <i/>
      <sz val="8"/>
      <color rgb="FF000000"/>
      <name val="Arial"/>
      <charset val="204"/>
    </font>
    <font>
      <i/>
      <sz val="8"/>
      <name val="Arial"/>
      <charset val="204"/>
    </font>
    <font>
      <b/>
      <sz val="8"/>
      <color rgb="FF000000"/>
      <name val="Arial"/>
      <charset val="204"/>
    </font>
    <font>
      <sz val="11"/>
      <color rgb="FF000000"/>
      <name val="Calibri"/>
      <charset val="204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8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horizontal="left" inden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wrapText="1"/>
    </xf>
    <xf numFmtId="0" fontId="4" fillId="0" borderId="5" xfId="0" applyNumberFormat="1" applyFont="1" applyFill="1" applyBorder="1" applyAlignment="1" applyProtection="1">
      <alignment horizontal="center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>
      <alignment wrapText="1"/>
    </xf>
    <xf numFmtId="49" fontId="12" fillId="0" borderId="8" xfId="0" applyNumberFormat="1" applyFont="1" applyFill="1" applyBorder="1" applyAlignment="1" applyProtection="1">
      <alignment wrapText="1"/>
    </xf>
    <xf numFmtId="49" fontId="12" fillId="0" borderId="8" xfId="0" applyNumberFormat="1" applyFont="1" applyFill="1" applyBorder="1" applyAlignment="1" applyProtection="1">
      <alignment horizontal="center" wrapText="1"/>
    </xf>
    <xf numFmtId="49" fontId="12" fillId="0" borderId="8" xfId="0" applyNumberFormat="1" applyFont="1" applyFill="1" applyBorder="1" applyAlignment="1" applyProtection="1">
      <alignment horizontal="right" wrapText="1"/>
    </xf>
    <xf numFmtId="0" fontId="1" fillId="0" borderId="4" xfId="0" applyNumberFormat="1" applyFont="1" applyFill="1" applyBorder="1" applyAlignment="1" applyProtection="1">
      <alignment vertical="top"/>
    </xf>
    <xf numFmtId="49" fontId="13" fillId="0" borderId="4" xfId="0" applyNumberFormat="1" applyFont="1" applyFill="1" applyBorder="1" applyAlignment="1" applyProtection="1">
      <alignment horizontal="right" vertical="top"/>
    </xf>
    <xf numFmtId="49" fontId="1" fillId="0" borderId="4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right"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horizontal="left" vertical="center"/>
    </xf>
    <xf numFmtId="49" fontId="4" fillId="0" borderId="6" xfId="0" applyNumberFormat="1" applyFont="1" applyFill="1" applyBorder="1" applyAlignment="1" applyProtection="1">
      <alignment horizontal="left" vertical="center"/>
    </xf>
    <xf numFmtId="0" fontId="1" fillId="0" borderId="6" xfId="0" applyNumberFormat="1" applyFont="1" applyFill="1" applyBorder="1" applyAlignment="1" applyProtection="1">
      <alignment horizontal="right" vertical="center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6" xfId="0" applyNumberFormat="1" applyFont="1" applyFill="1" applyBorder="1" applyAlignment="1" applyProtection="1">
      <alignment vertical="center" wrapText="1"/>
    </xf>
    <xf numFmtId="49" fontId="4" fillId="0" borderId="6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vertical="top" wrapText="1"/>
    </xf>
    <xf numFmtId="0" fontId="15" fillId="0" borderId="4" xfId="0" applyFont="1" applyBorder="1"/>
    <xf numFmtId="0" fontId="15" fillId="0" borderId="4" xfId="0" applyFont="1" applyBorder="1" applyAlignment="1">
      <alignment vertical="center"/>
    </xf>
    <xf numFmtId="43" fontId="1" fillId="0" borderId="3" xfId="1" applyFont="1" applyFill="1" applyBorder="1" applyAlignment="1" applyProtection="1">
      <alignment horizontal="right" vertical="top" wrapText="1"/>
    </xf>
    <xf numFmtId="4" fontId="16" fillId="0" borderId="4" xfId="1" applyNumberFormat="1" applyFont="1" applyFill="1" applyBorder="1" applyAlignment="1" applyProtection="1">
      <alignment horizontal="right" vertical="top"/>
    </xf>
    <xf numFmtId="43" fontId="17" fillId="0" borderId="4" xfId="1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3" fillId="0" borderId="4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10" fillId="0" borderId="5" xfId="0" applyNumberFormat="1" applyFont="1" applyFill="1" applyBorder="1" applyAlignment="1" applyProtection="1">
      <alignment horizontal="left" vertical="center" wrapText="1"/>
    </xf>
    <xf numFmtId="0" fontId="10" fillId="0" borderId="6" xfId="0" applyNumberFormat="1" applyFont="1" applyFill="1" applyBorder="1" applyAlignment="1" applyProtection="1">
      <alignment horizontal="left" vertical="center" wrapText="1"/>
    </xf>
    <xf numFmtId="0" fontId="10" fillId="0" borderId="7" xfId="0" applyNumberFormat="1" applyFont="1" applyFill="1" applyBorder="1" applyAlignment="1" applyProtection="1">
      <alignment horizontal="left" vertical="center" wrapText="1"/>
    </xf>
    <xf numFmtId="0" fontId="11" fillId="0" borderId="5" xfId="0" applyNumberFormat="1" applyFont="1" applyFill="1" applyBorder="1" applyAlignment="1" applyProtection="1">
      <alignment horizontal="left" vertical="center" wrapText="1"/>
    </xf>
    <xf numFmtId="0" fontId="11" fillId="0" borderId="6" xfId="0" applyNumberFormat="1" applyFont="1" applyFill="1" applyBorder="1" applyAlignment="1" applyProtection="1">
      <alignment horizontal="left" vertical="center" wrapText="1"/>
    </xf>
    <xf numFmtId="0" fontId="11" fillId="0" borderId="7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6" fillId="0" borderId="2" xfId="0" applyNumberFormat="1" applyFont="1" applyFill="1" applyBorder="1" applyAlignment="1" applyProtection="1">
      <alignment horizontal="center" vertical="top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Border="1" applyAlignment="1" applyProtection="1">
      <alignment horizontal="left"/>
    </xf>
    <xf numFmtId="2" fontId="0" fillId="0" borderId="0" xfId="0" applyNumberFormat="1"/>
    <xf numFmtId="164" fontId="1" fillId="0" borderId="0" xfId="0" applyNumberFormat="1" applyFont="1" applyFill="1" applyBorder="1" applyAlignment="1" applyProtection="1">
      <alignment vertical="center"/>
    </xf>
    <xf numFmtId="0" fontId="19" fillId="0" borderId="1" xfId="0" applyNumberFormat="1" applyFont="1" applyFill="1" applyBorder="1" applyAlignment="1" applyProtection="1">
      <alignment horizontal="center" vertical="center" wrapText="1"/>
    </xf>
    <xf numFmtId="0" fontId="7" fillId="3" borderId="1" xfId="0" applyNumberFormat="1" applyFont="1" applyFill="1" applyBorder="1" applyAlignment="1" applyProtection="1">
      <alignment horizontal="left" vertical="center" wrapText="1"/>
    </xf>
    <xf numFmtId="49" fontId="20" fillId="0" borderId="4" xfId="0" applyNumberFormat="1" applyFont="1" applyFill="1" applyBorder="1" applyAlignment="1" applyProtection="1">
      <alignment horizontal="left" vertical="top" wrapText="1"/>
    </xf>
    <xf numFmtId="0" fontId="21" fillId="0" borderId="0" xfId="0" applyFont="1"/>
    <xf numFmtId="164" fontId="0" fillId="0" borderId="0" xfId="0" applyNumberFormat="1"/>
    <xf numFmtId="0" fontId="16" fillId="0" borderId="4" xfId="0" applyNumberFormat="1" applyFont="1" applyFill="1" applyBorder="1" applyAlignment="1" applyProtection="1">
      <alignment vertical="center"/>
    </xf>
    <xf numFmtId="49" fontId="16" fillId="0" borderId="4" xfId="0" applyNumberFormat="1" applyFont="1" applyFill="1" applyBorder="1" applyAlignment="1" applyProtection="1">
      <alignment horizontal="left" vertical="center" wrapText="1"/>
    </xf>
    <xf numFmtId="4" fontId="16" fillId="0" borderId="4" xfId="1" applyNumberFormat="1" applyFont="1" applyFill="1" applyBorder="1" applyAlignment="1" applyProtection="1">
      <alignment horizontal="right" vertical="center"/>
    </xf>
    <xf numFmtId="0" fontId="1" fillId="0" borderId="4" xfId="0" applyNumberFormat="1" applyFont="1" applyFill="1" applyBorder="1" applyAlignment="1" applyProtection="1">
      <alignment vertical="center"/>
    </xf>
    <xf numFmtId="49" fontId="20" fillId="0" borderId="4" xfId="0" applyNumberFormat="1" applyFont="1" applyFill="1" applyBorder="1" applyAlignment="1" applyProtection="1">
      <alignment horizontal="left" vertical="center" wrapText="1"/>
    </xf>
    <xf numFmtId="49" fontId="13" fillId="0" borderId="4" xfId="0" applyNumberFormat="1" applyFont="1" applyFill="1" applyBorder="1" applyAlignment="1" applyProtection="1">
      <alignment horizontal="left" vertical="center" wrapText="1"/>
    </xf>
    <xf numFmtId="0" fontId="22" fillId="0" borderId="0" xfId="0" applyNumberFormat="1" applyFont="1" applyFill="1" applyBorder="1" applyAlignment="1" applyProtection="1">
      <alignment horizontal="left"/>
    </xf>
    <xf numFmtId="168" fontId="1" fillId="0" borderId="4" xfId="0" applyNumberFormat="1" applyFont="1" applyFill="1" applyBorder="1" applyAlignment="1" applyProtection="1">
      <alignment vertical="center"/>
    </xf>
    <xf numFmtId="4" fontId="0" fillId="0" borderId="0" xfId="0" applyNumberForma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54"/>
  <sheetViews>
    <sheetView view="pageBreakPreview" topLeftCell="A2" zoomScaleNormal="100" zoomScaleSheetLayoutView="100" workbookViewId="0">
      <selection activeCell="A8" sqref="A8:E8"/>
    </sheetView>
  </sheetViews>
  <sheetFormatPr defaultColWidth="8.85546875" defaultRowHeight="11.25" customHeight="1" x14ac:dyDescent="0.2"/>
  <cols>
    <col min="1" max="1" width="7" style="1" customWidth="1"/>
    <col min="2" max="4" width="47.140625" style="1" customWidth="1"/>
    <col min="5" max="5" width="12.140625" style="1" customWidth="1"/>
    <col min="6" max="11" width="8.85546875" style="1"/>
    <col min="12" max="16" width="160.5703125" style="2" hidden="1" customWidth="1"/>
    <col min="17" max="24" width="153.5703125" style="2" hidden="1" customWidth="1"/>
    <col min="25" max="16384" width="8.85546875" style="1"/>
  </cols>
  <sheetData>
    <row r="1" spans="1:24" customFormat="1" ht="6" hidden="1" customHeight="1" x14ac:dyDescent="0.25"/>
    <row r="2" spans="1:24" customFormat="1" ht="15" x14ac:dyDescent="0.25">
      <c r="E2" s="3" t="s">
        <v>0</v>
      </c>
    </row>
    <row r="3" spans="1:24" customFormat="1" ht="15" x14ac:dyDescent="0.25">
      <c r="B3" s="4" t="s">
        <v>1</v>
      </c>
      <c r="C3" s="5"/>
      <c r="D3" s="5"/>
      <c r="E3" s="6"/>
    </row>
    <row r="4" spans="1:24" customFormat="1" ht="12.75" customHeight="1" x14ac:dyDescent="0.25">
      <c r="D4" s="7" t="s">
        <v>2</v>
      </c>
      <c r="E4" s="8"/>
    </row>
    <row r="5" spans="1:24" customFormat="1" ht="33" customHeight="1" x14ac:dyDescent="0.25">
      <c r="A5" s="62" t="s">
        <v>3</v>
      </c>
      <c r="B5" s="62"/>
      <c r="C5" s="62"/>
      <c r="D5" s="62"/>
      <c r="E5" s="62"/>
    </row>
    <row r="6" spans="1:24" customFormat="1" ht="15" x14ac:dyDescent="0.25">
      <c r="A6" s="63" t="s">
        <v>4</v>
      </c>
      <c r="B6" s="63"/>
      <c r="C6" s="63"/>
      <c r="D6" s="63"/>
      <c r="E6" s="63"/>
    </row>
    <row r="7" spans="1:24" customFormat="1" ht="15" x14ac:dyDescent="0.25">
      <c r="A7" s="10"/>
      <c r="B7" s="10"/>
      <c r="C7" s="10"/>
      <c r="D7" s="10"/>
      <c r="E7" s="10"/>
    </row>
    <row r="8" spans="1:24" customFormat="1" ht="26.25" x14ac:dyDescent="0.25">
      <c r="A8" s="65" t="s">
        <v>56</v>
      </c>
      <c r="B8" s="65"/>
      <c r="C8" s="65"/>
      <c r="D8" s="65"/>
      <c r="E8" s="65"/>
      <c r="L8" s="11" t="s">
        <v>5</v>
      </c>
      <c r="M8" s="11" t="s">
        <v>6</v>
      </c>
      <c r="N8" s="11" t="s">
        <v>6</v>
      </c>
      <c r="O8" s="11" t="s">
        <v>6</v>
      </c>
      <c r="P8" s="11" t="s">
        <v>6</v>
      </c>
    </row>
    <row r="9" spans="1:24" customFormat="1" ht="15" x14ac:dyDescent="0.25">
      <c r="A9" s="64" t="s">
        <v>7</v>
      </c>
      <c r="B9" s="64"/>
      <c r="C9" s="64"/>
      <c r="D9" s="64"/>
      <c r="E9" s="64"/>
    </row>
    <row r="10" spans="1:24" customFormat="1" ht="15" x14ac:dyDescent="0.25">
      <c r="A10" s="10"/>
      <c r="B10" s="10"/>
      <c r="C10" s="10"/>
      <c r="D10" s="10"/>
      <c r="E10" s="10"/>
    </row>
    <row r="11" spans="1:24" customFormat="1" ht="15" x14ac:dyDescent="0.25">
      <c r="A11" s="12" t="s">
        <v>8</v>
      </c>
      <c r="B11" s="13"/>
      <c r="C11" s="13"/>
      <c r="D11" s="13"/>
      <c r="E11" s="13"/>
    </row>
    <row r="12" spans="1:24" customFormat="1" ht="15" x14ac:dyDescent="0.25">
      <c r="A12" s="14"/>
      <c r="B12" s="55"/>
      <c r="C12" s="55"/>
      <c r="D12" s="55"/>
      <c r="E12" s="55"/>
      <c r="Q12" s="15" t="s">
        <v>6</v>
      </c>
      <c r="R12" s="15" t="s">
        <v>6</v>
      </c>
      <c r="S12" s="15" t="s">
        <v>6</v>
      </c>
      <c r="T12" s="15" t="s">
        <v>6</v>
      </c>
    </row>
    <row r="13" spans="1:24" customFormat="1" ht="24" customHeight="1" x14ac:dyDescent="0.25">
      <c r="A13" s="13" t="s">
        <v>9</v>
      </c>
      <c r="B13" s="13"/>
      <c r="C13" s="16"/>
      <c r="D13" s="16"/>
      <c r="E13" s="16"/>
    </row>
    <row r="14" spans="1:24" customFormat="1" ht="15" x14ac:dyDescent="0.25">
      <c r="A14" s="14"/>
      <c r="B14" s="55"/>
      <c r="C14" s="55"/>
      <c r="D14" s="55"/>
      <c r="E14" s="55"/>
      <c r="U14" s="15" t="s">
        <v>6</v>
      </c>
      <c r="V14" s="15" t="s">
        <v>6</v>
      </c>
      <c r="W14" s="15" t="s">
        <v>6</v>
      </c>
      <c r="X14" s="15" t="s">
        <v>6</v>
      </c>
    </row>
    <row r="15" spans="1:24" customFormat="1" ht="15" x14ac:dyDescent="0.25">
      <c r="A15" s="14"/>
      <c r="B15" s="17"/>
      <c r="C15" s="17"/>
      <c r="D15" s="17"/>
      <c r="E15" s="17"/>
    </row>
    <row r="16" spans="1:24" customFormat="1" ht="15" x14ac:dyDescent="0.25">
      <c r="A16" s="66" t="s">
        <v>10</v>
      </c>
      <c r="B16" s="17"/>
      <c r="C16" s="17"/>
      <c r="D16" s="17"/>
      <c r="E16" s="17"/>
    </row>
    <row r="17" spans="1:5" customFormat="1" ht="15" x14ac:dyDescent="0.25">
      <c r="A17" s="10"/>
      <c r="B17" s="10"/>
      <c r="C17" s="9"/>
      <c r="D17" s="9"/>
      <c r="E17" s="18"/>
    </row>
    <row r="18" spans="1:5" customFormat="1" ht="69.75" customHeight="1" x14ac:dyDescent="0.25">
      <c r="A18" s="19" t="s">
        <v>11</v>
      </c>
      <c r="B18" s="19" t="s">
        <v>12</v>
      </c>
      <c r="C18" s="19" t="s">
        <v>13</v>
      </c>
      <c r="D18" s="19" t="s">
        <v>14</v>
      </c>
      <c r="E18" s="19" t="s">
        <v>15</v>
      </c>
    </row>
    <row r="19" spans="1:5" customFormat="1" ht="15" x14ac:dyDescent="0.25">
      <c r="A19" s="20">
        <v>1</v>
      </c>
      <c r="B19" s="21">
        <v>2</v>
      </c>
      <c r="C19" s="21">
        <v>3</v>
      </c>
      <c r="D19" s="20">
        <v>4</v>
      </c>
      <c r="E19" s="20">
        <v>5</v>
      </c>
    </row>
    <row r="20" spans="1:5" customFormat="1" ht="12.75" customHeight="1" x14ac:dyDescent="0.25">
      <c r="A20" s="56" t="s">
        <v>16</v>
      </c>
      <c r="B20" s="57"/>
      <c r="C20" s="57"/>
      <c r="D20" s="57"/>
      <c r="E20" s="58"/>
    </row>
    <row r="21" spans="1:5" customFormat="1" ht="12.75" customHeight="1" x14ac:dyDescent="0.25">
      <c r="A21" s="59" t="s">
        <v>17</v>
      </c>
      <c r="B21" s="60"/>
      <c r="C21" s="60"/>
      <c r="D21" s="60"/>
      <c r="E21" s="61"/>
    </row>
    <row r="22" spans="1:5" customFormat="1" ht="33.75" x14ac:dyDescent="0.25">
      <c r="A22" s="22" t="s">
        <v>18</v>
      </c>
      <c r="B22" s="23" t="s">
        <v>19</v>
      </c>
      <c r="C22" s="23" t="s">
        <v>20</v>
      </c>
      <c r="D22" s="24" t="s">
        <v>21</v>
      </c>
      <c r="E22" s="25">
        <v>7.41</v>
      </c>
    </row>
    <row r="23" spans="1:5" customFormat="1" ht="15" x14ac:dyDescent="0.25">
      <c r="A23" s="26"/>
      <c r="B23" s="27"/>
      <c r="C23" s="28" t="s">
        <v>22</v>
      </c>
      <c r="D23" s="29" t="s">
        <v>23</v>
      </c>
      <c r="E23" s="30"/>
    </row>
    <row r="24" spans="1:5" customFormat="1" ht="34.5" x14ac:dyDescent="0.25">
      <c r="A24" s="26"/>
      <c r="B24" s="27"/>
      <c r="C24" s="28" t="s">
        <v>24</v>
      </c>
      <c r="D24" s="29" t="s">
        <v>25</v>
      </c>
      <c r="E24" s="30"/>
    </row>
    <row r="25" spans="1:5" customFormat="1" ht="15" x14ac:dyDescent="0.25">
      <c r="A25" s="26"/>
      <c r="B25" s="27"/>
      <c r="C25" s="28" t="s">
        <v>26</v>
      </c>
      <c r="D25" s="29" t="s">
        <v>27</v>
      </c>
      <c r="E25" s="30"/>
    </row>
    <row r="26" spans="1:5" customFormat="1" ht="33.75" x14ac:dyDescent="0.25">
      <c r="A26" s="22" t="s">
        <v>28</v>
      </c>
      <c r="B26" s="23" t="s">
        <v>29</v>
      </c>
      <c r="C26" s="23" t="s">
        <v>30</v>
      </c>
      <c r="D26" s="24" t="s">
        <v>31</v>
      </c>
      <c r="E26" s="25">
        <v>39.58</v>
      </c>
    </row>
    <row r="27" spans="1:5" customFormat="1" ht="15" x14ac:dyDescent="0.25">
      <c r="A27" s="26"/>
      <c r="B27" s="27"/>
      <c r="C27" s="28" t="s">
        <v>32</v>
      </c>
      <c r="D27" s="29" t="s">
        <v>33</v>
      </c>
      <c r="E27" s="30"/>
    </row>
    <row r="28" spans="1:5" customFormat="1" ht="15" x14ac:dyDescent="0.25">
      <c r="A28" s="26"/>
      <c r="B28" s="27"/>
      <c r="C28" s="28" t="s">
        <v>22</v>
      </c>
      <c r="D28" s="29" t="s">
        <v>23</v>
      </c>
      <c r="E28" s="30"/>
    </row>
    <row r="29" spans="1:5" customFormat="1" ht="34.5" x14ac:dyDescent="0.25">
      <c r="A29" s="26"/>
      <c r="B29" s="27"/>
      <c r="C29" s="28" t="s">
        <v>24</v>
      </c>
      <c r="D29" s="29" t="s">
        <v>25</v>
      </c>
      <c r="E29" s="30"/>
    </row>
    <row r="30" spans="1:5" customFormat="1" ht="15" x14ac:dyDescent="0.25">
      <c r="A30" s="26"/>
      <c r="B30" s="27"/>
      <c r="C30" s="28" t="s">
        <v>26</v>
      </c>
      <c r="D30" s="29" t="s">
        <v>27</v>
      </c>
      <c r="E30" s="30"/>
    </row>
    <row r="31" spans="1:5" customFormat="1" ht="33.75" x14ac:dyDescent="0.25">
      <c r="A31" s="22" t="s">
        <v>34</v>
      </c>
      <c r="B31" s="23" t="s">
        <v>35</v>
      </c>
      <c r="C31" s="23" t="s">
        <v>30</v>
      </c>
      <c r="D31" s="24" t="s">
        <v>36</v>
      </c>
      <c r="E31" s="25">
        <v>158.31</v>
      </c>
    </row>
    <row r="32" spans="1:5" customFormat="1" ht="15" x14ac:dyDescent="0.25">
      <c r="A32" s="26"/>
      <c r="B32" s="27"/>
      <c r="C32" s="28" t="s">
        <v>37</v>
      </c>
      <c r="D32" s="29" t="s">
        <v>38</v>
      </c>
      <c r="E32" s="30"/>
    </row>
    <row r="33" spans="1:24" customFormat="1" ht="15" x14ac:dyDescent="0.25">
      <c r="A33" s="26"/>
      <c r="B33" s="27"/>
      <c r="C33" s="28" t="s">
        <v>22</v>
      </c>
      <c r="D33" s="29" t="s">
        <v>23</v>
      </c>
      <c r="E33" s="30"/>
    </row>
    <row r="34" spans="1:24" customFormat="1" ht="34.5" x14ac:dyDescent="0.25">
      <c r="A34" s="26"/>
      <c r="B34" s="27"/>
      <c r="C34" s="28" t="s">
        <v>24</v>
      </c>
      <c r="D34" s="29" t="s">
        <v>25</v>
      </c>
      <c r="E34" s="30"/>
    </row>
    <row r="35" spans="1:24" customFormat="1" ht="15" x14ac:dyDescent="0.25">
      <c r="A35" s="26"/>
      <c r="B35" s="27"/>
      <c r="C35" s="28" t="s">
        <v>26</v>
      </c>
      <c r="D35" s="29" t="s">
        <v>27</v>
      </c>
      <c r="E35" s="30"/>
    </row>
    <row r="36" spans="1:24" customFormat="1" ht="12.75" customHeight="1" x14ac:dyDescent="0.25">
      <c r="A36" s="59" t="s">
        <v>39</v>
      </c>
      <c r="B36" s="60"/>
      <c r="C36" s="60"/>
      <c r="D36" s="60"/>
      <c r="E36" s="61"/>
    </row>
    <row r="37" spans="1:24" customFormat="1" ht="33.75" x14ac:dyDescent="0.25">
      <c r="A37" s="22" t="s">
        <v>40</v>
      </c>
      <c r="B37" s="23" t="s">
        <v>41</v>
      </c>
      <c r="C37" s="23" t="s">
        <v>20</v>
      </c>
      <c r="D37" s="24" t="s">
        <v>42</v>
      </c>
      <c r="E37" s="25">
        <v>19.11</v>
      </c>
    </row>
    <row r="38" spans="1:24" customFormat="1" ht="34.5" x14ac:dyDescent="0.25">
      <c r="A38" s="26"/>
      <c r="B38" s="27"/>
      <c r="C38" s="28" t="s">
        <v>24</v>
      </c>
      <c r="D38" s="29" t="s">
        <v>25</v>
      </c>
      <c r="E38" s="30"/>
    </row>
    <row r="39" spans="1:24" customFormat="1" ht="15" x14ac:dyDescent="0.25">
      <c r="A39" s="26"/>
      <c r="B39" s="27"/>
      <c r="C39" s="28" t="s">
        <v>26</v>
      </c>
      <c r="D39" s="29" t="s">
        <v>27</v>
      </c>
      <c r="E39" s="30"/>
    </row>
    <row r="40" spans="1:24" customFormat="1" ht="33.75" x14ac:dyDescent="0.25">
      <c r="A40" s="22" t="s">
        <v>43</v>
      </c>
      <c r="B40" s="23" t="s">
        <v>44</v>
      </c>
      <c r="C40" s="23" t="s">
        <v>30</v>
      </c>
      <c r="D40" s="24" t="s">
        <v>45</v>
      </c>
      <c r="E40" s="25">
        <v>393.31</v>
      </c>
    </row>
    <row r="41" spans="1:24" customFormat="1" ht="15" x14ac:dyDescent="0.25">
      <c r="A41" s="26"/>
      <c r="B41" s="27"/>
      <c r="C41" s="28" t="s">
        <v>37</v>
      </c>
      <c r="D41" s="29" t="s">
        <v>38</v>
      </c>
      <c r="E41" s="30"/>
    </row>
    <row r="42" spans="1:24" customFormat="1" ht="15" x14ac:dyDescent="0.25">
      <c r="A42" s="26"/>
      <c r="B42" s="27"/>
      <c r="C42" s="28" t="s">
        <v>26</v>
      </c>
      <c r="D42" s="29" t="s">
        <v>27</v>
      </c>
      <c r="E42" s="30"/>
    </row>
    <row r="43" spans="1:24" customFormat="1" ht="15" x14ac:dyDescent="0.25">
      <c r="A43" s="31"/>
      <c r="B43" s="54" t="s">
        <v>46</v>
      </c>
      <c r="C43" s="54"/>
      <c r="D43" s="31"/>
      <c r="E43" s="32"/>
    </row>
    <row r="44" spans="1:24" customFormat="1" ht="11.25" customHeight="1" x14ac:dyDescent="0.25">
      <c r="A44" s="31"/>
      <c r="B44" s="53" t="s">
        <v>47</v>
      </c>
      <c r="C44" s="53"/>
      <c r="D44" s="31"/>
      <c r="E44" s="33" t="s">
        <v>48</v>
      </c>
      <c r="F44" s="67">
        <f>E40+E37+E31+E26+E22</f>
        <v>617.72</v>
      </c>
    </row>
    <row r="45" spans="1:24" customFormat="1" ht="11.25" customHeight="1" x14ac:dyDescent="0.25">
      <c r="A45" s="31"/>
      <c r="B45" s="54" t="s">
        <v>49</v>
      </c>
      <c r="C45" s="54"/>
      <c r="D45" s="31"/>
      <c r="E45" s="32" t="s">
        <v>48</v>
      </c>
    </row>
    <row r="46" spans="1:24" customFormat="1" ht="23.25" customHeight="1" x14ac:dyDescent="0.25">
      <c r="A46" s="47"/>
      <c r="B46" s="52" t="s">
        <v>55</v>
      </c>
      <c r="C46" s="52"/>
      <c r="D46" s="52"/>
      <c r="E46" s="51">
        <f>ROUND(E45*6.53,2)</f>
        <v>4033.71</v>
      </c>
    </row>
    <row r="47" spans="1:24" s="34" customFormat="1" ht="17.25" customHeight="1" x14ac:dyDescent="0.25">
      <c r="B47" s="35" t="s">
        <v>50</v>
      </c>
      <c r="C47" s="36"/>
      <c r="D47" s="37" t="s">
        <v>51</v>
      </c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</row>
    <row r="48" spans="1:24" s="34" customFormat="1" ht="17.25" customHeight="1" x14ac:dyDescent="0.25">
      <c r="B48" s="39" t="s">
        <v>52</v>
      </c>
      <c r="C48" s="40"/>
      <c r="D48" s="41" t="s">
        <v>51</v>
      </c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</row>
    <row r="49" spans="2:24" s="34" customFormat="1" ht="17.25" customHeight="1" x14ac:dyDescent="0.25">
      <c r="B49" s="42" t="s">
        <v>53</v>
      </c>
      <c r="C49" s="43"/>
      <c r="D49" s="44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</row>
    <row r="50" spans="2:24" s="34" customFormat="1" ht="17.25" customHeight="1" x14ac:dyDescent="0.25">
      <c r="B50" s="42" t="s">
        <v>54</v>
      </c>
      <c r="C50" s="43"/>
      <c r="D50" s="44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</row>
    <row r="51" spans="2:24" customFormat="1" ht="15" x14ac:dyDescent="0.25">
      <c r="C51" s="45"/>
      <c r="D51" s="45"/>
    </row>
    <row r="52" spans="2:24" customFormat="1" ht="11.25" customHeight="1" x14ac:dyDescent="0.25">
      <c r="D52" s="46"/>
      <c r="E52" s="46"/>
      <c r="F52" s="46"/>
    </row>
    <row r="53" spans="2:24" customFormat="1" ht="15" x14ac:dyDescent="0.25">
      <c r="C53" s="3"/>
    </row>
    <row r="54" spans="2:24" customFormat="1" ht="11.25" customHeight="1" x14ac:dyDescent="0.25">
      <c r="D54" s="46"/>
      <c r="E54" s="46"/>
      <c r="F54" s="46"/>
    </row>
  </sheetData>
  <mergeCells count="12">
    <mergeCell ref="A5:E5"/>
    <mergeCell ref="A6:E6"/>
    <mergeCell ref="A8:E8"/>
    <mergeCell ref="A9:E9"/>
    <mergeCell ref="B12:E12"/>
    <mergeCell ref="B44:C44"/>
    <mergeCell ref="B45:C45"/>
    <mergeCell ref="B14:E14"/>
    <mergeCell ref="A20:E20"/>
    <mergeCell ref="A21:E21"/>
    <mergeCell ref="A36:E36"/>
    <mergeCell ref="B43:C43"/>
  </mergeCells>
  <pageMargins left="0.31496062874794001" right="0.31496062874794001" top="0.78740155696868896" bottom="0.31496062874794001" header="0.19685038924217199" footer="0.19685038924217199"/>
  <pageSetup paperSize="9" scale="87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9C7AA-4AC8-43F9-A79E-3009C45159C4}">
  <sheetPr>
    <pageSetUpPr fitToPage="1"/>
  </sheetPr>
  <dimension ref="A1:X56"/>
  <sheetViews>
    <sheetView tabSelected="1" view="pageBreakPreview" topLeftCell="A42" zoomScale="90" zoomScaleNormal="100" zoomScaleSheetLayoutView="90" workbookViewId="0">
      <selection activeCell="C65" sqref="C65"/>
    </sheetView>
  </sheetViews>
  <sheetFormatPr defaultColWidth="8.85546875" defaultRowHeight="11.25" customHeight="1" x14ac:dyDescent="0.2"/>
  <cols>
    <col min="1" max="1" width="7" style="1" customWidth="1"/>
    <col min="2" max="4" width="47.140625" style="1" customWidth="1"/>
    <col min="5" max="5" width="13.7109375" style="1" customWidth="1"/>
    <col min="6" max="6" width="20.42578125" style="1" customWidth="1"/>
    <col min="7" max="7" width="16.7109375" style="1" bestFit="1" customWidth="1"/>
    <col min="8" max="8" width="13.5703125" style="1" bestFit="1" customWidth="1"/>
    <col min="9" max="9" width="12.7109375" style="1" bestFit="1" customWidth="1"/>
    <col min="10" max="11" width="8.85546875" style="1"/>
    <col min="12" max="16" width="160.5703125" style="2" hidden="1" customWidth="1"/>
    <col min="17" max="24" width="153.5703125" style="2" hidden="1" customWidth="1"/>
    <col min="25" max="16384" width="8.85546875" style="1"/>
  </cols>
  <sheetData>
    <row r="1" spans="1:24" customFormat="1" ht="6" hidden="1" customHeight="1" x14ac:dyDescent="0.25"/>
    <row r="2" spans="1:24" customFormat="1" ht="15" x14ac:dyDescent="0.25">
      <c r="E2" s="3" t="s">
        <v>0</v>
      </c>
    </row>
    <row r="3" spans="1:24" customFormat="1" ht="15" x14ac:dyDescent="0.25">
      <c r="B3" s="4" t="s">
        <v>1</v>
      </c>
      <c r="C3" s="5"/>
      <c r="D3" s="5"/>
      <c r="E3" s="6"/>
    </row>
    <row r="4" spans="1:24" customFormat="1" ht="12.75" customHeight="1" x14ac:dyDescent="0.25">
      <c r="D4" s="7" t="s">
        <v>2</v>
      </c>
      <c r="E4" s="8"/>
    </row>
    <row r="5" spans="1:24" customFormat="1" ht="33" customHeight="1" x14ac:dyDescent="0.25">
      <c r="A5" s="62" t="s">
        <v>3</v>
      </c>
      <c r="B5" s="62"/>
      <c r="C5" s="62"/>
      <c r="D5" s="62"/>
      <c r="E5" s="62"/>
    </row>
    <row r="6" spans="1:24" customFormat="1" ht="15" x14ac:dyDescent="0.25">
      <c r="A6" s="63" t="s">
        <v>4</v>
      </c>
      <c r="B6" s="63"/>
      <c r="C6" s="63"/>
      <c r="D6" s="63"/>
      <c r="E6" s="63"/>
    </row>
    <row r="7" spans="1:24" customFormat="1" ht="15" x14ac:dyDescent="0.25">
      <c r="A7" s="10"/>
      <c r="B7" s="10"/>
      <c r="C7" s="10"/>
      <c r="D7" s="10"/>
      <c r="E7" s="10"/>
    </row>
    <row r="8" spans="1:24" customFormat="1" ht="26.25" x14ac:dyDescent="0.25">
      <c r="A8" s="69" t="s">
        <v>56</v>
      </c>
      <c r="B8" s="65"/>
      <c r="C8" s="65"/>
      <c r="D8" s="65"/>
      <c r="E8" s="65"/>
      <c r="L8" s="11" t="s">
        <v>5</v>
      </c>
      <c r="M8" s="11" t="s">
        <v>6</v>
      </c>
      <c r="N8" s="11" t="s">
        <v>6</v>
      </c>
      <c r="O8" s="11" t="s">
        <v>6</v>
      </c>
      <c r="P8" s="11" t="s">
        <v>6</v>
      </c>
    </row>
    <row r="9" spans="1:24" customFormat="1" ht="15" x14ac:dyDescent="0.25">
      <c r="A9" s="64" t="s">
        <v>7</v>
      </c>
      <c r="B9" s="64"/>
      <c r="C9" s="64"/>
      <c r="D9" s="64"/>
      <c r="E9" s="64"/>
    </row>
    <row r="10" spans="1:24" customFormat="1" ht="15" x14ac:dyDescent="0.25">
      <c r="A10" s="10"/>
      <c r="B10" s="10"/>
      <c r="C10" s="10"/>
      <c r="D10" s="10"/>
      <c r="E10" s="10"/>
    </row>
    <row r="11" spans="1:24" customFormat="1" ht="15" x14ac:dyDescent="0.25">
      <c r="A11" s="12" t="s">
        <v>8</v>
      </c>
      <c r="B11" s="13"/>
      <c r="C11" s="13"/>
      <c r="D11" s="13"/>
      <c r="E11" s="13"/>
    </row>
    <row r="12" spans="1:24" customFormat="1" ht="15" x14ac:dyDescent="0.25">
      <c r="A12" s="14"/>
      <c r="B12" s="70" t="s">
        <v>58</v>
      </c>
      <c r="C12" s="70"/>
      <c r="D12" s="70"/>
      <c r="E12" s="70"/>
      <c r="Q12" s="15" t="s">
        <v>6</v>
      </c>
      <c r="R12" s="15" t="s">
        <v>6</v>
      </c>
      <c r="S12" s="15" t="s">
        <v>6</v>
      </c>
      <c r="T12" s="15" t="s">
        <v>6</v>
      </c>
    </row>
    <row r="13" spans="1:24" customFormat="1" ht="24" customHeight="1" x14ac:dyDescent="0.25">
      <c r="A13" s="13" t="s">
        <v>9</v>
      </c>
      <c r="B13" s="13"/>
      <c r="C13" s="16"/>
      <c r="D13" s="16"/>
      <c r="E13" s="16"/>
    </row>
    <row r="14" spans="1:24" customFormat="1" ht="15" x14ac:dyDescent="0.25">
      <c r="A14" s="14"/>
      <c r="B14" s="55" t="s">
        <v>57</v>
      </c>
      <c r="C14" s="55"/>
      <c r="D14" s="55"/>
      <c r="E14" s="55"/>
      <c r="U14" s="15" t="s">
        <v>6</v>
      </c>
      <c r="V14" s="15" t="s">
        <v>6</v>
      </c>
      <c r="W14" s="15" t="s">
        <v>6</v>
      </c>
      <c r="X14" s="15" t="s">
        <v>6</v>
      </c>
    </row>
    <row r="15" spans="1:24" customFormat="1" ht="15" x14ac:dyDescent="0.25">
      <c r="A15" s="14"/>
      <c r="B15" s="17"/>
      <c r="C15" s="17"/>
      <c r="D15" s="17"/>
      <c r="E15" s="17"/>
    </row>
    <row r="16" spans="1:24" customFormat="1" ht="15" x14ac:dyDescent="0.25">
      <c r="A16" s="80" t="s">
        <v>62</v>
      </c>
      <c r="B16" s="17"/>
      <c r="C16" s="17"/>
      <c r="D16" s="17"/>
      <c r="E16" s="17"/>
    </row>
    <row r="17" spans="1:5" customFormat="1" ht="15" x14ac:dyDescent="0.25">
      <c r="A17" s="10"/>
      <c r="B17" s="10"/>
      <c r="C17" s="9"/>
      <c r="D17" s="9"/>
      <c r="E17" s="18"/>
    </row>
    <row r="18" spans="1:5" customFormat="1" ht="69.75" customHeight="1" x14ac:dyDescent="0.25">
      <c r="A18" s="19" t="s">
        <v>11</v>
      </c>
      <c r="B18" s="19" t="s">
        <v>12</v>
      </c>
      <c r="C18" s="19" t="s">
        <v>13</v>
      </c>
      <c r="D18" s="19" t="s">
        <v>14</v>
      </c>
      <c r="E18" s="19" t="s">
        <v>15</v>
      </c>
    </row>
    <row r="19" spans="1:5" customFormat="1" ht="15" x14ac:dyDescent="0.25">
      <c r="A19" s="20">
        <v>1</v>
      </c>
      <c r="B19" s="21">
        <v>2</v>
      </c>
      <c r="C19" s="21">
        <v>3</v>
      </c>
      <c r="D19" s="20">
        <v>4</v>
      </c>
      <c r="E19" s="20">
        <v>5</v>
      </c>
    </row>
    <row r="20" spans="1:5" customFormat="1" ht="12.75" customHeight="1" x14ac:dyDescent="0.25">
      <c r="A20" s="56" t="s">
        <v>16</v>
      </c>
      <c r="B20" s="57"/>
      <c r="C20" s="57"/>
      <c r="D20" s="57"/>
      <c r="E20" s="58"/>
    </row>
    <row r="21" spans="1:5" customFormat="1" ht="12.75" customHeight="1" x14ac:dyDescent="0.25">
      <c r="A21" s="59" t="s">
        <v>17</v>
      </c>
      <c r="B21" s="60"/>
      <c r="C21" s="60"/>
      <c r="D21" s="60"/>
      <c r="E21" s="61"/>
    </row>
    <row r="22" spans="1:5" customFormat="1" ht="33.75" x14ac:dyDescent="0.25">
      <c r="A22" s="22" t="s">
        <v>18</v>
      </c>
      <c r="B22" s="23" t="s">
        <v>19</v>
      </c>
      <c r="C22" s="23" t="s">
        <v>20</v>
      </c>
      <c r="D22" s="24" t="s">
        <v>21</v>
      </c>
      <c r="E22" s="49">
        <v>7410</v>
      </c>
    </row>
    <row r="23" spans="1:5" customFormat="1" ht="15" x14ac:dyDescent="0.25">
      <c r="A23" s="26"/>
      <c r="B23" s="27"/>
      <c r="C23" s="28" t="s">
        <v>22</v>
      </c>
      <c r="D23" s="29" t="s">
        <v>23</v>
      </c>
      <c r="E23" s="30"/>
    </row>
    <row r="24" spans="1:5" customFormat="1" ht="34.5" x14ac:dyDescent="0.25">
      <c r="A24" s="26"/>
      <c r="B24" s="27"/>
      <c r="C24" s="28" t="s">
        <v>24</v>
      </c>
      <c r="D24" s="29" t="s">
        <v>25</v>
      </c>
      <c r="E24" s="30"/>
    </row>
    <row r="25" spans="1:5" customFormat="1" ht="15" x14ac:dyDescent="0.25">
      <c r="A25" s="26"/>
      <c r="B25" s="27"/>
      <c r="C25" s="28" t="s">
        <v>26</v>
      </c>
      <c r="D25" s="29" t="s">
        <v>27</v>
      </c>
      <c r="E25" s="30"/>
    </row>
    <row r="26" spans="1:5" customFormat="1" ht="33.75" x14ac:dyDescent="0.25">
      <c r="A26" s="22" t="s">
        <v>28</v>
      </c>
      <c r="B26" s="23" t="s">
        <v>29</v>
      </c>
      <c r="C26" s="23" t="s">
        <v>30</v>
      </c>
      <c r="D26" s="24" t="s">
        <v>31</v>
      </c>
      <c r="E26" s="49">
        <v>39580</v>
      </c>
    </row>
    <row r="27" spans="1:5" customFormat="1" ht="15" x14ac:dyDescent="0.25">
      <c r="A27" s="26"/>
      <c r="B27" s="27"/>
      <c r="C27" s="28" t="s">
        <v>32</v>
      </c>
      <c r="D27" s="29" t="s">
        <v>33</v>
      </c>
      <c r="E27" s="30"/>
    </row>
    <row r="28" spans="1:5" customFormat="1" ht="15" x14ac:dyDescent="0.25">
      <c r="A28" s="26"/>
      <c r="B28" s="27"/>
      <c r="C28" s="28" t="s">
        <v>22</v>
      </c>
      <c r="D28" s="29" t="s">
        <v>23</v>
      </c>
      <c r="E28" s="30"/>
    </row>
    <row r="29" spans="1:5" customFormat="1" ht="34.5" x14ac:dyDescent="0.25">
      <c r="A29" s="26"/>
      <c r="B29" s="27"/>
      <c r="C29" s="28" t="s">
        <v>24</v>
      </c>
      <c r="D29" s="29" t="s">
        <v>25</v>
      </c>
      <c r="E29" s="30"/>
    </row>
    <row r="30" spans="1:5" customFormat="1" ht="15" x14ac:dyDescent="0.25">
      <c r="A30" s="26"/>
      <c r="B30" s="27"/>
      <c r="C30" s="28" t="s">
        <v>26</v>
      </c>
      <c r="D30" s="29" t="s">
        <v>27</v>
      </c>
      <c r="E30" s="30"/>
    </row>
    <row r="31" spans="1:5" customFormat="1" ht="33.75" x14ac:dyDescent="0.25">
      <c r="A31" s="22" t="s">
        <v>34</v>
      </c>
      <c r="B31" s="23" t="s">
        <v>35</v>
      </c>
      <c r="C31" s="23" t="s">
        <v>30</v>
      </c>
      <c r="D31" s="24" t="s">
        <v>36</v>
      </c>
      <c r="E31" s="49">
        <v>158310</v>
      </c>
    </row>
    <row r="32" spans="1:5" customFormat="1" ht="15" x14ac:dyDescent="0.25">
      <c r="A32" s="26"/>
      <c r="B32" s="27"/>
      <c r="C32" s="28" t="s">
        <v>37</v>
      </c>
      <c r="D32" s="29" t="s">
        <v>38</v>
      </c>
      <c r="E32" s="30"/>
    </row>
    <row r="33" spans="1:5" customFormat="1" ht="15" x14ac:dyDescent="0.25">
      <c r="A33" s="26"/>
      <c r="B33" s="27"/>
      <c r="C33" s="28" t="s">
        <v>22</v>
      </c>
      <c r="D33" s="29" t="s">
        <v>23</v>
      </c>
      <c r="E33" s="30"/>
    </row>
    <row r="34" spans="1:5" customFormat="1" ht="34.5" x14ac:dyDescent="0.25">
      <c r="A34" s="26"/>
      <c r="B34" s="27"/>
      <c r="C34" s="28" t="s">
        <v>24</v>
      </c>
      <c r="D34" s="29" t="s">
        <v>25</v>
      </c>
      <c r="E34" s="30"/>
    </row>
    <row r="35" spans="1:5" customFormat="1" ht="15" x14ac:dyDescent="0.25">
      <c r="A35" s="26"/>
      <c r="B35" s="27"/>
      <c r="C35" s="28" t="s">
        <v>26</v>
      </c>
      <c r="D35" s="29" t="s">
        <v>27</v>
      </c>
      <c r="E35" s="30"/>
    </row>
    <row r="36" spans="1:5" customFormat="1" ht="12.75" customHeight="1" x14ac:dyDescent="0.25">
      <c r="A36" s="59" t="s">
        <v>39</v>
      </c>
      <c r="B36" s="60"/>
      <c r="C36" s="60"/>
      <c r="D36" s="60"/>
      <c r="E36" s="61"/>
    </row>
    <row r="37" spans="1:5" customFormat="1" ht="33.75" x14ac:dyDescent="0.25">
      <c r="A37" s="22" t="s">
        <v>40</v>
      </c>
      <c r="B37" s="23" t="s">
        <v>41</v>
      </c>
      <c r="C37" s="23" t="s">
        <v>20</v>
      </c>
      <c r="D37" s="24" t="s">
        <v>42</v>
      </c>
      <c r="E37" s="49">
        <v>19110</v>
      </c>
    </row>
    <row r="38" spans="1:5" customFormat="1" ht="34.5" x14ac:dyDescent="0.25">
      <c r="A38" s="26"/>
      <c r="B38" s="27"/>
      <c r="C38" s="28" t="s">
        <v>24</v>
      </c>
      <c r="D38" s="29" t="s">
        <v>25</v>
      </c>
      <c r="E38" s="30"/>
    </row>
    <row r="39" spans="1:5" customFormat="1" ht="15" x14ac:dyDescent="0.25">
      <c r="A39" s="26"/>
      <c r="B39" s="27"/>
      <c r="C39" s="28" t="s">
        <v>26</v>
      </c>
      <c r="D39" s="29" t="s">
        <v>27</v>
      </c>
      <c r="E39" s="30"/>
    </row>
    <row r="40" spans="1:5" customFormat="1" ht="33.75" x14ac:dyDescent="0.25">
      <c r="A40" s="22" t="s">
        <v>43</v>
      </c>
      <c r="B40" s="23" t="s">
        <v>44</v>
      </c>
      <c r="C40" s="23" t="s">
        <v>30</v>
      </c>
      <c r="D40" s="24" t="s">
        <v>45</v>
      </c>
      <c r="E40" s="49">
        <v>393310</v>
      </c>
    </row>
    <row r="41" spans="1:5" customFormat="1" ht="15" x14ac:dyDescent="0.25">
      <c r="A41" s="26"/>
      <c r="B41" s="27"/>
      <c r="C41" s="28" t="s">
        <v>37</v>
      </c>
      <c r="D41" s="29" t="s">
        <v>38</v>
      </c>
      <c r="E41" s="30"/>
    </row>
    <row r="42" spans="1:5" customFormat="1" ht="15" x14ac:dyDescent="0.25">
      <c r="A42" s="26"/>
      <c r="B42" s="27"/>
      <c r="C42" s="28" t="s">
        <v>26</v>
      </c>
      <c r="D42" s="29" t="s">
        <v>27</v>
      </c>
      <c r="E42" s="30"/>
    </row>
    <row r="43" spans="1:5" customFormat="1" ht="20.25" customHeight="1" x14ac:dyDescent="0.25">
      <c r="A43" s="31"/>
      <c r="B43" s="54" t="s">
        <v>46</v>
      </c>
      <c r="C43" s="54"/>
      <c r="D43" s="31"/>
      <c r="E43" s="32"/>
    </row>
    <row r="44" spans="1:5" customFormat="1" ht="18.75" customHeight="1" x14ac:dyDescent="0.25">
      <c r="A44" s="31"/>
      <c r="B44" s="53" t="s">
        <v>47</v>
      </c>
      <c r="C44" s="53"/>
      <c r="D44" s="31"/>
      <c r="E44" s="50">
        <v>617720</v>
      </c>
    </row>
    <row r="45" spans="1:5" customFormat="1" ht="16.5" customHeight="1" x14ac:dyDescent="0.25">
      <c r="A45" s="31"/>
      <c r="B45" s="71" t="s">
        <v>63</v>
      </c>
      <c r="C45" s="54"/>
      <c r="D45" s="31"/>
      <c r="E45" s="50">
        <v>617720</v>
      </c>
    </row>
    <row r="46" spans="1:5" customFormat="1" ht="23.25" customHeight="1" x14ac:dyDescent="0.25">
      <c r="A46" s="48"/>
      <c r="B46" s="52" t="s">
        <v>61</v>
      </c>
      <c r="C46" s="48"/>
      <c r="D46" s="48"/>
      <c r="E46" s="51">
        <f>ROUND(E45*6.53,2)</f>
        <v>4033711.6</v>
      </c>
    </row>
    <row r="47" spans="1:5" customFormat="1" ht="27.75" customHeight="1" x14ac:dyDescent="0.25">
      <c r="A47" s="77"/>
      <c r="B47" s="78" t="s">
        <v>60</v>
      </c>
      <c r="C47" s="79"/>
      <c r="D47" s="81">
        <v>9.9164253999999993E-2</v>
      </c>
      <c r="E47" s="51">
        <f>E46*D47</f>
        <v>400000</v>
      </c>
    </row>
    <row r="48" spans="1:5" s="72" customFormat="1" ht="28.5" customHeight="1" x14ac:dyDescent="0.25">
      <c r="A48" s="74"/>
      <c r="B48" s="75" t="s">
        <v>59</v>
      </c>
      <c r="C48" s="75"/>
      <c r="D48" s="74"/>
      <c r="E48" s="76">
        <f>E47*0.2</f>
        <v>80000</v>
      </c>
    </row>
    <row r="49" spans="1:24" customFormat="1" ht="23.25" customHeight="1" x14ac:dyDescent="0.25">
      <c r="A49" s="77"/>
      <c r="B49" s="78" t="s">
        <v>64</v>
      </c>
      <c r="C49" s="79"/>
      <c r="D49" s="77"/>
      <c r="E49" s="51">
        <f>E47+E48</f>
        <v>480000</v>
      </c>
      <c r="F49" s="73"/>
      <c r="G49" s="73"/>
      <c r="H49" s="82"/>
      <c r="I49" s="73"/>
    </row>
    <row r="50" spans="1:24" s="34" customFormat="1" ht="17.25" customHeight="1" x14ac:dyDescent="0.25">
      <c r="B50" s="39" t="s">
        <v>52</v>
      </c>
      <c r="C50" s="40"/>
      <c r="D50" s="41"/>
      <c r="F50" s="73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</row>
    <row r="51" spans="1:24" s="34" customFormat="1" ht="17.25" customHeight="1" x14ac:dyDescent="0.25">
      <c r="B51" s="42" t="s">
        <v>53</v>
      </c>
      <c r="C51" s="43"/>
      <c r="D51" s="44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</row>
    <row r="52" spans="1:24" s="34" customFormat="1" ht="17.25" customHeight="1" x14ac:dyDescent="0.25">
      <c r="B52" s="42" t="s">
        <v>54</v>
      </c>
      <c r="C52" s="43"/>
      <c r="D52" s="44"/>
      <c r="F52" s="6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</row>
    <row r="53" spans="1:24" customFormat="1" ht="15" x14ac:dyDescent="0.25">
      <c r="C53" s="45"/>
      <c r="D53" s="45"/>
    </row>
    <row r="54" spans="1:24" customFormat="1" ht="11.25" customHeight="1" x14ac:dyDescent="0.25">
      <c r="D54" s="46"/>
      <c r="E54" s="46"/>
      <c r="F54" s="46"/>
    </row>
    <row r="55" spans="1:24" customFormat="1" ht="15" x14ac:dyDescent="0.25">
      <c r="C55" s="3"/>
    </row>
    <row r="56" spans="1:24" customFormat="1" ht="11.25" customHeight="1" x14ac:dyDescent="0.25">
      <c r="D56" s="46"/>
      <c r="E56" s="46"/>
      <c r="F56" s="46"/>
    </row>
  </sheetData>
  <mergeCells count="15">
    <mergeCell ref="B48:C48"/>
    <mergeCell ref="B47:C47"/>
    <mergeCell ref="B49:C49"/>
    <mergeCell ref="B45:C45"/>
    <mergeCell ref="A5:E5"/>
    <mergeCell ref="A6:E6"/>
    <mergeCell ref="A8:E8"/>
    <mergeCell ref="A9:E9"/>
    <mergeCell ref="B12:E12"/>
    <mergeCell ref="B14:E14"/>
    <mergeCell ref="A20:E20"/>
    <mergeCell ref="A21:E21"/>
    <mergeCell ref="A36:E36"/>
    <mergeCell ref="B43:C43"/>
    <mergeCell ref="B44:C44"/>
  </mergeCells>
  <pageMargins left="0.31496062874794001" right="0.31496062874794001" top="0.78740155696868896" bottom="0.31496062874794001" header="0.19685038924217199" footer="0.19685038924217199"/>
  <pageSetup paperSize="9" scale="8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Коломна - в тыс руб.</vt:lpstr>
      <vt:lpstr>Коломна - в руб.</vt:lpstr>
      <vt:lpstr>'Коломна - в руб.'!Заголовки_для_печати</vt:lpstr>
      <vt:lpstr>'Коломна - в тыс руб.'!Заголовки_для_печати</vt:lpstr>
      <vt:lpstr>'Коломна - в руб.'!Область_печати</vt:lpstr>
      <vt:lpstr>'Коломна - в тыс руб.'!Область_печати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2024-09-06T08:57:45Z</cp:lastPrinted>
  <dcterms:created xsi:type="dcterms:W3CDTF">2014-05-08T09:51:02Z</dcterms:created>
  <dcterms:modified xsi:type="dcterms:W3CDTF">2025-08-27T09:47:47Z</dcterms:modified>
</cp:coreProperties>
</file>