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схемы\"/>
    </mc:Choice>
  </mc:AlternateContent>
  <xr:revisionPtr revIDLastSave="0" documentId="13_ncr:1_{572BF03E-FEF8-44F7-ADDE-4E19B8EB3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6" sheetId="2" r:id="rId1"/>
  </sheets>
  <externalReferences>
    <externalReference r:id="rId2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0">СП6!$9:$9</definedName>
    <definedName name="_xlnm.Print_Area" localSheetId="0">СП6!$A$1:$E$70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8" i="2" l="1"/>
  <c r="G59" i="2"/>
  <c r="G32" i="2"/>
  <c r="E58" i="2"/>
  <c r="E28" i="2" l="1"/>
  <c r="E21" i="2"/>
</calcChain>
</file>

<file path=xl/sharedStrings.xml><?xml version="1.0" encoding="utf-8"?>
<sst xmlns="http://schemas.openxmlformats.org/spreadsheetml/2006/main" count="172" uniqueCount="132">
  <si>
    <t>Ед. изм.</t>
  </si>
  <si>
    <t>100 м3</t>
  </si>
  <si>
    <t>Разборка покрытий и оснований: щебеночных/применит. Выемка грунта (загрязнённого балласта) под основание стр.перевода</t>
  </si>
  <si>
    <t>Уплотнение грунта пневматическими трамбовками, группа грунтов: 1-2</t>
  </si>
  <si>
    <t>Устройство подстилающих и выравнивающих слоев оснований: из щебня</t>
  </si>
  <si>
    <t>ТЦ_25.1.00.00_50_5047268891_30.07.2025_02</t>
  </si>
  <si>
    <t>м3</t>
  </si>
  <si>
    <t>шт</t>
  </si>
  <si>
    <t>ТЦ_25.1.05.05_77_7801649287_02.09.2025_02</t>
  </si>
  <si>
    <t>т</t>
  </si>
  <si>
    <t>тн</t>
  </si>
  <si>
    <t>м</t>
  </si>
  <si>
    <t>компл.</t>
  </si>
  <si>
    <t>Прочие работы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</si>
  <si>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</si>
  <si>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</si>
  <si>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Перевозка грузов I класса автомобилями-самосвалами грузоподъемностью 10 т работающих вне карьера на расстояние до 2 км</t>
  </si>
  <si>
    <t>Разборка стрелочных переводов на деревянных брусьях на базе, марка перевода: 1/9. Прим.</t>
  </si>
  <si>
    <t>компл</t>
  </si>
  <si>
    <t>36</t>
  </si>
  <si>
    <t>Раздел 5. Замена СП6 1/7,  левая</t>
  </si>
  <si>
    <t>37</t>
  </si>
  <si>
    <t>38</t>
  </si>
  <si>
    <t>39</t>
  </si>
  <si>
    <t>40</t>
  </si>
  <si>
    <t>41</t>
  </si>
  <si>
    <t>42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</si>
  <si>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</si>
  <si>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43</t>
  </si>
  <si>
    <t>ТЦ_25.1.01.02_77_7729790078_30.07.2025_02</t>
  </si>
  <si>
    <t>комплект</t>
  </si>
  <si>
    <t>44</t>
  </si>
  <si>
    <t>ТЦ_25.1.06.15_77_7718148430_01.07.2025_02</t>
  </si>
  <si>
    <t>45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</si>
  <si>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</si>
  <si>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46</t>
  </si>
  <si>
    <t>Шпалы непропитанные для железных дорог, тип I</t>
  </si>
  <si>
    <t>47</t>
  </si>
  <si>
    <t>ТЦ_25.1.01.02_77_7729790078_30.07.2025_03</t>
  </si>
  <si>
    <t>48</t>
  </si>
  <si>
    <t>ТЦ_25.1.06.00_77_7718148430_01.07.2025_02</t>
  </si>
  <si>
    <t>49</t>
  </si>
  <si>
    <t>50</t>
  </si>
  <si>
    <t>Сборка стыков на болтах/применит. Монтаж стыковочных накладок Р-65 (6-ти отверстных)</t>
  </si>
  <si>
    <t>100 шт</t>
  </si>
  <si>
    <t>51</t>
  </si>
  <si>
    <t>Болты для рельсовых стыков, диаметр 24 мм, класс 8,8</t>
  </si>
  <si>
    <t>52</t>
  </si>
  <si>
    <t>53</t>
  </si>
  <si>
    <t>54</t>
  </si>
  <si>
    <t>55</t>
  </si>
  <si>
    <t>56</t>
  </si>
  <si>
    <t>57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</si>
  <si>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</si>
  <si>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Погрузка при автомобильных перевозках леса пиленого, погонажа плотничного, шпал/погрузка демонтированных брусьев и шпалы</t>
  </si>
  <si>
    <t/>
  </si>
  <si>
    <t>Ведомость состава работ</t>
  </si>
  <si>
    <t>на:</t>
  </si>
  <si>
    <t>Модернизация железнодорожного пути и стрелочных переводов  на территории АО "Коломенский завод"., Модернизация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</si>
  <si>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</si>
  <si>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№</t>
  </si>
  <si>
    <t>Обоснование</t>
  </si>
  <si>
    <t>Наименование</t>
  </si>
  <si>
    <t>Кол.</t>
  </si>
  <si>
    <t>ФЕРр68-12-2</t>
  </si>
  <si>
    <t xml:space="preserve"> 1. Очистка покрытия или основания.</t>
  </si>
  <si>
    <t xml:space="preserve"> 2. Разборка покрытия и основания.</t>
  </si>
  <si>
    <t xml:space="preserve"> 3. Сгребание материала, полученного от разборки.</t>
  </si>
  <si>
    <t xml:space="preserve"> 4. Отправка в штабеля материала, полученного при разборке.</t>
  </si>
  <si>
    <t>ФЕР01-02-005-01</t>
  </si>
  <si>
    <t xml:space="preserve"> 1. Уплотнение грунта.</t>
  </si>
  <si>
    <t>ФЕР27-04-001-04</t>
  </si>
  <si>
    <t xml:space="preserve"> 1. Планировка и прикатка земляного полотна с поливом водой.</t>
  </si>
  <si>
    <t xml:space="preserve"> 2. Россыпь и разравнивание материалов.</t>
  </si>
  <si>
    <t xml:space="preserve"> 3. Уплотнение россыпей с поливкой водой.</t>
  </si>
  <si>
    <t>Щебень гранитный 20/40 (РЖД)</t>
  </si>
  <si>
    <t>Болт стыковой М27х160 в сборе</t>
  </si>
  <si>
    <t xml:space="preserve"> 1. Дозировка балласта, подъемка пути и стрелочных переводов.</t>
  </si>
  <si>
    <t xml:space="preserve"> 3. Стабилизация пути и оправка балластной призмы.</t>
  </si>
  <si>
    <t>ФССЦпг-01-01-01-043</t>
  </si>
  <si>
    <t>ФССЦпг-01-01-01-026</t>
  </si>
  <si>
    <t>ФССЦпг-01-01-01-008</t>
  </si>
  <si>
    <t>ФССЦпг-03-21-01-002</t>
  </si>
  <si>
    <t>ФЕР28-01-023-02</t>
  </si>
  <si>
    <t xml:space="preserve"> 1. Демонтаж блоков стрелочного перевода.</t>
  </si>
  <si>
    <t xml:space="preserve"> 2. Снятие металлических частей перевода краном.</t>
  </si>
  <si>
    <t xml:space="preserve"> 3. Укладка в пакеты переводных брусьев и шпал краном в стеллаж.</t>
  </si>
  <si>
    <t xml:space="preserve"> 4. Уборка пакетов брусьев и шпал краном в стеллаж.</t>
  </si>
  <si>
    <t xml:space="preserve"> 5. Сборка скреплений в контейнеры.</t>
  </si>
  <si>
    <t>ФЕР28-01-018-13</t>
  </si>
  <si>
    <t xml:space="preserve"> 1. Планировка земляного полотна.</t>
  </si>
  <si>
    <t xml:space="preserve"> 2. Укладка стрелочного перевода с постановкой скреплений.</t>
  </si>
  <si>
    <t xml:space="preserve"> 3. Резка рельсов и сверление в них отверстий.</t>
  </si>
  <si>
    <t xml:space="preserve"> 4. Выправка, рихтовка и регулировка стрелочного перевода после выгрузки щебня.</t>
  </si>
  <si>
    <t xml:space="preserve"> 5. Стабилизация балластной призмы динамическим стабилизатором пути.</t>
  </si>
  <si>
    <t xml:space="preserve"> 6. Окончательная выправка стрелочного перевода и подходов к нему в плане и профиле.</t>
  </si>
  <si>
    <t>Брус композитный</t>
  </si>
  <si>
    <t>Перевод стрелочный типа Р65 марки 1/7 проект ЛПTП.665121.103M, левый</t>
  </si>
  <si>
    <t>ФЕРм37-01-013-04</t>
  </si>
  <si>
    <t>ФССЦ-25.1.01.04-0031</t>
  </si>
  <si>
    <t>Брусья полимерные композитные 4.5 м</t>
  </si>
  <si>
    <t>Ручной переводной механизм проект ЛПТП665131.009 (в комплекте с закладкой стрелочной)</t>
  </si>
  <si>
    <t>Закладка запорная в сборе</t>
  </si>
  <si>
    <t>ФЕР32-09-001-01
Применительно</t>
  </si>
  <si>
    <t xml:space="preserve"> 1. Погрузка и разгрузка материалов.</t>
  </si>
  <si>
    <t xml:space="preserve"> 2. Сборка стыков с установкой накладок, болтов и шайб.</t>
  </si>
  <si>
    <t xml:space="preserve"> 3. Приварка электросоединений.</t>
  </si>
  <si>
    <t xml:space="preserve"> 4. Выправка стыков на кривых участках.</t>
  </si>
  <si>
    <t>ФССЦ-25.1.04.04-0012</t>
  </si>
  <si>
    <t>Накладка 1Р-65 (12 шт.)</t>
  </si>
  <si>
    <t>ФЕР28-01-027-01</t>
  </si>
  <si>
    <t>Балластировка пути и стрелочных переводов на деревянных шпалах, балласт: щебеночный</t>
  </si>
  <si>
    <t>Модернизация железнодорожного пути и стрелочных переводов  на территории АО "Коломенский завод".</t>
  </si>
  <si>
    <t>ЛСР</t>
  </si>
  <si>
    <t>ИД</t>
  </si>
  <si>
    <t>доп. ИД</t>
  </si>
  <si>
    <t>Демонтаж жб шпал</t>
  </si>
  <si>
    <t>Резка рельсов</t>
  </si>
  <si>
    <t>Демонтаж деревянных шпал</t>
  </si>
  <si>
    <t>если не идет в составе комплекте стрелоч. перевода</t>
  </si>
  <si>
    <t xml:space="preserve"> м3</t>
  </si>
  <si>
    <t>Укладка шпал Ш-1</t>
  </si>
  <si>
    <t>это идет же не в комплекте СП?</t>
  </si>
  <si>
    <t>Укладка рельсов Р65</t>
  </si>
  <si>
    <t>Монтаж скрепления КБ-65</t>
  </si>
  <si>
    <t>Защита кабеля ПНД труба 100мм</t>
  </si>
  <si>
    <r>
      <t xml:space="preserve"> 2. </t>
    </r>
    <r>
      <rPr>
        <u/>
        <sz val="12"/>
        <color rgb="FF000000"/>
        <rFont val="Times New Roman"/>
        <family val="1"/>
        <charset val="204"/>
      </rPr>
      <t>Выправка и рихтовка</t>
    </r>
    <r>
      <rPr>
        <sz val="12"/>
        <color rgb="FF000000"/>
        <rFont val="Times New Roman"/>
        <family val="1"/>
        <charset val="204"/>
      </rPr>
      <t xml:space="preserve"> пути со сплошной подбивкой шпал и уплотнением балласта.</t>
    </r>
  </si>
  <si>
    <t>не указано</t>
  </si>
  <si>
    <t>по ИД,видимо,брусья и закладка идет в составе  комплекта флюгарки</t>
  </si>
  <si>
    <t>Демонтаж деревянных брусьев</t>
  </si>
  <si>
    <t>44 шт</t>
  </si>
  <si>
    <r>
      <t>В смете дер. шпалы, по ИД-</t>
    </r>
    <r>
      <rPr>
        <b/>
        <u/>
        <sz val="11"/>
        <color rgb="FF000000"/>
        <rFont val="Calibri"/>
        <family val="2"/>
        <charset val="204"/>
      </rPr>
      <t>ж/б</t>
    </r>
    <r>
      <rPr>
        <sz val="11"/>
        <color rgb="FF000000"/>
        <rFont val="Calibri"/>
        <charset val="204"/>
      </rPr>
      <t>(!!!)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</si>
</sst>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9" x14ac:knownFonts="1">
    <font>
      <sz val="11"/>
      <color rgb="FF000000"/>
      <name val="Calibri"/>
      <charset val="204"/>
    </font>
    <font>
      <b/>
      <sz val="8"/>
      <color rgb="FF000000"/>
      <name val="Arial"/>
      <family val="2"/>
      <charset val="204"/>
    </font>
    <font>
      <b/>
      <i/>
      <sz val="9"/>
      <color rgb="FFFF000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1"/>
      <color rgb="FFFF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8"/>
      <name val="Calibri"/>
      <family val="2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u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49" fontId="7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/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 vertical="top" wrapText="1"/>
    </xf>
    <xf numFmtId="166" fontId="7" fillId="0" borderId="3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vertical="center" wrapText="1"/>
    </xf>
    <xf numFmtId="165" fontId="7" fillId="0" borderId="3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11" fillId="0" borderId="3" xfId="0" applyFont="1" applyBorder="1"/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/>
    <xf numFmtId="0" fontId="10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top"/>
    </xf>
    <xf numFmtId="0" fontId="10" fillId="2" borderId="0" xfId="0" applyFont="1" applyFill="1"/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10" fillId="2" borderId="0" xfId="0" applyFont="1" applyFill="1" applyAlignment="1">
      <alignment vertical="center" wrapText="1"/>
    </xf>
    <xf numFmtId="1" fontId="10" fillId="2" borderId="3" xfId="0" applyNumberFormat="1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 vertical="top" wrapText="1"/>
    </xf>
    <xf numFmtId="164" fontId="10" fillId="2" borderId="3" xfId="0" applyNumberFormat="1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FA24-CDDE-4A3E-98E0-221701BE47D7}">
  <sheetPr>
    <pageSetUpPr fitToPage="1"/>
  </sheetPr>
  <dimension ref="A1:AC70"/>
  <sheetViews>
    <sheetView showGridLines="0" tabSelected="1" topLeftCell="A51" workbookViewId="0">
      <selection activeCell="G69" sqref="G69:G70"/>
    </sheetView>
  </sheetViews>
  <sheetFormatPr defaultColWidth="9.140625" defaultRowHeight="14.25" customHeight="1" x14ac:dyDescent="0.25"/>
  <cols>
    <col min="1" max="1" width="9.140625" style="9"/>
    <col min="2" max="2" width="17.7109375" style="31" customWidth="1"/>
    <col min="3" max="3" width="67.42578125" style="9" customWidth="1"/>
    <col min="4" max="4" width="11.140625" style="9" customWidth="1"/>
    <col min="5" max="5" width="9.5703125" style="9" bestFit="1" customWidth="1"/>
    <col min="6" max="6" width="0" style="9" hidden="1" customWidth="1"/>
    <col min="7" max="7" width="9.5703125" style="49" bestFit="1" customWidth="1"/>
    <col min="17" max="20" width="98" style="3" hidden="1" customWidth="1"/>
    <col min="21" max="24" width="98" style="1" hidden="1" customWidth="1"/>
    <col min="25" max="27" width="85.7109375" style="1" hidden="1" customWidth="1"/>
    <col min="28" max="29" width="107.140625" style="2" hidden="1" customWidth="1"/>
  </cols>
  <sheetData>
    <row r="1" spans="1:29" s="2" customFormat="1" ht="15.75" x14ac:dyDescent="0.25">
      <c r="A1" s="46" t="s">
        <v>56</v>
      </c>
      <c r="B1" s="46"/>
      <c r="C1" s="46"/>
      <c r="D1" s="46"/>
      <c r="E1" s="46"/>
      <c r="F1" s="9"/>
      <c r="G1" s="49"/>
      <c r="H1"/>
      <c r="I1"/>
      <c r="J1"/>
      <c r="K1"/>
      <c r="L1"/>
      <c r="M1"/>
      <c r="N1"/>
      <c r="O1"/>
      <c r="P1"/>
      <c r="Q1" s="3"/>
      <c r="R1" s="3"/>
      <c r="S1" s="3"/>
      <c r="T1" s="3"/>
      <c r="U1" s="1"/>
      <c r="V1" s="1"/>
      <c r="W1" s="1"/>
      <c r="X1" s="1"/>
      <c r="Y1" s="1"/>
      <c r="Z1" s="1"/>
      <c r="AA1" s="1"/>
    </row>
    <row r="2" spans="1:29" s="2" customFormat="1" ht="26.25" x14ac:dyDescent="0.25">
      <c r="A2" s="10" t="s">
        <v>57</v>
      </c>
      <c r="B2" s="47" t="s">
        <v>112</v>
      </c>
      <c r="C2" s="47"/>
      <c r="D2" s="47"/>
      <c r="E2" s="47"/>
      <c r="F2" s="9"/>
      <c r="G2" s="49"/>
      <c r="H2"/>
      <c r="I2"/>
      <c r="J2"/>
      <c r="K2"/>
      <c r="L2"/>
      <c r="M2"/>
      <c r="N2"/>
      <c r="O2"/>
      <c r="P2"/>
      <c r="Q2" s="3"/>
      <c r="R2" s="3"/>
      <c r="S2" s="3"/>
      <c r="T2" s="3"/>
      <c r="U2" s="4" t="s">
        <v>58</v>
      </c>
      <c r="V2" s="4" t="s">
        <v>55</v>
      </c>
      <c r="W2" s="4" t="s">
        <v>55</v>
      </c>
      <c r="X2" s="4" t="s">
        <v>55</v>
      </c>
      <c r="Y2" s="1"/>
      <c r="Z2" s="1"/>
      <c r="AA2" s="1"/>
    </row>
    <row r="3" spans="1:29" s="2" customFormat="1" ht="15.75" x14ac:dyDescent="0.25">
      <c r="A3" s="11"/>
      <c r="B3" s="48" t="s">
        <v>59</v>
      </c>
      <c r="C3" s="48"/>
      <c r="D3" s="48"/>
      <c r="E3" s="48"/>
      <c r="F3" s="9"/>
      <c r="G3" s="49"/>
      <c r="H3"/>
      <c r="I3"/>
      <c r="J3"/>
      <c r="K3"/>
      <c r="L3"/>
      <c r="M3"/>
      <c r="N3"/>
      <c r="O3"/>
      <c r="P3"/>
      <c r="Q3" s="3"/>
      <c r="R3" s="3"/>
      <c r="S3" s="3"/>
      <c r="T3" s="3"/>
      <c r="U3" s="1"/>
      <c r="V3" s="1"/>
      <c r="W3" s="1"/>
      <c r="X3" s="1"/>
      <c r="Y3" s="1"/>
      <c r="Z3" s="1"/>
      <c r="AA3" s="1"/>
    </row>
    <row r="4" spans="1:29" s="2" customFormat="1" ht="15.75" x14ac:dyDescent="0.25">
      <c r="A4" s="11"/>
      <c r="B4" s="12"/>
      <c r="C4" s="13"/>
      <c r="D4" s="45" t="s">
        <v>113</v>
      </c>
      <c r="E4" s="45"/>
      <c r="F4" s="45" t="s">
        <v>114</v>
      </c>
      <c r="G4" s="45"/>
      <c r="H4"/>
      <c r="I4"/>
      <c r="J4"/>
      <c r="K4"/>
      <c r="L4"/>
      <c r="M4"/>
      <c r="N4"/>
      <c r="O4"/>
      <c r="P4"/>
      <c r="Q4" s="3"/>
      <c r="R4" s="3"/>
      <c r="S4" s="3"/>
      <c r="T4" s="3"/>
      <c r="U4" s="1"/>
      <c r="V4" s="1"/>
      <c r="W4" s="1"/>
      <c r="X4" s="1"/>
      <c r="Y4" s="1"/>
      <c r="Z4" s="1"/>
      <c r="AA4" s="1"/>
    </row>
    <row r="5" spans="1:29" s="2" customFormat="1" ht="15" customHeight="1" x14ac:dyDescent="0.25">
      <c r="A5" s="43" t="s">
        <v>60</v>
      </c>
      <c r="B5" s="44" t="s">
        <v>61</v>
      </c>
      <c r="C5" s="43" t="s">
        <v>62</v>
      </c>
      <c r="D5" s="43" t="s">
        <v>0</v>
      </c>
      <c r="E5" s="43" t="s">
        <v>63</v>
      </c>
      <c r="F5" s="43" t="s">
        <v>0</v>
      </c>
      <c r="G5" s="50" t="s">
        <v>63</v>
      </c>
      <c r="H5"/>
      <c r="I5"/>
      <c r="J5"/>
      <c r="K5"/>
      <c r="L5"/>
      <c r="M5"/>
      <c r="N5"/>
      <c r="O5"/>
      <c r="P5"/>
      <c r="Q5" s="3"/>
      <c r="R5" s="3"/>
      <c r="S5" s="3"/>
      <c r="T5" s="3"/>
      <c r="U5" s="1"/>
      <c r="V5" s="1"/>
      <c r="W5" s="1"/>
      <c r="X5" s="1"/>
      <c r="Y5" s="1"/>
      <c r="Z5" s="1"/>
      <c r="AA5" s="1"/>
    </row>
    <row r="6" spans="1:29" s="2" customFormat="1" ht="15" customHeight="1" x14ac:dyDescent="0.25">
      <c r="A6" s="43"/>
      <c r="B6" s="44"/>
      <c r="C6" s="43"/>
      <c r="D6" s="43"/>
      <c r="E6" s="43"/>
      <c r="F6" s="43"/>
      <c r="G6" s="50"/>
      <c r="H6"/>
      <c r="I6"/>
      <c r="J6"/>
      <c r="K6"/>
      <c r="L6"/>
      <c r="M6"/>
      <c r="N6"/>
      <c r="O6"/>
      <c r="P6"/>
      <c r="Q6" s="3"/>
      <c r="R6" s="3"/>
      <c r="S6" s="3"/>
      <c r="T6" s="3"/>
      <c r="U6" s="1"/>
      <c r="V6" s="1"/>
      <c r="W6" s="1"/>
      <c r="X6" s="1"/>
      <c r="Y6" s="1"/>
      <c r="Z6" s="1"/>
      <c r="AA6" s="1"/>
    </row>
    <row r="7" spans="1:29" s="2" customFormat="1" ht="15" customHeight="1" x14ac:dyDescent="0.25">
      <c r="A7" s="43"/>
      <c r="B7" s="44"/>
      <c r="C7" s="43"/>
      <c r="D7" s="43"/>
      <c r="E7" s="43"/>
      <c r="F7" s="43"/>
      <c r="G7" s="50"/>
      <c r="H7"/>
      <c r="I7"/>
      <c r="J7"/>
      <c r="K7"/>
      <c r="L7"/>
      <c r="M7"/>
      <c r="N7"/>
      <c r="O7"/>
      <c r="P7"/>
      <c r="Q7" s="3"/>
      <c r="R7" s="3"/>
      <c r="S7" s="3"/>
      <c r="T7" s="3"/>
      <c r="U7" s="1"/>
      <c r="V7" s="1"/>
      <c r="W7" s="1"/>
      <c r="X7" s="1"/>
      <c r="Y7" s="1"/>
      <c r="Z7" s="1"/>
      <c r="AA7" s="1"/>
    </row>
    <row r="8" spans="1:29" s="2" customFormat="1" ht="15" customHeight="1" x14ac:dyDescent="0.25">
      <c r="A8" s="43"/>
      <c r="B8" s="44"/>
      <c r="C8" s="43"/>
      <c r="D8" s="43"/>
      <c r="E8" s="43"/>
      <c r="F8" s="43"/>
      <c r="G8" s="50"/>
      <c r="H8"/>
      <c r="I8"/>
      <c r="J8"/>
      <c r="K8"/>
      <c r="L8"/>
      <c r="M8"/>
      <c r="N8"/>
      <c r="O8"/>
      <c r="P8"/>
      <c r="Q8" s="3"/>
      <c r="R8" s="3"/>
      <c r="S8" s="3"/>
      <c r="T8" s="3"/>
      <c r="U8" s="1"/>
      <c r="V8" s="1"/>
      <c r="W8" s="1"/>
      <c r="X8" s="1"/>
      <c r="Y8" s="1"/>
      <c r="Z8" s="1"/>
      <c r="AA8" s="1"/>
    </row>
    <row r="9" spans="1:29" s="2" customFormat="1" ht="15.75" x14ac:dyDescent="0.25">
      <c r="A9" s="14">
        <v>1</v>
      </c>
      <c r="B9" s="15">
        <v>2</v>
      </c>
      <c r="C9" s="14">
        <v>3</v>
      </c>
      <c r="D9" s="14">
        <v>4</v>
      </c>
      <c r="E9" s="14">
        <v>5</v>
      </c>
      <c r="F9" s="14">
        <v>6</v>
      </c>
      <c r="G9" s="51">
        <v>7</v>
      </c>
      <c r="H9"/>
      <c r="I9"/>
      <c r="J9"/>
      <c r="K9"/>
      <c r="L9"/>
      <c r="M9"/>
      <c r="N9"/>
      <c r="O9"/>
      <c r="P9"/>
      <c r="Q9" s="3"/>
      <c r="R9" s="3"/>
      <c r="S9" s="3"/>
      <c r="T9" s="3"/>
      <c r="U9" s="1"/>
      <c r="V9" s="1"/>
      <c r="W9" s="1"/>
      <c r="X9" s="1"/>
      <c r="Y9" s="1"/>
      <c r="Z9" s="1"/>
      <c r="AA9" s="1"/>
    </row>
    <row r="10" spans="1:29" ht="15.75" x14ac:dyDescent="0.25">
      <c r="A10" s="42" t="s">
        <v>20</v>
      </c>
      <c r="B10" s="42"/>
      <c r="C10" s="42"/>
      <c r="D10" s="42"/>
      <c r="E10" s="42"/>
      <c r="F10" s="16"/>
      <c r="G10" s="52"/>
      <c r="H10" s="5"/>
      <c r="I10" s="5"/>
      <c r="J10" s="5"/>
      <c r="K10" s="5"/>
      <c r="L10" s="5"/>
      <c r="M10" s="5"/>
      <c r="N10" s="5"/>
      <c r="O10" s="5"/>
      <c r="P10" s="5"/>
      <c r="AB10" s="6" t="s">
        <v>20</v>
      </c>
      <c r="AC10" s="8"/>
    </row>
    <row r="11" spans="1:29" ht="31.5" x14ac:dyDescent="0.25">
      <c r="A11" s="17" t="s">
        <v>19</v>
      </c>
      <c r="B11" s="18" t="s">
        <v>83</v>
      </c>
      <c r="C11" s="19" t="s">
        <v>17</v>
      </c>
      <c r="D11" s="20" t="s">
        <v>18</v>
      </c>
      <c r="E11" s="21">
        <v>1</v>
      </c>
      <c r="F11" s="20"/>
      <c r="G11" s="53">
        <v>1</v>
      </c>
      <c r="H11" s="41"/>
      <c r="AB11" s="6"/>
      <c r="AC11" s="8"/>
    </row>
    <row r="12" spans="1:29" ht="15.75" x14ac:dyDescent="0.25">
      <c r="A12" s="22"/>
      <c r="B12" s="23"/>
      <c r="C12" s="24" t="s">
        <v>84</v>
      </c>
      <c r="D12" s="25"/>
      <c r="E12" s="25"/>
      <c r="F12" s="25"/>
      <c r="G12" s="54"/>
      <c r="AB12" s="6"/>
      <c r="AC12" s="8"/>
    </row>
    <row r="13" spans="1:29" ht="15.75" x14ac:dyDescent="0.25">
      <c r="A13" s="22"/>
      <c r="B13" s="23"/>
      <c r="C13" s="24" t="s">
        <v>85</v>
      </c>
      <c r="D13" s="25"/>
      <c r="E13" s="25"/>
      <c r="F13" s="25"/>
      <c r="G13" s="54"/>
      <c r="AB13" s="6"/>
      <c r="AC13" s="8"/>
    </row>
    <row r="14" spans="1:29" ht="18.75" customHeight="1" x14ac:dyDescent="0.25">
      <c r="A14" s="22"/>
      <c r="B14" s="23"/>
      <c r="C14" s="24" t="s">
        <v>86</v>
      </c>
      <c r="D14" s="25"/>
      <c r="E14" s="25"/>
      <c r="F14" s="25"/>
      <c r="G14" s="54"/>
      <c r="AB14" s="6"/>
      <c r="AC14" s="8"/>
    </row>
    <row r="15" spans="1:29" ht="15.75" x14ac:dyDescent="0.25">
      <c r="A15" s="22"/>
      <c r="B15" s="23"/>
      <c r="C15" s="24" t="s">
        <v>87</v>
      </c>
      <c r="D15" s="25"/>
      <c r="E15" s="25"/>
      <c r="F15" s="25"/>
      <c r="G15" s="54"/>
      <c r="AB15" s="6"/>
      <c r="AC15" s="8"/>
    </row>
    <row r="16" spans="1:29" ht="15.75" x14ac:dyDescent="0.25">
      <c r="A16" s="22"/>
      <c r="B16" s="23"/>
      <c r="C16" s="24" t="s">
        <v>88</v>
      </c>
      <c r="D16" s="25"/>
      <c r="E16" s="25"/>
      <c r="F16" s="25"/>
      <c r="G16" s="55"/>
      <c r="AB16" s="6"/>
      <c r="AC16" s="8"/>
    </row>
    <row r="17" spans="1:29" s="36" customFormat="1" ht="15.75" x14ac:dyDescent="0.25">
      <c r="A17" s="32"/>
      <c r="B17" s="33" t="s">
        <v>115</v>
      </c>
      <c r="C17" s="34" t="s">
        <v>116</v>
      </c>
      <c r="D17" s="35"/>
      <c r="E17" s="35"/>
      <c r="F17" s="35"/>
      <c r="G17" s="55">
        <v>7</v>
      </c>
      <c r="Q17" s="37"/>
      <c r="R17" s="37"/>
      <c r="S17" s="37"/>
      <c r="T17" s="37"/>
      <c r="U17" s="38"/>
      <c r="V17" s="38"/>
      <c r="W17" s="38"/>
      <c r="X17" s="38"/>
      <c r="Y17" s="38"/>
      <c r="Z17" s="38"/>
      <c r="AA17" s="38"/>
      <c r="AB17" s="39"/>
      <c r="AC17" s="40"/>
    </row>
    <row r="18" spans="1:29" s="36" customFormat="1" ht="15.75" x14ac:dyDescent="0.25">
      <c r="A18" s="32"/>
      <c r="B18" s="33" t="s">
        <v>115</v>
      </c>
      <c r="C18" s="34" t="s">
        <v>129</v>
      </c>
      <c r="D18" s="35"/>
      <c r="E18" s="35"/>
      <c r="F18" s="35"/>
      <c r="G18" s="56">
        <v>20</v>
      </c>
      <c r="H18" s="36" t="s">
        <v>119</v>
      </c>
      <c r="Q18" s="37"/>
      <c r="R18" s="37"/>
      <c r="S18" s="37"/>
      <c r="T18" s="37"/>
      <c r="U18" s="38"/>
      <c r="V18" s="38"/>
      <c r="W18" s="38"/>
      <c r="X18" s="38"/>
      <c r="Y18" s="38"/>
      <c r="Z18" s="38"/>
      <c r="AA18" s="38"/>
      <c r="AB18" s="39"/>
      <c r="AC18" s="40"/>
    </row>
    <row r="19" spans="1:29" s="36" customFormat="1" ht="15.75" x14ac:dyDescent="0.25">
      <c r="A19" s="32"/>
      <c r="B19" s="33" t="s">
        <v>115</v>
      </c>
      <c r="C19" s="34" t="s">
        <v>118</v>
      </c>
      <c r="D19" s="35"/>
      <c r="E19" s="35"/>
      <c r="F19" s="35"/>
      <c r="G19" s="56">
        <v>36</v>
      </c>
      <c r="H19" s="36" t="s">
        <v>119</v>
      </c>
      <c r="Q19" s="37"/>
      <c r="R19" s="37"/>
      <c r="S19" s="37"/>
      <c r="T19" s="37"/>
      <c r="U19" s="38"/>
      <c r="V19" s="38"/>
      <c r="W19" s="38"/>
      <c r="X19" s="38"/>
      <c r="Y19" s="38"/>
      <c r="Z19" s="38"/>
      <c r="AA19" s="38"/>
      <c r="AB19" s="39"/>
      <c r="AC19" s="40"/>
    </row>
    <row r="20" spans="1:29" s="36" customFormat="1" ht="15.75" x14ac:dyDescent="0.25">
      <c r="A20" s="32"/>
      <c r="B20" s="33" t="s">
        <v>115</v>
      </c>
      <c r="C20" s="34" t="s">
        <v>117</v>
      </c>
      <c r="D20" s="35"/>
      <c r="E20" s="35"/>
      <c r="F20" s="35"/>
      <c r="G20" s="56">
        <v>2</v>
      </c>
      <c r="Q20" s="37"/>
      <c r="R20" s="37"/>
      <c r="S20" s="37"/>
      <c r="T20" s="37"/>
      <c r="U20" s="38"/>
      <c r="V20" s="38"/>
      <c r="W20" s="38"/>
      <c r="X20" s="38"/>
      <c r="Y20" s="38"/>
      <c r="Z20" s="38"/>
      <c r="AA20" s="38"/>
      <c r="AB20" s="39"/>
      <c r="AC20" s="40"/>
    </row>
    <row r="21" spans="1:29" ht="47.25" x14ac:dyDescent="0.25">
      <c r="A21" s="17" t="s">
        <v>21</v>
      </c>
      <c r="B21" s="18" t="s">
        <v>64</v>
      </c>
      <c r="C21" s="19" t="s">
        <v>2</v>
      </c>
      <c r="D21" s="20" t="s">
        <v>6</v>
      </c>
      <c r="E21" s="26">
        <f>0.34*100</f>
        <v>34</v>
      </c>
      <c r="F21" s="20"/>
      <c r="G21" s="57">
        <v>22.94</v>
      </c>
      <c r="AB21" s="6"/>
      <c r="AC21" s="8"/>
    </row>
    <row r="22" spans="1:29" ht="15.75" x14ac:dyDescent="0.25">
      <c r="A22" s="22"/>
      <c r="B22" s="23"/>
      <c r="C22" s="24" t="s">
        <v>65</v>
      </c>
      <c r="D22" s="25"/>
      <c r="E22" s="25"/>
      <c r="F22" s="25"/>
      <c r="G22" s="54"/>
      <c r="AB22" s="6"/>
      <c r="AC22" s="8"/>
    </row>
    <row r="23" spans="1:29" ht="15.75" x14ac:dyDescent="0.25">
      <c r="A23" s="22"/>
      <c r="B23" s="23"/>
      <c r="C23" s="24" t="s">
        <v>66</v>
      </c>
      <c r="D23" s="25"/>
      <c r="E23" s="25"/>
      <c r="F23" s="25"/>
      <c r="G23" s="54"/>
      <c r="AB23" s="6"/>
      <c r="AC23" s="8"/>
    </row>
    <row r="24" spans="1:29" ht="15.75" x14ac:dyDescent="0.25">
      <c r="A24" s="22"/>
      <c r="B24" s="23"/>
      <c r="C24" s="24" t="s">
        <v>67</v>
      </c>
      <c r="D24" s="25"/>
      <c r="E24" s="25"/>
      <c r="F24" s="25"/>
      <c r="G24" s="54"/>
      <c r="AB24" s="6"/>
      <c r="AC24" s="8"/>
    </row>
    <row r="25" spans="1:29" ht="15.75" x14ac:dyDescent="0.25">
      <c r="A25" s="22"/>
      <c r="B25" s="23"/>
      <c r="C25" s="24" t="s">
        <v>68</v>
      </c>
      <c r="D25" s="25"/>
      <c r="E25" s="25"/>
      <c r="F25" s="25"/>
      <c r="G25" s="54"/>
      <c r="AB25" s="6"/>
      <c r="AC25" s="8"/>
    </row>
    <row r="26" spans="1:29" ht="31.5" x14ac:dyDescent="0.25">
      <c r="A26" s="17" t="s">
        <v>22</v>
      </c>
      <c r="B26" s="18" t="s">
        <v>69</v>
      </c>
      <c r="C26" s="19" t="s">
        <v>3</v>
      </c>
      <c r="D26" s="20" t="s">
        <v>1</v>
      </c>
      <c r="E26" s="27">
        <v>0.15540000000000001</v>
      </c>
      <c r="F26" s="20"/>
      <c r="G26" s="57">
        <v>155.4</v>
      </c>
      <c r="H26" s="41"/>
      <c r="AB26" s="6"/>
      <c r="AC26" s="8"/>
    </row>
    <row r="27" spans="1:29" ht="15.75" x14ac:dyDescent="0.25">
      <c r="A27" s="22"/>
      <c r="B27" s="23"/>
      <c r="C27" s="24" t="s">
        <v>70</v>
      </c>
      <c r="D27" s="25"/>
      <c r="E27" s="25"/>
      <c r="F27" s="25"/>
      <c r="G27" s="54"/>
      <c r="AB27" s="6"/>
      <c r="AC27" s="8"/>
    </row>
    <row r="28" spans="1:29" ht="31.5" x14ac:dyDescent="0.25">
      <c r="A28" s="17" t="s">
        <v>23</v>
      </c>
      <c r="B28" s="18" t="s">
        <v>71</v>
      </c>
      <c r="C28" s="19" t="s">
        <v>4</v>
      </c>
      <c r="D28" s="20" t="s">
        <v>120</v>
      </c>
      <c r="E28" s="30">
        <f>0.155*100</f>
        <v>15.5</v>
      </c>
      <c r="F28" s="20"/>
      <c r="G28" s="57">
        <v>15.54</v>
      </c>
      <c r="AB28" s="6"/>
      <c r="AC28" s="8"/>
    </row>
    <row r="29" spans="1:29" ht="15.75" x14ac:dyDescent="0.25">
      <c r="A29" s="22"/>
      <c r="B29" s="23"/>
      <c r="C29" s="24" t="s">
        <v>72</v>
      </c>
      <c r="D29" s="25"/>
      <c r="E29" s="25"/>
      <c r="F29" s="25"/>
      <c r="G29" s="54"/>
      <c r="AB29" s="6"/>
      <c r="AC29" s="8"/>
    </row>
    <row r="30" spans="1:29" ht="15.75" x14ac:dyDescent="0.25">
      <c r="A30" s="22"/>
      <c r="B30" s="23"/>
      <c r="C30" s="24" t="s">
        <v>73</v>
      </c>
      <c r="D30" s="25"/>
      <c r="E30" s="25"/>
      <c r="F30" s="25"/>
      <c r="G30" s="54"/>
      <c r="AB30" s="6"/>
      <c r="AC30" s="8"/>
    </row>
    <row r="31" spans="1:29" ht="15.75" x14ac:dyDescent="0.25">
      <c r="A31" s="22"/>
      <c r="B31" s="23"/>
      <c r="C31" s="24" t="s">
        <v>74</v>
      </c>
      <c r="D31" s="25"/>
      <c r="E31" s="25"/>
      <c r="F31" s="25"/>
      <c r="G31" s="54"/>
      <c r="AB31" s="6"/>
      <c r="AC31" s="8"/>
    </row>
    <row r="32" spans="1:29" ht="47.25" x14ac:dyDescent="0.25">
      <c r="A32" s="17" t="s">
        <v>24</v>
      </c>
      <c r="B32" s="18" t="s">
        <v>5</v>
      </c>
      <c r="C32" s="19" t="s">
        <v>75</v>
      </c>
      <c r="D32" s="20" t="s">
        <v>6</v>
      </c>
      <c r="E32" s="26">
        <v>19.53</v>
      </c>
      <c r="F32" s="20"/>
      <c r="G32" s="57">
        <f>G28*1.26</f>
        <v>19.580399999999997</v>
      </c>
      <c r="AB32" s="6"/>
      <c r="AC32" s="8"/>
    </row>
    <row r="33" spans="1:29" ht="47.25" x14ac:dyDescent="0.25">
      <c r="A33" s="17" t="s">
        <v>25</v>
      </c>
      <c r="B33" s="18" t="s">
        <v>89</v>
      </c>
      <c r="C33" s="19" t="s">
        <v>27</v>
      </c>
      <c r="D33" s="20" t="s">
        <v>18</v>
      </c>
      <c r="E33" s="21">
        <v>1</v>
      </c>
      <c r="F33" s="20"/>
      <c r="G33" s="53">
        <v>1</v>
      </c>
      <c r="AB33" s="6"/>
      <c r="AC33" s="8"/>
    </row>
    <row r="34" spans="1:29" ht="15.75" x14ac:dyDescent="0.25">
      <c r="A34" s="22"/>
      <c r="B34" s="23"/>
      <c r="C34" s="24" t="s">
        <v>90</v>
      </c>
      <c r="D34" s="25"/>
      <c r="E34" s="25"/>
      <c r="F34" s="25"/>
      <c r="G34" s="54"/>
      <c r="AB34" s="6"/>
      <c r="AC34" s="8"/>
    </row>
    <row r="35" spans="1:29" ht="15.75" x14ac:dyDescent="0.25">
      <c r="A35" s="22"/>
      <c r="B35" s="23"/>
      <c r="C35" s="24" t="s">
        <v>91</v>
      </c>
      <c r="D35" s="25"/>
      <c r="E35" s="25"/>
      <c r="F35" s="25"/>
      <c r="G35" s="54"/>
      <c r="AB35" s="6"/>
      <c r="AC35" s="8"/>
    </row>
    <row r="36" spans="1:29" ht="15.75" x14ac:dyDescent="0.25">
      <c r="A36" s="22"/>
      <c r="B36" s="23"/>
      <c r="C36" s="24" t="s">
        <v>92</v>
      </c>
      <c r="D36" s="25"/>
      <c r="E36" s="25"/>
      <c r="F36" s="25"/>
      <c r="G36" s="54"/>
      <c r="AB36" s="6"/>
      <c r="AC36" s="8"/>
    </row>
    <row r="37" spans="1:29" ht="31.5" x14ac:dyDescent="0.25">
      <c r="A37" s="22"/>
      <c r="B37" s="23"/>
      <c r="C37" s="24" t="s">
        <v>93</v>
      </c>
      <c r="D37" s="25"/>
      <c r="E37" s="25"/>
      <c r="F37" s="25"/>
      <c r="G37" s="54"/>
      <c r="AB37" s="6"/>
      <c r="AC37" s="8"/>
    </row>
    <row r="38" spans="1:29" ht="31.5" x14ac:dyDescent="0.25">
      <c r="A38" s="22"/>
      <c r="B38" s="23"/>
      <c r="C38" s="24" t="s">
        <v>94</v>
      </c>
      <c r="D38" s="25"/>
      <c r="E38" s="25"/>
      <c r="F38" s="25"/>
      <c r="G38" s="54"/>
      <c r="AB38" s="6"/>
      <c r="AC38" s="8"/>
    </row>
    <row r="39" spans="1:29" ht="31.5" x14ac:dyDescent="0.25">
      <c r="A39" s="22"/>
      <c r="B39" s="23"/>
      <c r="C39" s="24" t="s">
        <v>95</v>
      </c>
      <c r="D39" s="25"/>
      <c r="E39" s="25"/>
      <c r="F39" s="25"/>
      <c r="G39" s="54"/>
      <c r="AB39" s="6"/>
      <c r="AC39" s="8"/>
    </row>
    <row r="40" spans="1:29" ht="47.25" x14ac:dyDescent="0.25">
      <c r="A40" s="17" t="s">
        <v>26</v>
      </c>
      <c r="B40" s="18" t="s">
        <v>29</v>
      </c>
      <c r="C40" s="19" t="s">
        <v>96</v>
      </c>
      <c r="D40" s="20" t="s">
        <v>30</v>
      </c>
      <c r="E40" s="21">
        <v>1</v>
      </c>
      <c r="F40" s="20"/>
      <c r="G40" s="53" t="s">
        <v>130</v>
      </c>
      <c r="AB40" s="6"/>
      <c r="AC40" s="8"/>
    </row>
    <row r="41" spans="1:29" ht="47.25" x14ac:dyDescent="0.25">
      <c r="A41" s="17" t="s">
        <v>28</v>
      </c>
      <c r="B41" s="18" t="s">
        <v>32</v>
      </c>
      <c r="C41" s="19" t="s">
        <v>97</v>
      </c>
      <c r="D41" s="20" t="s">
        <v>30</v>
      </c>
      <c r="E41" s="21">
        <v>1</v>
      </c>
      <c r="F41" s="20"/>
      <c r="G41" s="53">
        <v>1</v>
      </c>
      <c r="AB41" s="6"/>
      <c r="AC41" s="8"/>
    </row>
    <row r="42" spans="1:29" s="36" customFormat="1" ht="15.75" x14ac:dyDescent="0.25">
      <c r="A42" s="32"/>
      <c r="B42" s="33" t="s">
        <v>115</v>
      </c>
      <c r="C42" s="34" t="s">
        <v>121</v>
      </c>
      <c r="D42" s="35" t="s">
        <v>7</v>
      </c>
      <c r="E42" s="35"/>
      <c r="F42" s="35"/>
      <c r="G42" s="55">
        <v>12</v>
      </c>
      <c r="H42" s="36" t="s">
        <v>122</v>
      </c>
      <c r="Q42" s="37"/>
      <c r="R42" s="37"/>
      <c r="S42" s="37"/>
      <c r="T42" s="37"/>
      <c r="U42" s="38"/>
      <c r="V42" s="38"/>
      <c r="W42" s="38"/>
      <c r="X42" s="38"/>
      <c r="Y42" s="38"/>
      <c r="Z42" s="38"/>
      <c r="AA42" s="38"/>
      <c r="AB42" s="39"/>
      <c r="AC42" s="40"/>
    </row>
    <row r="43" spans="1:29" s="36" customFormat="1" ht="15.75" x14ac:dyDescent="0.25">
      <c r="A43" s="32"/>
      <c r="B43" s="33" t="s">
        <v>115</v>
      </c>
      <c r="C43" s="34" t="s">
        <v>123</v>
      </c>
      <c r="D43" s="35" t="s">
        <v>7</v>
      </c>
      <c r="E43" s="35"/>
      <c r="F43" s="35"/>
      <c r="G43" s="56">
        <v>2</v>
      </c>
      <c r="H43" s="36" t="s">
        <v>122</v>
      </c>
      <c r="Q43" s="37"/>
      <c r="R43" s="37"/>
      <c r="S43" s="37"/>
      <c r="T43" s="37"/>
      <c r="U43" s="38"/>
      <c r="V43" s="38"/>
      <c r="W43" s="38"/>
      <c r="X43" s="38"/>
      <c r="Y43" s="38"/>
      <c r="Z43" s="38"/>
      <c r="AA43" s="38"/>
      <c r="AB43" s="39"/>
      <c r="AC43" s="40"/>
    </row>
    <row r="44" spans="1:29" s="36" customFormat="1" ht="15.75" x14ac:dyDescent="0.25">
      <c r="A44" s="32"/>
      <c r="B44" s="33" t="s">
        <v>115</v>
      </c>
      <c r="C44" s="34" t="s">
        <v>124</v>
      </c>
      <c r="D44" s="35" t="s">
        <v>12</v>
      </c>
      <c r="E44" s="35"/>
      <c r="F44" s="35"/>
      <c r="G44" s="56">
        <v>24</v>
      </c>
      <c r="H44" s="36" t="s">
        <v>122</v>
      </c>
      <c r="Q44" s="37"/>
      <c r="R44" s="37"/>
      <c r="S44" s="37"/>
      <c r="T44" s="37"/>
      <c r="U44" s="38"/>
      <c r="V44" s="38"/>
      <c r="W44" s="38"/>
      <c r="X44" s="38"/>
      <c r="Y44" s="38"/>
      <c r="Z44" s="38"/>
      <c r="AA44" s="38"/>
      <c r="AB44" s="39"/>
      <c r="AC44" s="40"/>
    </row>
    <row r="45" spans="1:29" ht="47.25" x14ac:dyDescent="0.25">
      <c r="A45" s="17" t="s">
        <v>31</v>
      </c>
      <c r="B45" s="18" t="s">
        <v>98</v>
      </c>
      <c r="C45" s="19" t="s">
        <v>34</v>
      </c>
      <c r="D45" s="20" t="s">
        <v>7</v>
      </c>
      <c r="E45" s="21">
        <v>1</v>
      </c>
      <c r="F45" s="20"/>
      <c r="G45" s="53">
        <v>1</v>
      </c>
      <c r="AB45" s="6"/>
      <c r="AC45" s="8"/>
    </row>
    <row r="46" spans="1:29" ht="31.5" x14ac:dyDescent="0.25">
      <c r="A46" s="17" t="s">
        <v>33</v>
      </c>
      <c r="B46" s="18" t="s">
        <v>99</v>
      </c>
      <c r="C46" s="19" t="s">
        <v>36</v>
      </c>
      <c r="D46" s="20" t="s">
        <v>7</v>
      </c>
      <c r="E46" s="21">
        <v>-2</v>
      </c>
      <c r="F46" s="20"/>
      <c r="G46" s="53"/>
      <c r="AB46" s="6"/>
      <c r="AC46" s="8"/>
    </row>
    <row r="47" spans="1:29" ht="47.25" x14ac:dyDescent="0.25">
      <c r="A47" s="17" t="s">
        <v>35</v>
      </c>
      <c r="B47" s="18" t="s">
        <v>38</v>
      </c>
      <c r="C47" s="19" t="s">
        <v>100</v>
      </c>
      <c r="D47" s="20" t="s">
        <v>7</v>
      </c>
      <c r="E47" s="21">
        <v>2</v>
      </c>
      <c r="F47" s="20"/>
      <c r="G47" s="53" t="s">
        <v>127</v>
      </c>
      <c r="AB47" s="6"/>
      <c r="AC47" s="8"/>
    </row>
    <row r="48" spans="1:29" ht="47.25" x14ac:dyDescent="0.25">
      <c r="A48" s="17" t="s">
        <v>37</v>
      </c>
      <c r="B48" s="18" t="s">
        <v>40</v>
      </c>
      <c r="C48" s="19" t="s">
        <v>101</v>
      </c>
      <c r="D48" s="20" t="s">
        <v>7</v>
      </c>
      <c r="E48" s="21">
        <v>1</v>
      </c>
      <c r="F48" s="20"/>
      <c r="G48" s="53">
        <v>1</v>
      </c>
      <c r="H48" s="36" t="s">
        <v>128</v>
      </c>
      <c r="AB48" s="6"/>
      <c r="AC48" s="8"/>
    </row>
    <row r="49" spans="1:29" ht="47.25" x14ac:dyDescent="0.25">
      <c r="A49" s="17" t="s">
        <v>39</v>
      </c>
      <c r="B49" s="18" t="s">
        <v>8</v>
      </c>
      <c r="C49" s="19" t="s">
        <v>102</v>
      </c>
      <c r="D49" s="20" t="s">
        <v>7</v>
      </c>
      <c r="E49" s="21">
        <v>1</v>
      </c>
      <c r="F49" s="20"/>
      <c r="G49" s="53" t="s">
        <v>127</v>
      </c>
      <c r="AB49" s="6"/>
      <c r="AC49" s="8"/>
    </row>
    <row r="50" spans="1:29" ht="63" x14ac:dyDescent="0.25">
      <c r="A50" s="17" t="s">
        <v>41</v>
      </c>
      <c r="B50" s="18" t="s">
        <v>103</v>
      </c>
      <c r="C50" s="19" t="s">
        <v>43</v>
      </c>
      <c r="D50" s="20" t="s">
        <v>44</v>
      </c>
      <c r="E50" s="26">
        <v>0.06</v>
      </c>
      <c r="F50" s="20"/>
      <c r="G50" s="57"/>
      <c r="AB50" s="6"/>
      <c r="AC50" s="8"/>
    </row>
    <row r="51" spans="1:29" ht="15.75" x14ac:dyDescent="0.25">
      <c r="A51" s="22"/>
      <c r="B51" s="23"/>
      <c r="C51" s="24" t="s">
        <v>104</v>
      </c>
      <c r="D51" s="25"/>
      <c r="E51" s="25"/>
      <c r="F51" s="25"/>
      <c r="G51" s="54"/>
      <c r="AB51" s="6"/>
      <c r="AC51" s="8"/>
    </row>
    <row r="52" spans="1:29" ht="15.75" x14ac:dyDescent="0.25">
      <c r="A52" s="22"/>
      <c r="B52" s="23"/>
      <c r="C52" s="24" t="s">
        <v>105</v>
      </c>
      <c r="D52" s="25"/>
      <c r="E52" s="25"/>
      <c r="F52" s="25"/>
      <c r="G52" s="54"/>
      <c r="AB52" s="6"/>
      <c r="AC52" s="8"/>
    </row>
    <row r="53" spans="1:29" ht="15.75" x14ac:dyDescent="0.25">
      <c r="A53" s="22"/>
      <c r="B53" s="23"/>
      <c r="C53" s="24" t="s">
        <v>106</v>
      </c>
      <c r="D53" s="25"/>
      <c r="E53" s="25"/>
      <c r="F53" s="25"/>
      <c r="G53" s="54"/>
      <c r="AB53" s="6"/>
      <c r="AC53" s="8"/>
    </row>
    <row r="54" spans="1:29" ht="15.75" x14ac:dyDescent="0.25">
      <c r="A54" s="22"/>
      <c r="B54" s="23"/>
      <c r="C54" s="24" t="s">
        <v>107</v>
      </c>
      <c r="D54" s="25"/>
      <c r="E54" s="25"/>
      <c r="F54" s="25"/>
      <c r="G54" s="54"/>
      <c r="AB54" s="6"/>
      <c r="AC54" s="8"/>
    </row>
    <row r="55" spans="1:29" ht="31.5" x14ac:dyDescent="0.25">
      <c r="A55" s="17" t="s">
        <v>42</v>
      </c>
      <c r="B55" s="18" t="s">
        <v>108</v>
      </c>
      <c r="C55" s="19" t="s">
        <v>46</v>
      </c>
      <c r="D55" s="20" t="s">
        <v>9</v>
      </c>
      <c r="E55" s="28">
        <v>-2.9000000000000001E-2</v>
      </c>
      <c r="F55" s="20"/>
      <c r="G55" s="58"/>
      <c r="AB55" s="6"/>
      <c r="AC55" s="8"/>
    </row>
    <row r="56" spans="1:29" ht="47.25" x14ac:dyDescent="0.25">
      <c r="A56" s="17" t="s">
        <v>45</v>
      </c>
      <c r="B56" s="18" t="s">
        <v>8</v>
      </c>
      <c r="C56" s="19" t="s">
        <v>109</v>
      </c>
      <c r="D56" s="20" t="s">
        <v>10</v>
      </c>
      <c r="E56" s="26">
        <v>0.36</v>
      </c>
      <c r="F56" s="20"/>
      <c r="G56" s="57"/>
      <c r="AB56" s="6"/>
      <c r="AC56" s="8"/>
    </row>
    <row r="57" spans="1:29" ht="47.25" x14ac:dyDescent="0.25">
      <c r="A57" s="17" t="s">
        <v>47</v>
      </c>
      <c r="B57" s="18" t="s">
        <v>8</v>
      </c>
      <c r="C57" s="19" t="s">
        <v>76</v>
      </c>
      <c r="D57" s="20" t="s">
        <v>10</v>
      </c>
      <c r="E57" s="28">
        <v>2.9000000000000001E-2</v>
      </c>
      <c r="F57" s="20"/>
      <c r="G57" s="58"/>
      <c r="AB57" s="6"/>
      <c r="AC57" s="8"/>
    </row>
    <row r="58" spans="1:29" ht="31.5" x14ac:dyDescent="0.25">
      <c r="A58" s="17" t="s">
        <v>48</v>
      </c>
      <c r="B58" s="18" t="s">
        <v>110</v>
      </c>
      <c r="C58" s="19" t="s">
        <v>111</v>
      </c>
      <c r="D58" s="20" t="s">
        <v>120</v>
      </c>
      <c r="E58" s="26">
        <f>0.01333*1000</f>
        <v>13.33</v>
      </c>
      <c r="F58" s="20"/>
      <c r="G58" s="57">
        <v>23.66</v>
      </c>
      <c r="H58" s="41" t="s">
        <v>131</v>
      </c>
      <c r="AB58" s="6"/>
      <c r="AC58" s="8"/>
    </row>
    <row r="59" spans="1:29" ht="15.75" x14ac:dyDescent="0.25">
      <c r="A59" s="17"/>
      <c r="B59" s="18"/>
      <c r="C59" s="19" t="s">
        <v>75</v>
      </c>
      <c r="D59" s="20" t="s">
        <v>6</v>
      </c>
      <c r="E59" s="26">
        <v>15.59</v>
      </c>
      <c r="F59" s="20"/>
      <c r="G59" s="57">
        <f>G58*1.17</f>
        <v>27.682199999999998</v>
      </c>
      <c r="AB59" s="6"/>
      <c r="AC59" s="8"/>
    </row>
    <row r="60" spans="1:29" ht="15.75" x14ac:dyDescent="0.25">
      <c r="A60" s="22"/>
      <c r="B60" s="23"/>
      <c r="C60" s="24" t="s">
        <v>77</v>
      </c>
      <c r="D60" s="25"/>
      <c r="E60" s="25"/>
      <c r="F60" s="25"/>
      <c r="G60" s="54"/>
      <c r="AB60" s="6"/>
      <c r="AC60" s="8"/>
    </row>
    <row r="61" spans="1:29" ht="31.5" x14ac:dyDescent="0.25">
      <c r="A61" s="22"/>
      <c r="B61" s="23"/>
      <c r="C61" s="24" t="s">
        <v>126</v>
      </c>
      <c r="D61" s="25"/>
      <c r="E61" s="25"/>
      <c r="F61" s="25"/>
      <c r="G61" s="54"/>
      <c r="AB61" s="6"/>
      <c r="AC61" s="8"/>
    </row>
    <row r="62" spans="1:29" ht="15.75" x14ac:dyDescent="0.25">
      <c r="A62" s="22"/>
      <c r="B62" s="23"/>
      <c r="C62" s="24" t="s">
        <v>78</v>
      </c>
      <c r="D62" s="25"/>
      <c r="E62" s="25"/>
      <c r="F62" s="25"/>
      <c r="G62" s="54"/>
      <c r="AB62" s="6"/>
      <c r="AC62" s="8"/>
    </row>
    <row r="63" spans="1:29" s="36" customFormat="1" ht="15.75" x14ac:dyDescent="0.25">
      <c r="A63" s="32"/>
      <c r="B63" s="33" t="s">
        <v>115</v>
      </c>
      <c r="C63" s="34" t="s">
        <v>125</v>
      </c>
      <c r="D63" s="35" t="s">
        <v>11</v>
      </c>
      <c r="E63" s="35"/>
      <c r="F63" s="35"/>
      <c r="G63" s="55">
        <v>3.95</v>
      </c>
      <c r="Q63" s="37"/>
      <c r="R63" s="37"/>
      <c r="S63" s="37"/>
      <c r="T63" s="37"/>
      <c r="U63" s="38"/>
      <c r="V63" s="38"/>
      <c r="W63" s="38"/>
      <c r="X63" s="38"/>
      <c r="Y63" s="38"/>
      <c r="Z63" s="38"/>
      <c r="AA63" s="38"/>
      <c r="AB63" s="39"/>
      <c r="AC63" s="40"/>
    </row>
    <row r="64" spans="1:29" s="36" customFormat="1" ht="15.75" x14ac:dyDescent="0.25">
      <c r="A64" s="32"/>
      <c r="B64" s="33" t="s">
        <v>115</v>
      </c>
      <c r="C64" s="34"/>
      <c r="D64" s="35"/>
      <c r="E64" s="35"/>
      <c r="F64" s="35"/>
      <c r="G64" s="56"/>
      <c r="Q64" s="37"/>
      <c r="R64" s="37"/>
      <c r="S64" s="37"/>
      <c r="T64" s="37"/>
      <c r="U64" s="38"/>
      <c r="V64" s="38"/>
      <c r="W64" s="38"/>
      <c r="X64" s="38"/>
      <c r="Y64" s="38"/>
      <c r="Z64" s="38"/>
      <c r="AA64" s="38"/>
      <c r="AB64" s="39"/>
      <c r="AC64" s="40"/>
    </row>
    <row r="65" spans="1:29" s="36" customFormat="1" ht="15.75" x14ac:dyDescent="0.25">
      <c r="A65" s="32"/>
      <c r="B65" s="33" t="s">
        <v>115</v>
      </c>
      <c r="C65" s="34"/>
      <c r="D65" s="35"/>
      <c r="E65" s="35"/>
      <c r="F65" s="35"/>
      <c r="G65" s="56"/>
      <c r="Q65" s="37"/>
      <c r="R65" s="37"/>
      <c r="S65" s="37"/>
      <c r="T65" s="37"/>
      <c r="U65" s="38"/>
      <c r="V65" s="38"/>
      <c r="W65" s="38"/>
      <c r="X65" s="38"/>
      <c r="Y65" s="38"/>
      <c r="Z65" s="38"/>
      <c r="AA65" s="38"/>
      <c r="AB65" s="39"/>
      <c r="AC65" s="40"/>
    </row>
    <row r="66" spans="1:29" ht="15.75" x14ac:dyDescent="0.25">
      <c r="A66" s="42" t="s">
        <v>13</v>
      </c>
      <c r="B66" s="42"/>
      <c r="C66" s="42"/>
      <c r="D66" s="42"/>
      <c r="E66" s="42"/>
      <c r="F66" s="29"/>
      <c r="G66" s="59"/>
      <c r="H66" s="7"/>
      <c r="I66" s="7"/>
      <c r="J66" s="7"/>
      <c r="K66" s="7"/>
      <c r="L66" s="7"/>
      <c r="M66" s="7"/>
      <c r="N66" s="7"/>
      <c r="O66" s="7"/>
      <c r="P66" s="7"/>
      <c r="AB66" s="6"/>
      <c r="AC66" s="8" t="s">
        <v>13</v>
      </c>
    </row>
    <row r="67" spans="1:29" ht="47.25" x14ac:dyDescent="0.25">
      <c r="A67" s="17" t="s">
        <v>49</v>
      </c>
      <c r="B67" s="18" t="s">
        <v>79</v>
      </c>
      <c r="C67" s="19" t="s">
        <v>14</v>
      </c>
      <c r="D67" s="20" t="s">
        <v>15</v>
      </c>
      <c r="E67" s="26">
        <v>59.55</v>
      </c>
      <c r="F67" s="20"/>
      <c r="G67" s="57" t="s">
        <v>127</v>
      </c>
      <c r="AB67" s="6"/>
      <c r="AC67" s="8"/>
    </row>
    <row r="68" spans="1:29" ht="63" x14ac:dyDescent="0.25">
      <c r="A68" s="17" t="s">
        <v>50</v>
      </c>
      <c r="B68" s="18" t="s">
        <v>80</v>
      </c>
      <c r="C68" s="19" t="s">
        <v>53</v>
      </c>
      <c r="D68" s="20" t="s">
        <v>15</v>
      </c>
      <c r="E68" s="30">
        <v>9.9</v>
      </c>
      <c r="F68" s="20"/>
      <c r="G68" s="57">
        <f>1.6+3.4</f>
        <v>5</v>
      </c>
      <c r="AB68" s="6"/>
      <c r="AC68" s="8"/>
    </row>
    <row r="69" spans="1:29" ht="47.25" x14ac:dyDescent="0.25">
      <c r="A69" s="17" t="s">
        <v>51</v>
      </c>
      <c r="B69" s="18" t="s">
        <v>81</v>
      </c>
      <c r="C69" s="19" t="s">
        <v>54</v>
      </c>
      <c r="D69" s="20" t="s">
        <v>15</v>
      </c>
      <c r="E69" s="21">
        <v>5</v>
      </c>
      <c r="F69" s="20"/>
      <c r="G69" s="57" t="s">
        <v>127</v>
      </c>
      <c r="AB69" s="6"/>
      <c r="AC69" s="8"/>
    </row>
    <row r="70" spans="1:29" ht="47.25" x14ac:dyDescent="0.25">
      <c r="A70" s="17" t="s">
        <v>52</v>
      </c>
      <c r="B70" s="18" t="s">
        <v>82</v>
      </c>
      <c r="C70" s="19" t="s">
        <v>16</v>
      </c>
      <c r="D70" s="20" t="s">
        <v>15</v>
      </c>
      <c r="E70" s="26">
        <v>74.45</v>
      </c>
      <c r="F70" s="20"/>
      <c r="G70" s="57" t="s">
        <v>127</v>
      </c>
      <c r="AB70" s="6"/>
      <c r="AC70" s="8"/>
    </row>
  </sheetData>
  <mergeCells count="14">
    <mergeCell ref="F4:G4"/>
    <mergeCell ref="F5:F8"/>
    <mergeCell ref="G5:G8"/>
    <mergeCell ref="A10:E10"/>
    <mergeCell ref="A1:E1"/>
    <mergeCell ref="B2:E2"/>
    <mergeCell ref="B3:E3"/>
    <mergeCell ref="D4:E4"/>
    <mergeCell ref="A66:E66"/>
    <mergeCell ref="A5:A8"/>
    <mergeCell ref="B5:B8"/>
    <mergeCell ref="C5:C8"/>
    <mergeCell ref="D5:D8"/>
    <mergeCell ref="E5:E8"/>
  </mergeCells>
  <phoneticPr fontId="15" type="noConversion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СП6</vt:lpstr>
      <vt:lpstr>СП6!Заголовки_для_печати</vt:lpstr>
      <vt:lpstr>СП6!Область_печати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2025-11-27T06:37:13Z</dcterms:modified>
</cp:coreProperties>
</file>