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путь СП12_отпр. 13.09\кс-2,3\"/>
    </mc:Choice>
  </mc:AlternateContent>
  <xr:revisionPtr revIDLastSave="0" documentId="13_ncr:1_{F93E1E04-5871-40C2-99A4-DBC8F25B92E8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без 1,2" sheetId="3" r:id="rId1"/>
  </sheets>
  <externalReferences>
    <externalReference r:id="rId2"/>
  </externalReferences>
  <definedNames>
    <definedName name="ГС_Итог.БИМ.ВетикальныеСтроки2020" localSheetId="0">'[1]ЛСР форма ЛЭУ'!#REF!</definedName>
    <definedName name="ГС_Итог.БИМ.ВетикальныеСтроки2020">'[1]ЛСР форма ЛЭУ'!#REF!</definedName>
    <definedName name="ГС_Коэффициенты2020" localSheetId="0">'[1]ЛСР форма ЛЭУ'!#REF!</definedName>
    <definedName name="ГС_Коэффициенты2020">'[1]ЛСР форма ЛЭУ'!#REF!</definedName>
    <definedName name="ГС_Разделы" localSheetId="0">'[1]ЛСР форма ЛЭУ'!#REF!</definedName>
    <definedName name="ГС_Разделы">'[1]ЛСР форма ЛЭУ'!#REF!</definedName>
    <definedName name="ГС_Строки\ТипСтроки_Позиция" localSheetId="0">'[1]ЛСР форма ЛЭУ'!#REF!</definedName>
    <definedName name="ГС_Строки\ТипСтроки_Позиция">'[1]ЛСР форма ЛЭУ'!#REF!</definedName>
    <definedName name="_xlnm.Print_Titles" localSheetId="0">'без 1,2'!$16:$16</definedName>
    <definedName name="_xlnm.Print_Area" localSheetId="0">'без 1,2'!$A$1:$M$351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21" i="3" l="1"/>
  <c r="L112" i="3"/>
  <c r="L107" i="3"/>
  <c r="L94" i="3"/>
  <c r="L84" i="3"/>
  <c r="L80" i="3"/>
  <c r="L76" i="3"/>
  <c r="L72" i="3"/>
  <c r="L68" i="3"/>
  <c r="L64" i="3"/>
  <c r="L33" i="3"/>
  <c r="L47" i="3"/>
  <c r="L21" i="3"/>
</calcChain>
</file>

<file path=xl/sharedStrings.xml><?xml version="1.0" encoding="utf-8"?>
<sst xmlns="http://schemas.openxmlformats.org/spreadsheetml/2006/main" count="905" uniqueCount="201">
  <si>
    <t/>
  </si>
  <si>
    <t>ЛОКАЛЬНАЯ СМЕТА № 04</t>
  </si>
  <si>
    <t>(локальный сметный расчет)</t>
  </si>
  <si>
    <t>Ремонт СП12-Электрифицированный путь у ЛСЦ., Ремонт СП12-Электрифицированный путь у ЛСЦ.</t>
  </si>
  <si>
    <t>(наименование работ и затрат, наименование объекта)</t>
  </si>
  <si>
    <t>Основание:</t>
  </si>
  <si>
    <t>ВОР</t>
  </si>
  <si>
    <t>:</t>
  </si>
  <si>
    <t>В базисном уровне цен</t>
  </si>
  <si>
    <t>В текущем уровне цен</t>
  </si>
  <si>
    <t xml:space="preserve">Сметная стоимость </t>
  </si>
  <si>
    <t>Средства на оплату труда</t>
  </si>
  <si>
    <t>17769,49 руб.</t>
  </si>
  <si>
    <t>834988,09 руб.</t>
  </si>
  <si>
    <t>Нормативная трудоемкость</t>
  </si>
  <si>
    <t>1 815,48 чел.час.</t>
  </si>
  <si>
    <t>Составлен(а) в ценах на 1 квартал 2024г.</t>
  </si>
  <si>
    <t>№ п/п</t>
  </si>
  <si>
    <t>Шифр расценки и коды ресурсов (обоснование коэффициента)</t>
  </si>
  <si>
    <t>Наименование работ и затрат</t>
  </si>
  <si>
    <t>Единица измерения</t>
  </si>
  <si>
    <t>Кол-во единиц</t>
  </si>
  <si>
    <t>Коэф. поправ. к позиции</t>
  </si>
  <si>
    <t>Всего в базисных ценах, руб.</t>
  </si>
  <si>
    <t>Коэф. пересчета</t>
  </si>
  <si>
    <t>Всего в текущих (прогнозных) ценах, руб.</t>
  </si>
  <si>
    <t>Раздел 1. Ремонтно-восстановительные работы на пути 11</t>
  </si>
  <si>
    <t>Демонтаж рельсошпальной решётки</t>
  </si>
  <si>
    <t>ФЕР28-01-007-02
Прил.28.1 п.1.1,  ОП п.1.28.7
Прил.28.1 п.1.2,  ОП п.1.28.8
Приказ от 07.07.2022 № 557/пр прил.8 табл.2 п.3</t>
  </si>
  <si>
    <t>Разборка пути поэлементно на деревянных шпалах тип рельсов: Р50, на 1 км число шпал 2000 и 1840</t>
  </si>
  <si>
    <t>км пути</t>
  </si>
  <si>
    <t>№ 16169-ИФ/09 от 22.03.2024. Московская обл. Прочие объекты</t>
  </si>
  <si>
    <t>ЗП</t>
  </si>
  <si>
    <t>1,05*1,2*1,15</t>
  </si>
  <si>
    <t>ЭМ</t>
  </si>
  <si>
    <t>в т.ч. ЗПМ</t>
  </si>
  <si>
    <t>'(160,49)</t>
  </si>
  <si>
    <t>'(7 541,44)</t>
  </si>
  <si>
    <t>МР</t>
  </si>
  <si>
    <t>НР от ФОТ (109)</t>
  </si>
  <si>
    <t>%</t>
  </si>
  <si>
    <t>СП от ФОТ (65*0.85)</t>
  </si>
  <si>
    <t>ЗТР</t>
  </si>
  <si>
    <t>чел-ч</t>
  </si>
  <si>
    <t>ЗТМ</t>
  </si>
  <si>
    <t>Всего по позиции</t>
  </si>
  <si>
    <t>Подготовка зем.полотна (уборка старого)</t>
  </si>
  <si>
    <t>ФЕР27-04-001-04
Приказ от 07.07.2022 № 557/пр прил.8 табл.2 п.3</t>
  </si>
  <si>
    <t>Устройство подстилающих и выравнивающих слоев оснований: из щебня</t>
  </si>
  <si>
    <t>100 м3</t>
  </si>
  <si>
    <t>'(213,01)</t>
  </si>
  <si>
    <t>'(10 009,42)</t>
  </si>
  <si>
    <t>НР от ФОТ (147)</t>
  </si>
  <si>
    <t>СП от ФОТ (134*0.85)</t>
  </si>
  <si>
    <t>ООО "НГПС" КП от 17.06.2024 г. п.2</t>
  </si>
  <si>
    <t>Щебень гранитный 25/60 (РЖД)</t>
  </si>
  <si>
    <t>м3</t>
  </si>
  <si>
    <t>№ 16169-ИФ/09 от 22.03.2024. Московская обл. Прочие объекты ОЗП=46,99; ЭМ=14,01; ЗПМ=46,99; МАТ=8,75</t>
  </si>
  <si>
    <t>Монтажные работы</t>
  </si>
  <si>
    <t>ФЕР28-01-004-08
Прил.28.1 п.1.1,  ОП п.1.28.7
Прил.28.1 п.1.2,  ОП п.1.28.8
Приказ от 04.08.2020 № 421/пр п.58б
Приказ от 07.07.2022 № 557/пр прил.8 табл.2 п.3</t>
  </si>
  <si>
    <t>Укладка пути отдельными элементами на железобетонных шпалах тип рельсов: Р65, длина рельсов 12,5 м, на 1 км число шпал 1840</t>
  </si>
  <si>
    <t>1,05*1,2*1,15*1,15</t>
  </si>
  <si>
    <t>1,05*1,2*1,25*1,15</t>
  </si>
  <si>
    <t>'(1 030,38)</t>
  </si>
  <si>
    <t>'(48 417,75)</t>
  </si>
  <si>
    <t>ФССЦ-25.1.02.01-0035</t>
  </si>
  <si>
    <t>Шпалы железобетонные Ш1, объем бетона 0,106 м3, расход стали 7,25 кг</t>
  </si>
  <si>
    <t>шт</t>
  </si>
  <si>
    <t>АО "НТПК" Счет №6846 от 05 августа 2024 г. п.3</t>
  </si>
  <si>
    <t>Шпала железобетонная, Ш1 1-й сорт</t>
  </si>
  <si>
    <t>ФССЦ-25.1.04.01-0001</t>
  </si>
  <si>
    <t>Болты закладные для рельсовых скреплений железнодорожного пути с гайками, М22х175 мм</t>
  </si>
  <si>
    <t>т</t>
  </si>
  <si>
    <t>АО "НТПК" Счет №6846 от 05 августа 2024 г. п.8</t>
  </si>
  <si>
    <t>Болт закладной М22х175 в сборе</t>
  </si>
  <si>
    <t>тн</t>
  </si>
  <si>
    <t>ФССЦ-25.1.04.02-0001</t>
  </si>
  <si>
    <t>Болты клеммные для рельсовых скреплений железнодорожного пути с гайками, М22х75 мм</t>
  </si>
  <si>
    <t>АО "НТПК" Счет №6846 от 05 августа 2024 г. п.7</t>
  </si>
  <si>
    <t>Болт клеммный М22х75 в сборе</t>
  </si>
  <si>
    <t>ФССЦ-25.1.04.04-0003</t>
  </si>
  <si>
    <t>Болты для рельсовых стыков железнодорожного пути с гайками, М27х160-180 мм</t>
  </si>
  <si>
    <t>АО "НТПК" Счет №6846 от 05 августа 2024 г. п.9</t>
  </si>
  <si>
    <t>Болт стыковой М27х160 в сборе</t>
  </si>
  <si>
    <t>ФССЦ-25.1.05.01-0002</t>
  </si>
  <si>
    <t>Накладка рельсовая двухголовая 2Р65</t>
  </si>
  <si>
    <t>АО "НТПК" Счет №6846 от 05 августа 2024 г. п.2</t>
  </si>
  <si>
    <t>Накладка 1Р-65</t>
  </si>
  <si>
    <t>ФССЦ-25.1.05.02-0006</t>
  </si>
  <si>
    <t>Подкладка раздельного скрепления железнодорожного пути КБ-65</t>
  </si>
  <si>
    <t>АО "НТПК" Счет №6846 от 05 августа 2024 г. п.4</t>
  </si>
  <si>
    <t>Подкладка КБ-65 (справочно 796 шт.)</t>
  </si>
  <si>
    <t>ФССЦ-25.1.05.05-0043</t>
  </si>
  <si>
    <t>Рельсы железнодорожные Р-65 категория Т1</t>
  </si>
  <si>
    <t>м</t>
  </si>
  <si>
    <t>АО "НТПК" Счет №6846 от 05 августа 2024 г. п.1</t>
  </si>
  <si>
    <t>Рельсы РП65 ДТ350 L=12.5 м (35 шт.)</t>
  </si>
  <si>
    <t>ФССЦ-25.1.06.19-0051</t>
  </si>
  <si>
    <t>Прокладки повышенной упругости под подкладку КБ, КБ10 ЦП 328 из смеси РП 101-710</t>
  </si>
  <si>
    <t>АО "НТПК" Счет №6846 от 05 августа 2024 г. п.6</t>
  </si>
  <si>
    <t>Прокладка ЦП-328</t>
  </si>
  <si>
    <t>ФССЦ-25.1.06.19-0085</t>
  </si>
  <si>
    <t>Прокладки ПБР65х8 ЦП143 (ПБР 65х7 ЦП318) из смеси РП 101-710</t>
  </si>
  <si>
    <t>АО "НТПК" Счет №6846 от 05 августа 2024 г. п.5</t>
  </si>
  <si>
    <t>Прокладка подрельсовая ЦП-143</t>
  </si>
  <si>
    <t>ФЕР28-01-027-01
Прил.28.1 п.1.1,  ОП п.1.28.7
Прил.28.1 п.1.2,  ОП п.1.28.8
Приказ от 04.08.2020 № 421/пр п.58б
Приказ от 07.07.2022 № 557/пр прил.8 табл.2 п.3</t>
  </si>
  <si>
    <t>Балластировка пути и стрелочных переводов на деревянных шпалах, балласт: щебеночный</t>
  </si>
  <si>
    <t>1000 м3</t>
  </si>
  <si>
    <t>'(165,80)</t>
  </si>
  <si>
    <t>'(7 790,94)</t>
  </si>
  <si>
    <t>ФССЦ-02.2.05.04-0061</t>
  </si>
  <si>
    <t>Щебень из плотных горных пород для балластного слоя железнодорожного пути, фракция от 25 до 60 мм</t>
  </si>
  <si>
    <t>Прочие работы</t>
  </si>
  <si>
    <t>ФССЦпг-01-01-01-026</t>
  </si>
  <si>
    <t>Погрузка при автомобильных перевозках переводов стрелочных и пересечений, рельс/погрузка РШР</t>
  </si>
  <si>
    <t>1 т груза</t>
  </si>
  <si>
    <t>Погрузка ЭМ=14,01; МАТ=14,01</t>
  </si>
  <si>
    <t>ФССЦпг-01-01-01-041</t>
  </si>
  <si>
    <t>Погрузка при автомобильных перевозках мусора строительного с погрузкой вручную</t>
  </si>
  <si>
    <t>НР от ФОТ (0)</t>
  </si>
  <si>
    <t>СП от ФОТ (0)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</si>
  <si>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</si>
  <si>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</si>
  <si>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</si>
  <si>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</si>
  <si>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Автомобили-самосвалы ЭМ=14,38; МАТ=14,38</t>
  </si>
  <si>
    <t>ФЕР32-11-001-01
Приказ от 04.08.2020 № 421/пр п.58б
Приказ от 07.07.2022 № 557/пр прил.8 табл.2 п.3</t>
  </si>
  <si>
    <t>Послеосадочный ремонт трамвайных путей на железобетонных шпалах при балласте: щебеночном. Прим.</t>
  </si>
  <si>
    <t>1,15*1,15</t>
  </si>
  <si>
    <t>1,25*1,15</t>
  </si>
  <si>
    <t>'(21,77)</t>
  </si>
  <si>
    <t>'(1 023,09)</t>
  </si>
  <si>
    <t>НР от ФОТ (106)</t>
  </si>
  <si>
    <t>СП от ФОТ (56*0.85)</t>
  </si>
  <si>
    <t>Итого прямые затраты по разделу в текущих ценах</t>
  </si>
  <si>
    <t>Накладные расходы</t>
  </si>
  <si>
    <t>Сметная прибыль</t>
  </si>
  <si>
    <t>Итого по разделу 1 Ремонтно-восстановительные работы на пути 11</t>
  </si>
  <si>
    <t>Раздел 2. Замена деревянного бруса на стрелочном переводе 126 (1/9)</t>
  </si>
  <si>
    <t>ФЕР28-01-023-02
Прил.28.1 п.1.1,  ОП п.1.28.7
Прил.28.1 п.1.2,  ОП п.1.28.8
Приказ от 07.07.2022 № 557/пр прил.8 табл.2 п.3</t>
  </si>
  <si>
    <t>Разборка стрелочных переводов на деревянных брусьях на базе, марка перевода: 1/9. Прим.</t>
  </si>
  <si>
    <t>компл</t>
  </si>
  <si>
    <t>'(28,75)</t>
  </si>
  <si>
    <t>'(1 350,88)</t>
  </si>
  <si>
    <t>ФЕР28-01-020-02
Прил.28.1 п.1.1,  ОП п.1.28.7
Прил.28.1 п.1.2,  ОП п.1.28.8
Приказ от 04.08.2020 № 421/пр п.58б
Приказ от 07.07.2022 № 557/пр прил.8 табл.2 п.3</t>
  </si>
  <si>
    <t>Укладка поэлементно стреловыми кранами стрелочных переводов обыкновенных на деревянных брусьях при типе рельсов Р65, марка перевода: 1/9. Прим.</t>
  </si>
  <si>
    <t>стрелочный перевод</t>
  </si>
  <si>
    <t>'(383,86)</t>
  </si>
  <si>
    <t>'(18 037,50)</t>
  </si>
  <si>
    <t>ФССЦ-25.1.01.05-0012</t>
  </si>
  <si>
    <t>Шпалы деревянные пропитанные, тип II</t>
  </si>
  <si>
    <t>АО "НТПК" Счет №6887 от 10 августа 2024 г. п.16</t>
  </si>
  <si>
    <t>Брус переводной Б2-2</t>
  </si>
  <si>
    <t>комплект</t>
  </si>
  <si>
    <t>ФССЦ-25.1.06.19-0061</t>
  </si>
  <si>
    <t>Прокладки под подкладку Д65 и СД-65, ЦП67 из смеси РП 101-710</t>
  </si>
  <si>
    <t>АО "НТПК" Счет №6887 от 10 августа 2024 г. ,п.6</t>
  </si>
  <si>
    <t>Подкладка СД65 (104 шт.)</t>
  </si>
  <si>
    <t>АО "НТПК" Счет №6887 от 10 августа 2024 г., п.8</t>
  </si>
  <si>
    <t>Прокладка ЦП-362</t>
  </si>
  <si>
    <t>ФССЦ-25.1.03.02-0001</t>
  </si>
  <si>
    <t>Костыли для железных дорог широкой колеи, сечение 16х16 мм, длина 165 мм</t>
  </si>
  <si>
    <t>АО "НТПК" Счет №6887 от 10 августа 2024 г., п.9</t>
  </si>
  <si>
    <t>Костыль путевой 16х16х165 (520 шт.)</t>
  </si>
  <si>
    <t>ФССЦ-25.1.04.07-0003</t>
  </si>
  <si>
    <t>Шурупы путевые, размер 24х170 мм</t>
  </si>
  <si>
    <t>АО "НТПК" Счет №6887 от 10 августа 2024 г., п.10</t>
  </si>
  <si>
    <t>Шуруп путевой М24х170 (486 шт.)</t>
  </si>
  <si>
    <t>АО "НТПК" Счет №7814 от 13 июля 2024 г.,  п.1</t>
  </si>
  <si>
    <t>Брус деревянный L-5,25 м.</t>
  </si>
  <si>
    <t>Существующий</t>
  </si>
  <si>
    <t>Переводной механизм (флюгарка)</t>
  </si>
  <si>
    <t>'(29,31)</t>
  </si>
  <si>
    <t>'(1 377,34)</t>
  </si>
  <si>
    <t>Итого по разделу 2 Замена деревянного бруса на стрелочном переводе 126 (1/9)</t>
  </si>
  <si>
    <t>Раздел 3. Замена деревянного бруса на стрелочном переводе 12 (1/9)</t>
  </si>
  <si>
    <t>АО "НТПК" Счет №6887 от 10 августа 2024 г., п.16</t>
  </si>
  <si>
    <t>АО "НТПК" Счет №6887 от 10 августа 2024 г., п.5</t>
  </si>
  <si>
    <t>Подкладка СД50 (116 шт.)</t>
  </si>
  <si>
    <t>АО "НТПК" Счет №6887 от 10 августа 2024 г. ,п.7</t>
  </si>
  <si>
    <t>Прокладка ОП 68-74</t>
  </si>
  <si>
    <t>АО "НТПК" Счет №6887 от 10 августа 2024 г. , п.9</t>
  </si>
  <si>
    <t>Костыль путевой 16х16х165 (728 шт.)</t>
  </si>
  <si>
    <t>АО "НТПК" Счет №6887 от 10 августа 2024 г. ,п.10</t>
  </si>
  <si>
    <t>Шуруп путевой М24х170 (348 шт.)</t>
  </si>
  <si>
    <t>Итого по разделу 3 Замена деревянного бруса на стрелочном переводе 12 (1/9)</t>
  </si>
  <si>
    <t>Итого прямые затраты по смете в текущих ценах</t>
  </si>
  <si>
    <t>ВСЕГО по смете</t>
  </si>
  <si>
    <t>Составил:</t>
  </si>
  <si>
    <t>[должность, подпись (инициалы, фамилия)]</t>
  </si>
  <si>
    <t>Проверил:</t>
  </si>
  <si>
    <t>2265191,71 руб.</t>
  </si>
  <si>
    <t>22 162 470,85 руб.</t>
  </si>
  <si>
    <t>22162470,85 руб.</t>
  </si>
  <si>
    <t>Давальческие</t>
  </si>
  <si>
    <t>!!! В смете не учтена очистка основания жд путей от загрязнённого щебня, мусора, грунта и пр.</t>
  </si>
  <si>
    <t>!!! В смете не учтена шурфовка</t>
  </si>
  <si>
    <t>!!! Не учтено  в смете -Очистка межшпальных ящиков от грунта, боя и мусора -17,08м3</t>
  </si>
  <si>
    <t>!!! Не учтено  в смете -Очистка межшпальных ящиков от грунта, боя и мусора -16,62м3</t>
  </si>
  <si>
    <t>4 шт. наши новые
2 шт. давальческие старогодние</t>
  </si>
  <si>
    <t>в ВОР, п.10 - не обозначено, что это давальческий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</si>
</sst>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0"/>
    <numFmt numFmtId="165" formatCode="0.0"/>
    <numFmt numFmtId="166" formatCode="0.000"/>
    <numFmt numFmtId="167" formatCode="0.000000"/>
  </numFmts>
  <fonts count="12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  <font>
      <sz val="11"/>
      <color rgb="FFFF0000"/>
      <name val="Calibri"/>
      <family val="2"/>
      <charset val="204"/>
    </font>
    <font>
      <b/>
      <sz val="11"/>
      <color rgb="FFFF0000"/>
      <name val="Calibri"/>
      <family val="2"/>
      <charset val="204"/>
    </font>
    <font>
      <b/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6" fillId="0" borderId="0" xfId="0" applyFont="1" applyAlignment="1">
      <alignment horizontal="center" vertical="top"/>
    </xf>
    <xf numFmtId="0" fontId="2" fillId="0" borderId="0" xfId="0" applyFont="1"/>
    <xf numFmtId="0" fontId="2" fillId="0" borderId="0" xfId="0" applyFont="1" applyAlignment="1">
      <alignment wrapText="1"/>
    </xf>
    <xf numFmtId="0" fontId="6" fillId="0" borderId="2" xfId="0" applyFont="1" applyBorder="1"/>
    <xf numFmtId="0" fontId="6" fillId="0" borderId="0" xfId="0" applyFont="1"/>
    <xf numFmtId="0" fontId="6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1" fillId="0" borderId="0" xfId="0" applyFont="1"/>
    <xf numFmtId="49" fontId="1" fillId="0" borderId="0" xfId="0" applyNumberFormat="1" applyFont="1" applyAlignment="1">
      <alignment horizontal="right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right" vertical="top" wrapText="1"/>
    </xf>
    <xf numFmtId="4" fontId="3" fillId="0" borderId="2" xfId="0" applyNumberFormat="1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4" fontId="2" fillId="0" borderId="0" xfId="0" applyNumberFormat="1" applyFont="1" applyAlignment="1">
      <alignment horizontal="right" vertical="top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right" vertical="top" wrapText="1"/>
    </xf>
    <xf numFmtId="1" fontId="2" fillId="0" borderId="0" xfId="0" applyNumberFormat="1" applyFont="1" applyAlignment="1">
      <alignment horizontal="right" vertical="top" wrapText="1"/>
    </xf>
    <xf numFmtId="1" fontId="2" fillId="0" borderId="0" xfId="0" applyNumberFormat="1" applyFont="1" applyAlignment="1">
      <alignment horizontal="center" vertical="top" wrapText="1"/>
    </xf>
    <xf numFmtId="2" fontId="2" fillId="0" borderId="0" xfId="0" applyNumberFormat="1" applyFont="1" applyAlignment="1">
      <alignment horizontal="center" vertical="top" wrapText="1"/>
    </xf>
    <xf numFmtId="2" fontId="2" fillId="0" borderId="0" xfId="0" applyNumberFormat="1" applyFont="1" applyAlignment="1">
      <alignment horizontal="right" vertical="top" wrapText="1"/>
    </xf>
    <xf numFmtId="165" fontId="2" fillId="0" borderId="0" xfId="0" applyNumberFormat="1" applyFont="1" applyAlignment="1">
      <alignment horizontal="right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3" fillId="0" borderId="2" xfId="0" applyFont="1" applyBorder="1" applyAlignment="1">
      <alignment horizontal="right" vertical="top" wrapText="1"/>
    </xf>
    <xf numFmtId="4" fontId="3" fillId="0" borderId="2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right" vertical="top" wrapText="1"/>
    </xf>
    <xf numFmtId="166" fontId="3" fillId="0" borderId="2" xfId="0" applyNumberFormat="1" applyFont="1" applyBorder="1" applyAlignment="1">
      <alignment horizontal="right" vertical="top" wrapText="1"/>
    </xf>
    <xf numFmtId="165" fontId="2" fillId="0" borderId="0" xfId="0" applyNumberFormat="1" applyFont="1" applyAlignment="1">
      <alignment horizontal="center" vertical="top" wrapText="1"/>
    </xf>
    <xf numFmtId="2" fontId="3" fillId="0" borderId="2" xfId="0" applyNumberFormat="1" applyFont="1" applyBorder="1" applyAlignment="1">
      <alignment horizontal="right" vertical="top" wrapText="1"/>
    </xf>
    <xf numFmtId="2" fontId="3" fillId="0" borderId="2" xfId="0" applyNumberFormat="1" applyFont="1" applyBorder="1" applyAlignment="1">
      <alignment vertical="top" wrapText="1"/>
    </xf>
    <xf numFmtId="1" fontId="3" fillId="0" borderId="2" xfId="0" applyNumberFormat="1" applyFont="1" applyBorder="1" applyAlignment="1">
      <alignment horizontal="right" vertical="top" wrapText="1"/>
    </xf>
    <xf numFmtId="167" fontId="3" fillId="0" borderId="2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horizontal="right" vertical="top" wrapText="1"/>
    </xf>
    <xf numFmtId="0" fontId="4" fillId="0" borderId="0" xfId="0" applyFont="1" applyAlignment="1">
      <alignment vertical="top" wrapText="1"/>
    </xf>
    <xf numFmtId="4" fontId="4" fillId="0" borderId="0" xfId="0" applyNumberFormat="1" applyFont="1" applyAlignment="1">
      <alignment horizontal="right" vertical="top" wrapText="1"/>
    </xf>
    <xf numFmtId="165" fontId="3" fillId="0" borderId="2" xfId="0" applyNumberFormat="1" applyFont="1" applyBorder="1" applyAlignment="1">
      <alignment horizontal="right" vertical="top" wrapText="1"/>
    </xf>
    <xf numFmtId="49" fontId="2" fillId="0" borderId="0" xfId="0" applyNumberFormat="1" applyFont="1"/>
    <xf numFmtId="49" fontId="2" fillId="0" borderId="0" xfId="0" applyNumberFormat="1" applyFont="1" applyAlignment="1">
      <alignment horizontal="right" vertical="top"/>
    </xf>
    <xf numFmtId="49" fontId="2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vertical="top"/>
    </xf>
    <xf numFmtId="49" fontId="6" fillId="0" borderId="0" xfId="0" applyNumberFormat="1" applyFont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0" fillId="2" borderId="0" xfId="0" applyFill="1"/>
    <xf numFmtId="49" fontId="2" fillId="2" borderId="0" xfId="0" applyNumberFormat="1" applyFont="1" applyFill="1"/>
    <xf numFmtId="49" fontId="2" fillId="2" borderId="0" xfId="0" applyNumberFormat="1" applyFont="1" applyFill="1" applyAlignment="1">
      <alignment vertical="top"/>
    </xf>
    <xf numFmtId="0" fontId="1" fillId="2" borderId="0" xfId="0" applyFont="1" applyFill="1"/>
    <xf numFmtId="0" fontId="8" fillId="2" borderId="0" xfId="0" applyFont="1" applyFill="1" applyAlignment="1">
      <alignment horizontal="left" vertical="center"/>
    </xf>
    <xf numFmtId="1" fontId="4" fillId="4" borderId="2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 applyAlignment="1">
      <alignment vertical="top" wrapText="1"/>
    </xf>
    <xf numFmtId="0" fontId="4" fillId="4" borderId="2" xfId="0" applyFont="1" applyFill="1" applyBorder="1" applyAlignment="1">
      <alignment horizontal="center" vertical="top" wrapText="1"/>
    </xf>
    <xf numFmtId="2" fontId="3" fillId="4" borderId="2" xfId="0" applyNumberFormat="1" applyFont="1" applyFill="1" applyBorder="1" applyAlignment="1">
      <alignment horizontal="right" vertical="top" wrapText="1"/>
    </xf>
    <xf numFmtId="0" fontId="3" fillId="4" borderId="2" xfId="0" applyFont="1" applyFill="1" applyBorder="1" applyAlignment="1">
      <alignment vertical="top" wrapText="1"/>
    </xf>
    <xf numFmtId="4" fontId="3" fillId="4" borderId="2" xfId="0" applyNumberFormat="1" applyFont="1" applyFill="1" applyBorder="1" applyAlignment="1">
      <alignment vertical="top" wrapText="1"/>
    </xf>
    <xf numFmtId="1" fontId="3" fillId="4" borderId="2" xfId="0" applyNumberFormat="1" applyFont="1" applyFill="1" applyBorder="1" applyAlignment="1">
      <alignment horizontal="right" vertical="top" wrapText="1"/>
    </xf>
    <xf numFmtId="166" fontId="3" fillId="4" borderId="2" xfId="0" applyNumberFormat="1" applyFont="1" applyFill="1" applyBorder="1" applyAlignment="1">
      <alignment horizontal="right" vertical="top" wrapText="1"/>
    </xf>
    <xf numFmtId="0" fontId="9" fillId="0" borderId="0" xfId="0" applyFont="1" applyAlignment="1">
      <alignment vertical="center"/>
    </xf>
    <xf numFmtId="166" fontId="8" fillId="2" borderId="0" xfId="0" applyNumberFormat="1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9" fillId="0" borderId="0" xfId="0" applyFont="1" applyAlignment="1">
      <alignment vertical="center" wrapText="1"/>
    </xf>
    <xf numFmtId="2" fontId="10" fillId="2" borderId="0" xfId="0" applyNumberFormat="1" applyFont="1" applyFill="1" applyAlignment="1">
      <alignment horizontal="left" vertical="center"/>
    </xf>
    <xf numFmtId="2" fontId="10" fillId="2" borderId="0" xfId="0" applyNumberFormat="1" applyFont="1" applyFill="1" applyAlignment="1">
      <alignment horizontal="left"/>
    </xf>
    <xf numFmtId="0" fontId="10" fillId="0" borderId="0" xfId="0" applyFont="1" applyAlignment="1">
      <alignment vertical="center" wrapText="1"/>
    </xf>
    <xf numFmtId="0" fontId="4" fillId="4" borderId="1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right" vertical="top" wrapText="1"/>
    </xf>
    <xf numFmtId="0" fontId="10" fillId="0" borderId="0" xfId="0" applyFont="1" applyAlignment="1">
      <alignment horizontal="left" vertical="center" wrapText="1"/>
    </xf>
    <xf numFmtId="49" fontId="6" fillId="0" borderId="2" xfId="0" applyNumberFormat="1" applyFont="1" applyBorder="1" applyAlignment="1">
      <alignment horizontal="center" vertical="top"/>
    </xf>
    <xf numFmtId="0" fontId="4" fillId="0" borderId="0" xfId="0" applyFont="1" applyAlignment="1">
      <alignment horizontal="left" wrapText="1"/>
    </xf>
    <xf numFmtId="49" fontId="2" fillId="0" borderId="1" xfId="0" applyNumberFormat="1" applyFont="1" applyBorder="1" applyAlignment="1">
      <alignment vertical="top" wrapText="1"/>
    </xf>
    <xf numFmtId="49" fontId="2" fillId="0" borderId="1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left" vertical="top" wrapText="1"/>
    </xf>
    <xf numFmtId="0" fontId="4" fillId="3" borderId="7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right"/>
    </xf>
    <xf numFmtId="0" fontId="4" fillId="0" borderId="9" xfId="0" applyFont="1" applyBorder="1" applyAlignment="1">
      <alignment horizontal="right"/>
    </xf>
    <xf numFmtId="0" fontId="4" fillId="2" borderId="3" xfId="0" applyFont="1" applyFill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4" fontId="2" fillId="0" borderId="3" xfId="0" applyNumberFormat="1" applyFont="1" applyBorder="1" applyAlignment="1">
      <alignment horizontal="right"/>
    </xf>
    <xf numFmtId="0" fontId="2" fillId="0" borderId="0" xfId="0" applyFont="1" applyAlignment="1">
      <alignment horizontal="left" wrapText="1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 vertical="top"/>
    </xf>
    <xf numFmtId="0" fontId="5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center" vertical="top"/>
    </xf>
    <xf numFmtId="0" fontId="2" fillId="0" borderId="1" xfId="0" applyFont="1" applyBorder="1" applyAlignment="1">
      <alignment horizontal="left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57;&#1056;%20&#1092;&#1086;&#1088;&#1084;&#1072;%20&#1051;&#1069;&#1059;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СР форма ЛЭУ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C3548-C2D0-43E2-A336-AD9CABABB9D1}">
  <sheetPr>
    <pageSetUpPr fitToPage="1"/>
  </sheetPr>
  <dimension ref="A1:AI351"/>
  <sheetViews>
    <sheetView tabSelected="1" topLeftCell="A76" zoomScaleNormal="100" zoomScaleSheetLayoutView="100" workbookViewId="0">
      <selection activeCell="AK166" sqref="AK166"/>
    </sheetView>
  </sheetViews>
  <sheetFormatPr defaultColWidth="9.140625" defaultRowHeight="11.25" customHeight="1" x14ac:dyDescent="0.2"/>
  <cols>
    <col min="1" max="1" width="9.42578125" style="10" customWidth="1"/>
    <col min="2" max="2" width="30.5703125" style="10" customWidth="1"/>
    <col min="3" max="4" width="10.42578125" style="10" customWidth="1"/>
    <col min="5" max="5" width="13.28515625" style="10" customWidth="1"/>
    <col min="6" max="6" width="9.5703125" style="10" customWidth="1"/>
    <col min="7" max="7" width="9.85546875" style="10" customWidth="1"/>
    <col min="8" max="8" width="8.7109375" style="10" customWidth="1"/>
    <col min="9" max="9" width="11.5703125" style="10" customWidth="1"/>
    <col min="10" max="10" width="21.42578125" style="10" customWidth="1"/>
    <col min="11" max="11" width="13.7109375" style="10" customWidth="1"/>
    <col min="12" max="12" width="9.140625" style="60"/>
    <col min="13" max="13" width="35" style="10" customWidth="1"/>
    <col min="14" max="16" width="9.140625" style="10"/>
    <col min="17" max="17" width="40" style="25" hidden="1" customWidth="1"/>
    <col min="18" max="18" width="44.7109375" style="25" hidden="1" customWidth="1"/>
    <col min="19" max="19" width="150.140625" style="25" hidden="1" customWidth="1"/>
    <col min="20" max="20" width="74.28515625" style="25" hidden="1" customWidth="1"/>
    <col min="21" max="21" width="20.28515625" style="25" hidden="1" customWidth="1"/>
    <col min="22" max="22" width="24.42578125" style="25" hidden="1" customWidth="1"/>
    <col min="23" max="25" width="150.140625" style="25" hidden="1" customWidth="1"/>
    <col min="26" max="29" width="34.140625" style="25" hidden="1" customWidth="1"/>
    <col min="30" max="31" width="74.140625" style="25" hidden="1" customWidth="1"/>
    <col min="32" max="32" width="53.5703125" style="25" hidden="1" customWidth="1"/>
    <col min="33" max="33" width="42.85546875" style="25" hidden="1" customWidth="1"/>
    <col min="34" max="34" width="53.5703125" style="25" hidden="1" customWidth="1"/>
    <col min="35" max="35" width="42.85546875" style="25" hidden="1" customWidth="1"/>
    <col min="36" max="16384" width="9.140625" style="10"/>
  </cols>
  <sheetData>
    <row r="1" spans="1:23" customFormat="1" ht="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7"/>
    </row>
    <row r="2" spans="1:23" customFormat="1" ht="15" x14ac:dyDescent="0.25">
      <c r="A2" s="107" t="s">
        <v>1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57"/>
    </row>
    <row r="3" spans="1:23" customFormat="1" ht="11.25" customHeight="1" x14ac:dyDescent="0.25">
      <c r="A3" s="108" t="s">
        <v>2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57"/>
    </row>
    <row r="4" spans="1:23" customFormat="1" ht="1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57"/>
    </row>
    <row r="5" spans="1:23" customFormat="1" ht="13.5" customHeight="1" x14ac:dyDescent="0.25">
      <c r="A5" s="109" t="s">
        <v>3</v>
      </c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57"/>
    </row>
    <row r="6" spans="1:23" customFormat="1" ht="15" x14ac:dyDescent="0.25">
      <c r="A6" s="110" t="s">
        <v>4</v>
      </c>
      <c r="B6" s="110"/>
      <c r="C6" s="110"/>
      <c r="D6" s="110"/>
      <c r="E6" s="110"/>
      <c r="F6" s="110"/>
      <c r="G6" s="110"/>
      <c r="H6" s="110"/>
      <c r="I6" s="110"/>
      <c r="J6" s="110"/>
      <c r="K6" s="110"/>
      <c r="L6" s="57"/>
    </row>
    <row r="7" spans="1:23" customFormat="1" ht="13.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57"/>
    </row>
    <row r="8" spans="1:23" customFormat="1" ht="11.25" customHeight="1" x14ac:dyDescent="0.25">
      <c r="A8" s="2" t="s">
        <v>5</v>
      </c>
      <c r="B8" s="111" t="s">
        <v>6</v>
      </c>
      <c r="C8" s="111"/>
      <c r="D8" s="111"/>
      <c r="E8" s="111"/>
      <c r="F8" s="111"/>
      <c r="G8" s="3"/>
      <c r="H8" s="3"/>
      <c r="I8" s="3"/>
      <c r="J8" s="3"/>
      <c r="K8" s="3"/>
      <c r="L8" s="57"/>
      <c r="T8" s="3" t="s">
        <v>6</v>
      </c>
    </row>
    <row r="9" spans="1:23" customFormat="1" ht="11.25" customHeight="1" x14ac:dyDescent="0.25">
      <c r="A9" s="3" t="s">
        <v>7</v>
      </c>
      <c r="B9" s="3"/>
      <c r="C9" s="4"/>
      <c r="D9" s="4"/>
      <c r="E9" s="4"/>
      <c r="F9" s="4"/>
      <c r="G9" s="5"/>
      <c r="H9" s="112" t="s">
        <v>8</v>
      </c>
      <c r="I9" s="113"/>
      <c r="J9" s="114" t="s">
        <v>9</v>
      </c>
      <c r="K9" s="114"/>
      <c r="L9" s="57"/>
    </row>
    <row r="10" spans="1:23" customFormat="1" ht="15" x14ac:dyDescent="0.25">
      <c r="A10" s="3" t="s">
        <v>7</v>
      </c>
      <c r="B10" s="3"/>
      <c r="C10" s="2"/>
      <c r="D10" s="6"/>
      <c r="E10" s="6"/>
      <c r="F10" s="6"/>
      <c r="G10" s="7" t="s">
        <v>10</v>
      </c>
      <c r="H10" s="99" t="s">
        <v>191</v>
      </c>
      <c r="I10" s="100"/>
      <c r="J10" s="101" t="s">
        <v>192</v>
      </c>
      <c r="K10" s="101"/>
      <c r="L10" s="57"/>
      <c r="U10" s="8" t="s">
        <v>191</v>
      </c>
      <c r="V10" s="8" t="s">
        <v>193</v>
      </c>
    </row>
    <row r="11" spans="1:23" customFormat="1" ht="12.75" customHeight="1" x14ac:dyDescent="0.25">
      <c r="A11" s="7"/>
      <c r="B11" s="2"/>
      <c r="C11" s="2"/>
      <c r="D11" s="2"/>
      <c r="F11" s="9"/>
      <c r="G11" s="10" t="s">
        <v>11</v>
      </c>
      <c r="H11" s="102" t="s">
        <v>12</v>
      </c>
      <c r="I11" s="103"/>
      <c r="J11" s="104" t="s">
        <v>13</v>
      </c>
      <c r="K11" s="104"/>
      <c r="L11" s="57"/>
    </row>
    <row r="12" spans="1:23" customFormat="1" ht="12.75" customHeight="1" x14ac:dyDescent="0.25">
      <c r="A12" s="2"/>
      <c r="B12" s="2"/>
      <c r="C12" s="2"/>
      <c r="D12" s="9"/>
      <c r="E12" s="9"/>
      <c r="F12" s="9"/>
      <c r="G12" s="10" t="s">
        <v>14</v>
      </c>
      <c r="H12" s="105" t="s">
        <v>15</v>
      </c>
      <c r="I12" s="105"/>
      <c r="J12" s="105"/>
      <c r="K12" s="105"/>
      <c r="L12" s="57"/>
    </row>
    <row r="13" spans="1:23" customFormat="1" ht="12.75" customHeight="1" x14ac:dyDescent="0.25">
      <c r="B13" s="2"/>
      <c r="D13" s="11"/>
      <c r="E13" s="12"/>
      <c r="L13" s="57"/>
    </row>
    <row r="14" spans="1:23" customFormat="1" ht="15" x14ac:dyDescent="0.25">
      <c r="A14" s="106" t="s">
        <v>16</v>
      </c>
      <c r="B14" s="106"/>
      <c r="C14" s="106"/>
      <c r="D14" s="106"/>
      <c r="E14" s="106"/>
      <c r="F14" s="106"/>
      <c r="G14" s="106"/>
      <c r="H14" s="106"/>
      <c r="I14" s="106"/>
      <c r="J14" s="106"/>
      <c r="K14" s="106"/>
      <c r="L14" s="57"/>
      <c r="W14" s="3" t="s">
        <v>16</v>
      </c>
    </row>
    <row r="15" spans="1:23" customFormat="1" ht="15" x14ac:dyDescent="0.25">
      <c r="A15" s="97" t="s">
        <v>17</v>
      </c>
      <c r="B15" s="97" t="s">
        <v>18</v>
      </c>
      <c r="C15" s="97" t="s">
        <v>19</v>
      </c>
      <c r="D15" s="97"/>
      <c r="E15" s="97"/>
      <c r="F15" s="97" t="s">
        <v>20</v>
      </c>
      <c r="G15" s="94" t="s">
        <v>21</v>
      </c>
      <c r="H15" s="94" t="s">
        <v>22</v>
      </c>
      <c r="I15" s="94" t="s">
        <v>23</v>
      </c>
      <c r="J15" s="94" t="s">
        <v>24</v>
      </c>
      <c r="K15" s="97" t="s">
        <v>25</v>
      </c>
      <c r="L15" s="57"/>
    </row>
    <row r="16" spans="1:23" customFormat="1" ht="15" x14ac:dyDescent="0.25">
      <c r="A16" s="97"/>
      <c r="B16" s="97"/>
      <c r="C16" s="97"/>
      <c r="D16" s="97"/>
      <c r="E16" s="97"/>
      <c r="F16" s="97"/>
      <c r="G16" s="95"/>
      <c r="H16" s="95"/>
      <c r="I16" s="95"/>
      <c r="J16" s="95"/>
      <c r="K16" s="97"/>
      <c r="L16" s="57"/>
    </row>
    <row r="17" spans="1:29" customFormat="1" ht="18" customHeight="1" x14ac:dyDescent="0.25">
      <c r="A17" s="97"/>
      <c r="B17" s="97"/>
      <c r="C17" s="97"/>
      <c r="D17" s="97"/>
      <c r="E17" s="97"/>
      <c r="F17" s="97"/>
      <c r="G17" s="96"/>
      <c r="H17" s="96"/>
      <c r="I17" s="96"/>
      <c r="J17" s="96"/>
      <c r="K17" s="97"/>
      <c r="L17" s="57"/>
    </row>
    <row r="18" spans="1:29" customFormat="1" ht="15" customHeight="1" x14ac:dyDescent="0.25">
      <c r="A18" s="13">
        <v>1</v>
      </c>
      <c r="B18" s="13">
        <v>2</v>
      </c>
      <c r="C18" s="98">
        <v>3</v>
      </c>
      <c r="D18" s="98"/>
      <c r="E18" s="98"/>
      <c r="F18" s="13">
        <v>4</v>
      </c>
      <c r="G18" s="13">
        <v>5</v>
      </c>
      <c r="H18" s="13">
        <v>7</v>
      </c>
      <c r="I18" s="13">
        <v>8</v>
      </c>
      <c r="J18" s="13">
        <v>9</v>
      </c>
      <c r="K18" s="13">
        <v>10</v>
      </c>
      <c r="L18" s="57"/>
    </row>
    <row r="19" spans="1:29" customFormat="1" ht="15" x14ac:dyDescent="0.25">
      <c r="A19" s="92" t="s">
        <v>26</v>
      </c>
      <c r="B19" s="92"/>
      <c r="C19" s="92"/>
      <c r="D19" s="92"/>
      <c r="E19" s="92"/>
      <c r="F19" s="92"/>
      <c r="G19" s="92"/>
      <c r="H19" s="92"/>
      <c r="I19" s="92"/>
      <c r="J19" s="92"/>
      <c r="K19" s="92"/>
      <c r="L19" s="57"/>
      <c r="X19" s="8" t="s">
        <v>26</v>
      </c>
    </row>
    <row r="20" spans="1:29" customFormat="1" ht="15" x14ac:dyDescent="0.25">
      <c r="A20" s="89" t="s">
        <v>27</v>
      </c>
      <c r="B20" s="89"/>
      <c r="C20" s="89"/>
      <c r="D20" s="89"/>
      <c r="E20" s="89"/>
      <c r="F20" s="89"/>
      <c r="G20" s="89"/>
      <c r="H20" s="89"/>
      <c r="I20" s="89"/>
      <c r="J20" s="89"/>
      <c r="K20" s="89"/>
      <c r="L20" s="57"/>
      <c r="X20" s="8"/>
      <c r="Y20" s="8" t="s">
        <v>27</v>
      </c>
    </row>
    <row r="21" spans="1:29" customFormat="1" ht="56.25" customHeight="1" x14ac:dyDescent="0.25">
      <c r="A21" s="14">
        <v>1</v>
      </c>
      <c r="B21" s="15" t="s">
        <v>28</v>
      </c>
      <c r="C21" s="87" t="s">
        <v>29</v>
      </c>
      <c r="D21" s="87"/>
      <c r="E21" s="87"/>
      <c r="F21" s="16" t="s">
        <v>30</v>
      </c>
      <c r="G21" s="17">
        <v>0.21631</v>
      </c>
      <c r="H21" s="19"/>
      <c r="I21" s="19"/>
      <c r="J21" s="19" t="s">
        <v>31</v>
      </c>
      <c r="K21" s="19"/>
      <c r="L21" s="61">
        <f>32/1000</f>
        <v>3.2000000000000001E-2</v>
      </c>
      <c r="X21" s="8"/>
      <c r="Y21" s="8"/>
      <c r="Z21" s="8" t="s">
        <v>29</v>
      </c>
    </row>
    <row r="22" spans="1:29" customFormat="1" ht="22.5" x14ac:dyDescent="0.25">
      <c r="A22" s="20"/>
      <c r="B22" s="21"/>
      <c r="C22" s="86" t="s">
        <v>32</v>
      </c>
      <c r="D22" s="86"/>
      <c r="E22" s="86"/>
      <c r="F22" s="22"/>
      <c r="G22" s="23"/>
      <c r="H22" s="23" t="s">
        <v>33</v>
      </c>
      <c r="I22" s="24">
        <v>3601.41</v>
      </c>
      <c r="J22" s="23"/>
      <c r="K22" s="24">
        <v>169230.26</v>
      </c>
      <c r="L22" s="57"/>
      <c r="X22" s="8"/>
      <c r="Y22" s="8"/>
      <c r="Z22" s="8"/>
      <c r="AA22" s="25" t="s">
        <v>32</v>
      </c>
    </row>
    <row r="23" spans="1:29" customFormat="1" ht="22.5" x14ac:dyDescent="0.25">
      <c r="A23" s="20"/>
      <c r="B23" s="21"/>
      <c r="C23" s="86" t="s">
        <v>34</v>
      </c>
      <c r="D23" s="86"/>
      <c r="E23" s="86"/>
      <c r="F23" s="22"/>
      <c r="G23" s="23"/>
      <c r="H23" s="23" t="s">
        <v>33</v>
      </c>
      <c r="I23" s="24">
        <v>1338.25</v>
      </c>
      <c r="J23" s="23"/>
      <c r="K23" s="24">
        <v>18748.84</v>
      </c>
      <c r="L23" s="57"/>
      <c r="X23" s="8"/>
      <c r="Y23" s="8"/>
      <c r="Z23" s="8"/>
      <c r="AA23" s="25" t="s">
        <v>34</v>
      </c>
    </row>
    <row r="24" spans="1:29" customFormat="1" ht="22.5" x14ac:dyDescent="0.25">
      <c r="A24" s="20"/>
      <c r="B24" s="21"/>
      <c r="C24" s="86" t="s">
        <v>35</v>
      </c>
      <c r="D24" s="86"/>
      <c r="E24" s="86"/>
      <c r="F24" s="22"/>
      <c r="G24" s="23"/>
      <c r="H24" s="23" t="s">
        <v>33</v>
      </c>
      <c r="I24" s="26" t="s">
        <v>36</v>
      </c>
      <c r="J24" s="23"/>
      <c r="K24" s="26" t="s">
        <v>37</v>
      </c>
      <c r="L24" s="57"/>
      <c r="X24" s="8"/>
      <c r="Y24" s="8"/>
      <c r="Z24" s="8"/>
      <c r="AA24" s="25" t="s">
        <v>35</v>
      </c>
    </row>
    <row r="25" spans="1:29" customFormat="1" ht="15" x14ac:dyDescent="0.25">
      <c r="A25" s="20"/>
      <c r="B25" s="21"/>
      <c r="C25" s="86" t="s">
        <v>38</v>
      </c>
      <c r="D25" s="86"/>
      <c r="E25" s="86"/>
      <c r="F25" s="22"/>
      <c r="G25" s="23"/>
      <c r="H25" s="23"/>
      <c r="I25" s="26"/>
      <c r="J25" s="23"/>
      <c r="K25" s="26"/>
      <c r="L25" s="57"/>
      <c r="X25" s="8"/>
      <c r="Y25" s="8"/>
      <c r="Z25" s="8"/>
      <c r="AA25" s="25" t="s">
        <v>38</v>
      </c>
    </row>
    <row r="26" spans="1:29" customFormat="1" ht="15" x14ac:dyDescent="0.25">
      <c r="A26" s="20"/>
      <c r="B26" s="21"/>
      <c r="C26" s="86" t="s">
        <v>39</v>
      </c>
      <c r="D26" s="86"/>
      <c r="E26" s="86"/>
      <c r="F26" s="22" t="s">
        <v>40</v>
      </c>
      <c r="G26" s="27">
        <v>109</v>
      </c>
      <c r="H26" s="23"/>
      <c r="I26" s="24">
        <v>4100.47</v>
      </c>
      <c r="J26" s="28">
        <v>109</v>
      </c>
      <c r="K26" s="24">
        <v>192681.15</v>
      </c>
      <c r="L26" s="57"/>
      <c r="X26" s="8"/>
      <c r="Y26" s="8"/>
      <c r="Z26" s="8"/>
      <c r="AB26" s="25" t="s">
        <v>39</v>
      </c>
    </row>
    <row r="27" spans="1:29" customFormat="1" ht="15" x14ac:dyDescent="0.25">
      <c r="A27" s="20"/>
      <c r="B27" s="21"/>
      <c r="C27" s="86" t="s">
        <v>41</v>
      </c>
      <c r="D27" s="86"/>
      <c r="E27" s="86"/>
      <c r="F27" s="22" t="s">
        <v>40</v>
      </c>
      <c r="G27" s="27">
        <v>65</v>
      </c>
      <c r="H27" s="29">
        <v>0.85</v>
      </c>
      <c r="I27" s="24">
        <v>2078.4499999999998</v>
      </c>
      <c r="J27" s="29">
        <v>55.25</v>
      </c>
      <c r="K27" s="24">
        <v>97666.36</v>
      </c>
      <c r="L27" s="57"/>
      <c r="X27" s="8"/>
      <c r="Y27" s="8"/>
      <c r="Z27" s="8"/>
      <c r="AB27" s="25" t="s">
        <v>41</v>
      </c>
    </row>
    <row r="28" spans="1:29" customFormat="1" ht="22.5" x14ac:dyDescent="0.25">
      <c r="A28" s="20"/>
      <c r="B28" s="21"/>
      <c r="C28" s="86" t="s">
        <v>42</v>
      </c>
      <c r="D28" s="86"/>
      <c r="E28" s="86"/>
      <c r="F28" s="22" t="s">
        <v>43</v>
      </c>
      <c r="G28" s="27">
        <v>1460</v>
      </c>
      <c r="H28" s="23" t="s">
        <v>33</v>
      </c>
      <c r="I28" s="26"/>
      <c r="J28" s="23"/>
      <c r="K28" s="30">
        <v>457.61</v>
      </c>
      <c r="L28" s="57"/>
      <c r="X28" s="8"/>
      <c r="Y28" s="8"/>
      <c r="Z28" s="8"/>
      <c r="AB28" s="25" t="s">
        <v>42</v>
      </c>
    </row>
    <row r="29" spans="1:29" customFormat="1" ht="22.5" x14ac:dyDescent="0.25">
      <c r="A29" s="20"/>
      <c r="B29" s="21"/>
      <c r="C29" s="86" t="s">
        <v>44</v>
      </c>
      <c r="D29" s="86"/>
      <c r="E29" s="86"/>
      <c r="F29" s="22" t="s">
        <v>43</v>
      </c>
      <c r="G29" s="31">
        <v>40.799999999999997</v>
      </c>
      <c r="H29" s="23" t="s">
        <v>33</v>
      </c>
      <c r="I29" s="26"/>
      <c r="J29" s="23"/>
      <c r="K29" s="30">
        <v>12.79</v>
      </c>
      <c r="L29" s="57"/>
      <c r="X29" s="8"/>
      <c r="Y29" s="8"/>
      <c r="Z29" s="8"/>
      <c r="AB29" s="25" t="s">
        <v>44</v>
      </c>
    </row>
    <row r="30" spans="1:29" customFormat="1" ht="15" x14ac:dyDescent="0.25">
      <c r="A30" s="32"/>
      <c r="B30" s="33"/>
      <c r="C30" s="87" t="s">
        <v>45</v>
      </c>
      <c r="D30" s="87"/>
      <c r="E30" s="87"/>
      <c r="F30" s="16"/>
      <c r="G30" s="34"/>
      <c r="H30" s="34"/>
      <c r="I30" s="35">
        <v>11118.58</v>
      </c>
      <c r="J30" s="34"/>
      <c r="K30" s="35">
        <v>478326.61</v>
      </c>
      <c r="L30" s="57"/>
      <c r="X30" s="8"/>
      <c r="Y30" s="8"/>
      <c r="Z30" s="8"/>
      <c r="AC30" s="8" t="s">
        <v>45</v>
      </c>
    </row>
    <row r="31" spans="1:29" customFormat="1" ht="0.75" customHeight="1" x14ac:dyDescent="0.25">
      <c r="A31" s="36"/>
      <c r="B31" s="36"/>
      <c r="C31" s="88"/>
      <c r="D31" s="88"/>
      <c r="E31" s="88"/>
      <c r="F31" s="37"/>
      <c r="G31" s="38"/>
      <c r="H31" s="38"/>
      <c r="I31" s="38"/>
      <c r="J31" s="38"/>
      <c r="K31" s="38"/>
      <c r="L31" s="57"/>
      <c r="X31" s="8"/>
      <c r="Y31" s="8"/>
      <c r="Z31" s="8"/>
      <c r="AC31" s="8"/>
    </row>
    <row r="32" spans="1:29" customFormat="1" ht="15" x14ac:dyDescent="0.25">
      <c r="A32" s="89" t="s">
        <v>46</v>
      </c>
      <c r="B32" s="89"/>
      <c r="C32" s="89"/>
      <c r="D32" s="89"/>
      <c r="E32" s="89"/>
      <c r="F32" s="89"/>
      <c r="G32" s="89"/>
      <c r="H32" s="89"/>
      <c r="I32" s="89"/>
      <c r="J32" s="89"/>
      <c r="K32" s="89"/>
      <c r="L32" s="57"/>
      <c r="X32" s="8"/>
      <c r="Y32" s="8" t="s">
        <v>46</v>
      </c>
      <c r="Z32" s="8"/>
      <c r="AC32" s="8"/>
    </row>
    <row r="33" spans="1:29" customFormat="1" ht="34.5" x14ac:dyDescent="0.25">
      <c r="A33" s="14">
        <v>2</v>
      </c>
      <c r="B33" s="15" t="s">
        <v>47</v>
      </c>
      <c r="C33" s="87" t="s">
        <v>48</v>
      </c>
      <c r="D33" s="87"/>
      <c r="E33" s="87"/>
      <c r="F33" s="16" t="s">
        <v>49</v>
      </c>
      <c r="G33" s="39">
        <v>0.69199999999999995</v>
      </c>
      <c r="H33" s="19"/>
      <c r="I33" s="19"/>
      <c r="J33" s="19" t="s">
        <v>31</v>
      </c>
      <c r="K33" s="19"/>
      <c r="L33" s="61">
        <f>10.24/100</f>
        <v>0.1024</v>
      </c>
      <c r="X33" s="8"/>
      <c r="Y33" s="8"/>
      <c r="Z33" s="8" t="s">
        <v>48</v>
      </c>
      <c r="AC33" s="8"/>
    </row>
    <row r="34" spans="1:29" customFormat="1" ht="15" x14ac:dyDescent="0.25">
      <c r="A34" s="20"/>
      <c r="B34" s="21"/>
      <c r="C34" s="86" t="s">
        <v>32</v>
      </c>
      <c r="D34" s="86"/>
      <c r="E34" s="86"/>
      <c r="F34" s="22"/>
      <c r="G34" s="23"/>
      <c r="H34" s="29">
        <v>1.1499999999999999</v>
      </c>
      <c r="I34" s="30">
        <v>137.86000000000001</v>
      </c>
      <c r="J34" s="23"/>
      <c r="K34" s="24">
        <v>6477.87</v>
      </c>
      <c r="L34" s="57"/>
      <c r="X34" s="8"/>
      <c r="Y34" s="8"/>
      <c r="Z34" s="8"/>
      <c r="AA34" s="25" t="s">
        <v>32</v>
      </c>
      <c r="AC34" s="8"/>
    </row>
    <row r="35" spans="1:29" customFormat="1" ht="15" x14ac:dyDescent="0.25">
      <c r="A35" s="20"/>
      <c r="B35" s="21"/>
      <c r="C35" s="86" t="s">
        <v>34</v>
      </c>
      <c r="D35" s="86"/>
      <c r="E35" s="86"/>
      <c r="F35" s="22"/>
      <c r="G35" s="23"/>
      <c r="H35" s="29">
        <v>1.1499999999999999</v>
      </c>
      <c r="I35" s="24">
        <v>4192.88</v>
      </c>
      <c r="J35" s="23"/>
      <c r="K35" s="24">
        <v>58742.239999999998</v>
      </c>
      <c r="L35" s="57"/>
      <c r="X35" s="8"/>
      <c r="Y35" s="8"/>
      <c r="Z35" s="8"/>
      <c r="AA35" s="25" t="s">
        <v>34</v>
      </c>
      <c r="AC35" s="8"/>
    </row>
    <row r="36" spans="1:29" customFormat="1" ht="15" x14ac:dyDescent="0.25">
      <c r="A36" s="20"/>
      <c r="B36" s="21"/>
      <c r="C36" s="86" t="s">
        <v>35</v>
      </c>
      <c r="D36" s="86"/>
      <c r="E36" s="86"/>
      <c r="F36" s="22"/>
      <c r="G36" s="23"/>
      <c r="H36" s="29">
        <v>1.1499999999999999</v>
      </c>
      <c r="I36" s="26" t="s">
        <v>50</v>
      </c>
      <c r="J36" s="23"/>
      <c r="K36" s="26" t="s">
        <v>51</v>
      </c>
      <c r="L36" s="57"/>
      <c r="X36" s="8"/>
      <c r="Y36" s="8"/>
      <c r="Z36" s="8"/>
      <c r="AA36" s="25" t="s">
        <v>35</v>
      </c>
      <c r="AC36" s="8"/>
    </row>
    <row r="37" spans="1:29" customFormat="1" ht="15" x14ac:dyDescent="0.25">
      <c r="A37" s="20"/>
      <c r="B37" s="21"/>
      <c r="C37" s="86" t="s">
        <v>38</v>
      </c>
      <c r="D37" s="86"/>
      <c r="E37" s="86"/>
      <c r="F37" s="22"/>
      <c r="G37" s="23"/>
      <c r="H37" s="23"/>
      <c r="I37" s="30">
        <v>11.82</v>
      </c>
      <c r="J37" s="23"/>
      <c r="K37" s="30">
        <v>103.42</v>
      </c>
      <c r="L37" s="57"/>
      <c r="X37" s="8"/>
      <c r="Y37" s="8"/>
      <c r="Z37" s="8"/>
      <c r="AA37" s="25" t="s">
        <v>38</v>
      </c>
      <c r="AC37" s="8"/>
    </row>
    <row r="38" spans="1:29" customFormat="1" ht="15" x14ac:dyDescent="0.25">
      <c r="A38" s="20"/>
      <c r="B38" s="21"/>
      <c r="C38" s="86" t="s">
        <v>52</v>
      </c>
      <c r="D38" s="86"/>
      <c r="E38" s="86"/>
      <c r="F38" s="22" t="s">
        <v>40</v>
      </c>
      <c r="G38" s="27">
        <v>147</v>
      </c>
      <c r="H38" s="23"/>
      <c r="I38" s="30">
        <v>515.78</v>
      </c>
      <c r="J38" s="28">
        <v>147</v>
      </c>
      <c r="K38" s="24">
        <v>24236.32</v>
      </c>
      <c r="L38" s="57"/>
      <c r="X38" s="8"/>
      <c r="Y38" s="8"/>
      <c r="Z38" s="8"/>
      <c r="AB38" s="25" t="s">
        <v>52</v>
      </c>
      <c r="AC38" s="8"/>
    </row>
    <row r="39" spans="1:29" customFormat="1" ht="15" x14ac:dyDescent="0.25">
      <c r="A39" s="20"/>
      <c r="B39" s="21"/>
      <c r="C39" s="86" t="s">
        <v>53</v>
      </c>
      <c r="D39" s="86"/>
      <c r="E39" s="86"/>
      <c r="F39" s="22" t="s">
        <v>40</v>
      </c>
      <c r="G39" s="27">
        <v>134</v>
      </c>
      <c r="H39" s="29">
        <v>0.85</v>
      </c>
      <c r="I39" s="30">
        <v>399.64</v>
      </c>
      <c r="J39" s="40">
        <v>113.9</v>
      </c>
      <c r="K39" s="24">
        <v>18779.02</v>
      </c>
      <c r="L39" s="57"/>
      <c r="X39" s="8"/>
      <c r="Y39" s="8"/>
      <c r="Z39" s="8"/>
      <c r="AB39" s="25" t="s">
        <v>53</v>
      </c>
      <c r="AC39" s="8"/>
    </row>
    <row r="40" spans="1:29" customFormat="1" ht="15" x14ac:dyDescent="0.25">
      <c r="A40" s="20"/>
      <c r="B40" s="21"/>
      <c r="C40" s="86" t="s">
        <v>42</v>
      </c>
      <c r="D40" s="86"/>
      <c r="E40" s="86"/>
      <c r="F40" s="22" t="s">
        <v>43</v>
      </c>
      <c r="G40" s="31">
        <v>21.6</v>
      </c>
      <c r="H40" s="29">
        <v>1.1499999999999999</v>
      </c>
      <c r="I40" s="26"/>
      <c r="J40" s="23"/>
      <c r="K40" s="30">
        <v>17.190000000000001</v>
      </c>
      <c r="L40" s="57"/>
      <c r="X40" s="8"/>
      <c r="Y40" s="8"/>
      <c r="Z40" s="8"/>
      <c r="AB40" s="25" t="s">
        <v>42</v>
      </c>
      <c r="AC40" s="8"/>
    </row>
    <row r="41" spans="1:29" customFormat="1" ht="15" x14ac:dyDescent="0.25">
      <c r="A41" s="20"/>
      <c r="B41" s="21"/>
      <c r="C41" s="86" t="s">
        <v>44</v>
      </c>
      <c r="D41" s="86"/>
      <c r="E41" s="86"/>
      <c r="F41" s="22" t="s">
        <v>43</v>
      </c>
      <c r="G41" s="31">
        <v>20.6</v>
      </c>
      <c r="H41" s="29">
        <v>1.1499999999999999</v>
      </c>
      <c r="I41" s="26"/>
      <c r="J41" s="23"/>
      <c r="K41" s="30">
        <v>16.39</v>
      </c>
      <c r="L41" s="57"/>
      <c r="X41" s="8"/>
      <c r="Y41" s="8"/>
      <c r="Z41" s="8"/>
      <c r="AB41" s="25" t="s">
        <v>44</v>
      </c>
      <c r="AC41" s="8"/>
    </row>
    <row r="42" spans="1:29" customFormat="1" ht="15" x14ac:dyDescent="0.25">
      <c r="A42" s="32"/>
      <c r="B42" s="33"/>
      <c r="C42" s="87" t="s">
        <v>45</v>
      </c>
      <c r="D42" s="87"/>
      <c r="E42" s="87"/>
      <c r="F42" s="16"/>
      <c r="G42" s="34"/>
      <c r="H42" s="34"/>
      <c r="I42" s="35">
        <v>5257.98</v>
      </c>
      <c r="J42" s="34"/>
      <c r="K42" s="35">
        <v>108338.87</v>
      </c>
      <c r="L42" s="57"/>
      <c r="X42" s="8"/>
      <c r="Y42" s="8"/>
      <c r="Z42" s="8"/>
      <c r="AC42" s="8" t="s">
        <v>45</v>
      </c>
    </row>
    <row r="43" spans="1:29" customFormat="1" ht="0.75" customHeight="1" x14ac:dyDescent="0.25">
      <c r="A43" s="36"/>
      <c r="B43" s="36"/>
      <c r="C43" s="88"/>
      <c r="D43" s="88"/>
      <c r="E43" s="88"/>
      <c r="F43" s="37"/>
      <c r="G43" s="38"/>
      <c r="H43" s="38"/>
      <c r="I43" s="38"/>
      <c r="J43" s="38"/>
      <c r="K43" s="38"/>
      <c r="L43" s="57"/>
      <c r="X43" s="8"/>
      <c r="Y43" s="8"/>
      <c r="Z43" s="8"/>
      <c r="AC43" s="8"/>
    </row>
    <row r="44" spans="1:29" customFormat="1" ht="58.5" customHeight="1" x14ac:dyDescent="0.25">
      <c r="A44" s="62">
        <v>3</v>
      </c>
      <c r="B44" s="63" t="s">
        <v>54</v>
      </c>
      <c r="C44" s="90" t="s">
        <v>55</v>
      </c>
      <c r="D44" s="90"/>
      <c r="E44" s="90"/>
      <c r="F44" s="64" t="s">
        <v>56</v>
      </c>
      <c r="G44" s="65">
        <v>87.22</v>
      </c>
      <c r="H44" s="66"/>
      <c r="I44" s="67">
        <v>47622</v>
      </c>
      <c r="J44" s="66" t="s">
        <v>57</v>
      </c>
      <c r="K44" s="67">
        <v>416692.47999999998</v>
      </c>
      <c r="L44" s="61">
        <v>12.9</v>
      </c>
      <c r="X44" s="8"/>
      <c r="Y44" s="8"/>
      <c r="Z44" s="8" t="s">
        <v>55</v>
      </c>
      <c r="AC44" s="8"/>
    </row>
    <row r="45" spans="1:29" customFormat="1" ht="0.75" hidden="1" customHeight="1" x14ac:dyDescent="0.25">
      <c r="A45" s="36"/>
      <c r="B45" s="36"/>
      <c r="C45" s="88"/>
      <c r="D45" s="88"/>
      <c r="E45" s="88"/>
      <c r="F45" s="37"/>
      <c r="G45" s="38"/>
      <c r="H45" s="38"/>
      <c r="I45" s="38"/>
      <c r="J45" s="38"/>
      <c r="K45" s="38"/>
      <c r="L45" s="57"/>
      <c r="X45" s="8"/>
      <c r="Y45" s="8"/>
      <c r="Z45" s="8"/>
      <c r="AC45" s="8"/>
    </row>
    <row r="46" spans="1:29" customFormat="1" ht="15" x14ac:dyDescent="0.25">
      <c r="A46" s="89" t="s">
        <v>58</v>
      </c>
      <c r="B46" s="89"/>
      <c r="C46" s="89"/>
      <c r="D46" s="89"/>
      <c r="E46" s="89"/>
      <c r="F46" s="89"/>
      <c r="G46" s="89"/>
      <c r="H46" s="89"/>
      <c r="I46" s="89"/>
      <c r="J46" s="89"/>
      <c r="K46" s="89"/>
      <c r="L46" s="57"/>
      <c r="X46" s="8"/>
      <c r="Y46" s="8" t="s">
        <v>58</v>
      </c>
      <c r="Z46" s="8"/>
      <c r="AC46" s="8"/>
    </row>
    <row r="47" spans="1:29" customFormat="1" ht="67.5" x14ac:dyDescent="0.25">
      <c r="A47" s="14">
        <v>4</v>
      </c>
      <c r="B47" s="15" t="s">
        <v>59</v>
      </c>
      <c r="C47" s="87" t="s">
        <v>60</v>
      </c>
      <c r="D47" s="87"/>
      <c r="E47" s="87"/>
      <c r="F47" s="16" t="s">
        <v>30</v>
      </c>
      <c r="G47" s="17">
        <v>0.21631</v>
      </c>
      <c r="H47" s="19"/>
      <c r="I47" s="19"/>
      <c r="J47" s="19" t="s">
        <v>31</v>
      </c>
      <c r="K47" s="19"/>
      <c r="L47" s="61">
        <f>32/1000</f>
        <v>3.2000000000000001E-2</v>
      </c>
      <c r="X47" s="8"/>
      <c r="Y47" s="8"/>
      <c r="Z47" s="8" t="s">
        <v>60</v>
      </c>
      <c r="AC47" s="8"/>
    </row>
    <row r="48" spans="1:29" customFormat="1" ht="22.5" x14ac:dyDescent="0.25">
      <c r="A48" s="20"/>
      <c r="B48" s="21"/>
      <c r="C48" s="86" t="s">
        <v>32</v>
      </c>
      <c r="D48" s="86"/>
      <c r="E48" s="86"/>
      <c r="F48" s="22"/>
      <c r="G48" s="23"/>
      <c r="H48" s="23" t="s">
        <v>61</v>
      </c>
      <c r="I48" s="24">
        <v>3322.61</v>
      </c>
      <c r="J48" s="23"/>
      <c r="K48" s="24">
        <v>156129.5</v>
      </c>
      <c r="L48" s="57"/>
      <c r="X48" s="8"/>
      <c r="Y48" s="8"/>
      <c r="Z48" s="8"/>
      <c r="AA48" s="25" t="s">
        <v>32</v>
      </c>
      <c r="AC48" s="8"/>
    </row>
    <row r="49" spans="1:29" customFormat="1" ht="22.5" x14ac:dyDescent="0.25">
      <c r="A49" s="20"/>
      <c r="B49" s="21"/>
      <c r="C49" s="86" t="s">
        <v>34</v>
      </c>
      <c r="D49" s="86"/>
      <c r="E49" s="86"/>
      <c r="F49" s="22"/>
      <c r="G49" s="23"/>
      <c r="H49" s="23" t="s">
        <v>62</v>
      </c>
      <c r="I49" s="24">
        <v>15712.84</v>
      </c>
      <c r="J49" s="23"/>
      <c r="K49" s="24">
        <v>220136.84</v>
      </c>
      <c r="L49" s="57"/>
      <c r="X49" s="8"/>
      <c r="Y49" s="8"/>
      <c r="Z49" s="8"/>
      <c r="AA49" s="25" t="s">
        <v>34</v>
      </c>
      <c r="AC49" s="8"/>
    </row>
    <row r="50" spans="1:29" customFormat="1" ht="22.5" x14ac:dyDescent="0.25">
      <c r="A50" s="20"/>
      <c r="B50" s="21"/>
      <c r="C50" s="86" t="s">
        <v>35</v>
      </c>
      <c r="D50" s="86"/>
      <c r="E50" s="86"/>
      <c r="F50" s="22"/>
      <c r="G50" s="23"/>
      <c r="H50" s="23" t="s">
        <v>62</v>
      </c>
      <c r="I50" s="26" t="s">
        <v>63</v>
      </c>
      <c r="J50" s="23"/>
      <c r="K50" s="26" t="s">
        <v>64</v>
      </c>
      <c r="L50" s="57"/>
      <c r="X50" s="8"/>
      <c r="Y50" s="8"/>
      <c r="Z50" s="8"/>
      <c r="AA50" s="25" t="s">
        <v>35</v>
      </c>
      <c r="AC50" s="8"/>
    </row>
    <row r="51" spans="1:29" customFormat="1" ht="15" x14ac:dyDescent="0.25">
      <c r="A51" s="20"/>
      <c r="B51" s="21"/>
      <c r="C51" s="86" t="s">
        <v>38</v>
      </c>
      <c r="D51" s="86"/>
      <c r="E51" s="86"/>
      <c r="F51" s="22"/>
      <c r="G51" s="23"/>
      <c r="H51" s="23"/>
      <c r="I51" s="24">
        <v>319702.01</v>
      </c>
      <c r="J51" s="23"/>
      <c r="K51" s="24">
        <v>2797392.6</v>
      </c>
      <c r="L51" s="57"/>
      <c r="X51" s="8"/>
      <c r="Y51" s="8"/>
      <c r="Z51" s="8"/>
      <c r="AA51" s="25" t="s">
        <v>38</v>
      </c>
      <c r="AC51" s="8"/>
    </row>
    <row r="52" spans="1:29" customFormat="1" ht="15" x14ac:dyDescent="0.25">
      <c r="A52" s="20"/>
      <c r="B52" s="21"/>
      <c r="C52" s="86" t="s">
        <v>39</v>
      </c>
      <c r="D52" s="86"/>
      <c r="E52" s="86"/>
      <c r="F52" s="22" t="s">
        <v>40</v>
      </c>
      <c r="G52" s="27">
        <v>109</v>
      </c>
      <c r="H52" s="23"/>
      <c r="I52" s="24">
        <v>4744.76</v>
      </c>
      <c r="J52" s="28">
        <v>109</v>
      </c>
      <c r="K52" s="24">
        <v>222956.5</v>
      </c>
      <c r="L52" s="57"/>
      <c r="X52" s="8"/>
      <c r="Y52" s="8"/>
      <c r="Z52" s="8"/>
      <c r="AB52" s="25" t="s">
        <v>39</v>
      </c>
      <c r="AC52" s="8"/>
    </row>
    <row r="53" spans="1:29" customFormat="1" ht="15" x14ac:dyDescent="0.25">
      <c r="A53" s="20"/>
      <c r="B53" s="21"/>
      <c r="C53" s="86" t="s">
        <v>41</v>
      </c>
      <c r="D53" s="86"/>
      <c r="E53" s="86"/>
      <c r="F53" s="22" t="s">
        <v>40</v>
      </c>
      <c r="G53" s="27">
        <v>65</v>
      </c>
      <c r="H53" s="29">
        <v>0.85</v>
      </c>
      <c r="I53" s="24">
        <v>2405.0300000000002</v>
      </c>
      <c r="J53" s="29">
        <v>55.25</v>
      </c>
      <c r="K53" s="24">
        <v>113012.36</v>
      </c>
      <c r="L53" s="57"/>
      <c r="X53" s="8"/>
      <c r="Y53" s="8"/>
      <c r="Z53" s="8"/>
      <c r="AB53" s="25" t="s">
        <v>41</v>
      </c>
      <c r="AC53" s="8"/>
    </row>
    <row r="54" spans="1:29" customFormat="1" ht="22.5" x14ac:dyDescent="0.25">
      <c r="A54" s="20"/>
      <c r="B54" s="21"/>
      <c r="C54" s="86" t="s">
        <v>42</v>
      </c>
      <c r="D54" s="86"/>
      <c r="E54" s="86"/>
      <c r="F54" s="22" t="s">
        <v>43</v>
      </c>
      <c r="G54" s="27">
        <v>1100</v>
      </c>
      <c r="H54" s="23" t="s">
        <v>61</v>
      </c>
      <c r="I54" s="26"/>
      <c r="J54" s="23"/>
      <c r="K54" s="30">
        <v>396.49</v>
      </c>
      <c r="L54" s="57"/>
      <c r="X54" s="8"/>
      <c r="Y54" s="8"/>
      <c r="Z54" s="8"/>
      <c r="AB54" s="25" t="s">
        <v>42</v>
      </c>
      <c r="AC54" s="8"/>
    </row>
    <row r="55" spans="1:29" customFormat="1" ht="22.5" x14ac:dyDescent="0.25">
      <c r="A55" s="20"/>
      <c r="B55" s="21"/>
      <c r="C55" s="86" t="s">
        <v>44</v>
      </c>
      <c r="D55" s="86"/>
      <c r="E55" s="86"/>
      <c r="F55" s="22" t="s">
        <v>43</v>
      </c>
      <c r="G55" s="30">
        <v>213.68</v>
      </c>
      <c r="H55" s="23" t="s">
        <v>62</v>
      </c>
      <c r="I55" s="26"/>
      <c r="J55" s="23"/>
      <c r="K55" s="30">
        <v>83.72</v>
      </c>
      <c r="L55" s="57"/>
      <c r="X55" s="8"/>
      <c r="Y55" s="8"/>
      <c r="Z55" s="8"/>
      <c r="AB55" s="25" t="s">
        <v>44</v>
      </c>
      <c r="AC55" s="8"/>
    </row>
    <row r="56" spans="1:29" customFormat="1" ht="15" x14ac:dyDescent="0.25">
      <c r="A56" s="32"/>
      <c r="B56" s="33"/>
      <c r="C56" s="87" t="s">
        <v>45</v>
      </c>
      <c r="D56" s="87"/>
      <c r="E56" s="87"/>
      <c r="F56" s="16"/>
      <c r="G56" s="34"/>
      <c r="H56" s="34"/>
      <c r="I56" s="35">
        <v>345887.25</v>
      </c>
      <c r="J56" s="34"/>
      <c r="K56" s="35">
        <v>3509627.8</v>
      </c>
      <c r="L56" s="57"/>
      <c r="X56" s="8"/>
      <c r="Y56" s="8"/>
      <c r="Z56" s="8"/>
      <c r="AC56" s="8" t="s">
        <v>45</v>
      </c>
    </row>
    <row r="57" spans="1:29" customFormat="1" ht="0.75" customHeight="1" x14ac:dyDescent="0.25">
      <c r="A57" s="36"/>
      <c r="B57" s="36"/>
      <c r="C57" s="88"/>
      <c r="D57" s="88"/>
      <c r="E57" s="88"/>
      <c r="F57" s="37"/>
      <c r="G57" s="38"/>
      <c r="H57" s="38"/>
      <c r="I57" s="38"/>
      <c r="J57" s="38"/>
      <c r="K57" s="38"/>
      <c r="L57" s="57"/>
      <c r="X57" s="8"/>
      <c r="Y57" s="8"/>
      <c r="Z57" s="8"/>
      <c r="AC57" s="8"/>
    </row>
    <row r="58" spans="1:29" customFormat="1" ht="66" customHeight="1" x14ac:dyDescent="0.25">
      <c r="A58" s="14">
        <v>5</v>
      </c>
      <c r="B58" s="15" t="s">
        <v>65</v>
      </c>
      <c r="C58" s="87" t="s">
        <v>66</v>
      </c>
      <c r="D58" s="87"/>
      <c r="E58" s="87"/>
      <c r="F58" s="16" t="s">
        <v>67</v>
      </c>
      <c r="G58" s="43">
        <v>-398</v>
      </c>
      <c r="H58" s="19"/>
      <c r="I58" s="18">
        <v>-74863.8</v>
      </c>
      <c r="J58" s="19" t="s">
        <v>57</v>
      </c>
      <c r="K58" s="18">
        <v>-655058.25</v>
      </c>
      <c r="L58" s="57"/>
      <c r="X58" s="8"/>
      <c r="Y58" s="8"/>
      <c r="Z58" s="8" t="s">
        <v>66</v>
      </c>
      <c r="AC58" s="8"/>
    </row>
    <row r="59" spans="1:29" customFormat="1" ht="0.75" hidden="1" customHeight="1" x14ac:dyDescent="0.25">
      <c r="A59" s="36"/>
      <c r="B59" s="36"/>
      <c r="C59" s="88"/>
      <c r="D59" s="88"/>
      <c r="E59" s="88"/>
      <c r="F59" s="37"/>
      <c r="G59" s="38"/>
      <c r="H59" s="38"/>
      <c r="I59" s="38"/>
      <c r="J59" s="38"/>
      <c r="K59" s="38"/>
      <c r="L59" s="57"/>
      <c r="X59" s="8"/>
      <c r="Y59" s="8"/>
      <c r="Z59" s="8"/>
      <c r="AC59" s="8"/>
    </row>
    <row r="60" spans="1:29" customFormat="1" ht="61.5" customHeight="1" x14ac:dyDescent="0.25">
      <c r="A60" s="62">
        <v>6</v>
      </c>
      <c r="B60" s="63" t="s">
        <v>68</v>
      </c>
      <c r="C60" s="90" t="s">
        <v>69</v>
      </c>
      <c r="D60" s="90"/>
      <c r="E60" s="90"/>
      <c r="F60" s="64" t="s">
        <v>67</v>
      </c>
      <c r="G60" s="68">
        <v>398</v>
      </c>
      <c r="H60" s="66"/>
      <c r="I60" s="67">
        <v>323274.95</v>
      </c>
      <c r="J60" s="66" t="s">
        <v>57</v>
      </c>
      <c r="K60" s="67">
        <v>2828655.77</v>
      </c>
      <c r="L60" s="72">
        <v>64</v>
      </c>
      <c r="M60" s="70" t="s">
        <v>194</v>
      </c>
      <c r="N60" t="s">
        <v>200</v>
      </c>
      <c r="X60" s="8"/>
      <c r="Y60" s="8"/>
      <c r="Z60" s="8" t="s">
        <v>69</v>
      </c>
      <c r="AC60" s="8"/>
    </row>
    <row r="61" spans="1:29" customFormat="1" ht="0.75" customHeight="1" x14ac:dyDescent="0.25">
      <c r="A61" s="36"/>
      <c r="B61" s="36"/>
      <c r="C61" s="88"/>
      <c r="D61" s="88"/>
      <c r="E61" s="88"/>
      <c r="F61" s="37"/>
      <c r="G61" s="38"/>
      <c r="H61" s="38"/>
      <c r="I61" s="38"/>
      <c r="J61" s="38"/>
      <c r="K61" s="38"/>
      <c r="L61" s="57"/>
      <c r="X61" s="8"/>
      <c r="Y61" s="8"/>
      <c r="Z61" s="8"/>
      <c r="AC61" s="8"/>
    </row>
    <row r="62" spans="1:29" customFormat="1" ht="60.75" customHeight="1" x14ac:dyDescent="0.25">
      <c r="A62" s="14">
        <v>7</v>
      </c>
      <c r="B62" s="15" t="s">
        <v>70</v>
      </c>
      <c r="C62" s="87" t="s">
        <v>71</v>
      </c>
      <c r="D62" s="87"/>
      <c r="E62" s="87"/>
      <c r="F62" s="16" t="s">
        <v>72</v>
      </c>
      <c r="G62" s="39">
        <v>-1.194</v>
      </c>
      <c r="H62" s="19"/>
      <c r="I62" s="18">
        <v>-13071.91</v>
      </c>
      <c r="J62" s="19" t="s">
        <v>57</v>
      </c>
      <c r="K62" s="18">
        <v>-114379.23</v>
      </c>
      <c r="L62" s="57"/>
      <c r="X62" s="8"/>
      <c r="Y62" s="8"/>
      <c r="Z62" s="8" t="s">
        <v>71</v>
      </c>
      <c r="AC62" s="8"/>
    </row>
    <row r="63" spans="1:29" customFormat="1" ht="0.75" customHeight="1" x14ac:dyDescent="0.25">
      <c r="A63" s="36"/>
      <c r="B63" s="36"/>
      <c r="C63" s="88"/>
      <c r="D63" s="88"/>
      <c r="E63" s="88"/>
      <c r="F63" s="37"/>
      <c r="G63" s="38"/>
      <c r="H63" s="38"/>
      <c r="I63" s="38"/>
      <c r="J63" s="38"/>
      <c r="K63" s="38"/>
      <c r="L63" s="57"/>
      <c r="X63" s="8"/>
      <c r="Y63" s="8"/>
      <c r="Z63" s="8"/>
      <c r="AC63" s="8"/>
    </row>
    <row r="64" spans="1:29" customFormat="1" ht="61.5" customHeight="1" x14ac:dyDescent="0.25">
      <c r="A64" s="62">
        <v>8</v>
      </c>
      <c r="B64" s="63" t="s">
        <v>73</v>
      </c>
      <c r="C64" s="90" t="s">
        <v>74</v>
      </c>
      <c r="D64" s="90"/>
      <c r="E64" s="90"/>
      <c r="F64" s="64" t="s">
        <v>75</v>
      </c>
      <c r="G64" s="69">
        <v>1.597</v>
      </c>
      <c r="H64" s="66"/>
      <c r="I64" s="67">
        <v>43280.87</v>
      </c>
      <c r="J64" s="66" t="s">
        <v>57</v>
      </c>
      <c r="K64" s="67">
        <v>378707.63</v>
      </c>
      <c r="L64" s="71">
        <f>256*0.881/1000</f>
        <v>0.22553600000000001</v>
      </c>
      <c r="X64" s="8"/>
      <c r="Y64" s="8"/>
      <c r="Z64" s="8" t="s">
        <v>74</v>
      </c>
      <c r="AC64" s="8"/>
    </row>
    <row r="65" spans="1:29" customFormat="1" ht="0.75" customHeight="1" x14ac:dyDescent="0.25">
      <c r="A65" s="36"/>
      <c r="B65" s="36"/>
      <c r="C65" s="88"/>
      <c r="D65" s="88"/>
      <c r="E65" s="88"/>
      <c r="F65" s="37"/>
      <c r="G65" s="38"/>
      <c r="H65" s="38"/>
      <c r="I65" s="38"/>
      <c r="J65" s="38"/>
      <c r="K65" s="38"/>
      <c r="L65" s="57"/>
      <c r="X65" s="8"/>
      <c r="Y65" s="8"/>
      <c r="Z65" s="8"/>
      <c r="AC65" s="8"/>
    </row>
    <row r="66" spans="1:29" customFormat="1" ht="58.5" customHeight="1" x14ac:dyDescent="0.25">
      <c r="A66" s="14">
        <v>9</v>
      </c>
      <c r="B66" s="15" t="s">
        <v>76</v>
      </c>
      <c r="C66" s="87" t="s">
        <v>77</v>
      </c>
      <c r="D66" s="87"/>
      <c r="E66" s="87"/>
      <c r="F66" s="16" t="s">
        <v>72</v>
      </c>
      <c r="G66" s="39">
        <v>-0.74399999999999999</v>
      </c>
      <c r="H66" s="19"/>
      <c r="I66" s="18">
        <v>-8823.1</v>
      </c>
      <c r="J66" s="19" t="s">
        <v>57</v>
      </c>
      <c r="K66" s="18">
        <v>-77202.09</v>
      </c>
      <c r="L66" s="57"/>
      <c r="X66" s="8"/>
      <c r="Y66" s="8"/>
      <c r="Z66" s="8" t="s">
        <v>77</v>
      </c>
      <c r="AC66" s="8"/>
    </row>
    <row r="67" spans="1:29" customFormat="1" ht="0.75" customHeight="1" x14ac:dyDescent="0.25">
      <c r="A67" s="36"/>
      <c r="B67" s="36"/>
      <c r="C67" s="88"/>
      <c r="D67" s="88"/>
      <c r="E67" s="88"/>
      <c r="F67" s="37"/>
      <c r="G67" s="38"/>
      <c r="H67" s="38"/>
      <c r="I67" s="38"/>
      <c r="J67" s="38"/>
      <c r="K67" s="38"/>
      <c r="L67" s="57"/>
      <c r="X67" s="8"/>
      <c r="Y67" s="8"/>
      <c r="Z67" s="8"/>
      <c r="AC67" s="8"/>
    </row>
    <row r="68" spans="1:29" customFormat="1" ht="59.25" customHeight="1" x14ac:dyDescent="0.25">
      <c r="A68" s="62">
        <v>10</v>
      </c>
      <c r="B68" s="63" t="s">
        <v>78</v>
      </c>
      <c r="C68" s="90" t="s">
        <v>79</v>
      </c>
      <c r="D68" s="90"/>
      <c r="E68" s="90"/>
      <c r="F68" s="64" t="s">
        <v>75</v>
      </c>
      <c r="G68" s="68">
        <v>2</v>
      </c>
      <c r="H68" s="66"/>
      <c r="I68" s="67">
        <v>69560.160000000003</v>
      </c>
      <c r="J68" s="66" t="s">
        <v>57</v>
      </c>
      <c r="K68" s="67">
        <v>608651.43999999994</v>
      </c>
      <c r="L68" s="71">
        <f>256*0.345/1000</f>
        <v>8.8319999999999996E-2</v>
      </c>
      <c r="X68" s="8"/>
      <c r="Y68" s="8"/>
      <c r="Z68" s="8" t="s">
        <v>79</v>
      </c>
      <c r="AC68" s="8"/>
    </row>
    <row r="69" spans="1:29" customFormat="1" ht="0.75" customHeight="1" x14ac:dyDescent="0.25">
      <c r="A69" s="36"/>
      <c r="B69" s="36"/>
      <c r="C69" s="88"/>
      <c r="D69" s="88"/>
      <c r="E69" s="88"/>
      <c r="F69" s="37"/>
      <c r="G69" s="38"/>
      <c r="H69" s="38"/>
      <c r="I69" s="38"/>
      <c r="J69" s="38"/>
      <c r="K69" s="38"/>
      <c r="L69" s="57"/>
      <c r="X69" s="8"/>
      <c r="Y69" s="8"/>
      <c r="Z69" s="8"/>
      <c r="AC69" s="8"/>
    </row>
    <row r="70" spans="1:29" customFormat="1" ht="62.25" customHeight="1" x14ac:dyDescent="0.25">
      <c r="A70" s="14">
        <v>11</v>
      </c>
      <c r="B70" s="15" t="s">
        <v>80</v>
      </c>
      <c r="C70" s="87" t="s">
        <v>81</v>
      </c>
      <c r="D70" s="87"/>
      <c r="E70" s="87"/>
      <c r="F70" s="16" t="s">
        <v>72</v>
      </c>
      <c r="G70" s="39">
        <v>-0.14299999999999999</v>
      </c>
      <c r="H70" s="19"/>
      <c r="I70" s="18">
        <v>-1490.63</v>
      </c>
      <c r="J70" s="19" t="s">
        <v>57</v>
      </c>
      <c r="K70" s="18">
        <v>-13043.03</v>
      </c>
      <c r="L70" s="57"/>
      <c r="X70" s="8"/>
      <c r="Y70" s="8"/>
      <c r="Z70" s="8" t="s">
        <v>81</v>
      </c>
      <c r="AC70" s="8"/>
    </row>
    <row r="71" spans="1:29" customFormat="1" ht="0.75" hidden="1" customHeight="1" x14ac:dyDescent="0.25">
      <c r="A71" s="36"/>
      <c r="B71" s="36"/>
      <c r="C71" s="88"/>
      <c r="D71" s="88"/>
      <c r="E71" s="88"/>
      <c r="F71" s="37"/>
      <c r="G71" s="38"/>
      <c r="H71" s="38"/>
      <c r="I71" s="38"/>
      <c r="J71" s="38"/>
      <c r="K71" s="38"/>
      <c r="L71" s="57"/>
      <c r="X71" s="8"/>
      <c r="Y71" s="8"/>
      <c r="Z71" s="8"/>
      <c r="AC71" s="8"/>
    </row>
    <row r="72" spans="1:29" customFormat="1" ht="63" customHeight="1" x14ac:dyDescent="0.25">
      <c r="A72" s="62">
        <v>12</v>
      </c>
      <c r="B72" s="63" t="s">
        <v>82</v>
      </c>
      <c r="C72" s="90" t="s">
        <v>83</v>
      </c>
      <c r="D72" s="90"/>
      <c r="E72" s="90"/>
      <c r="F72" s="64" t="s">
        <v>75</v>
      </c>
      <c r="G72" s="69">
        <v>0.24399999999999999</v>
      </c>
      <c r="H72" s="66"/>
      <c r="I72" s="67">
        <v>7460.52</v>
      </c>
      <c r="J72" s="66" t="s">
        <v>57</v>
      </c>
      <c r="K72" s="67">
        <v>65279.519999999997</v>
      </c>
      <c r="L72" s="71">
        <f>36*0.818/1000</f>
        <v>2.9447999999999998E-2</v>
      </c>
      <c r="X72" s="8"/>
      <c r="Y72" s="8"/>
      <c r="Z72" s="8" t="s">
        <v>83</v>
      </c>
      <c r="AC72" s="8"/>
    </row>
    <row r="73" spans="1:29" customFormat="1" ht="0.75" customHeight="1" x14ac:dyDescent="0.25">
      <c r="A73" s="36"/>
      <c r="B73" s="36"/>
      <c r="C73" s="88"/>
      <c r="D73" s="88"/>
      <c r="E73" s="88"/>
      <c r="F73" s="37"/>
      <c r="G73" s="38"/>
      <c r="H73" s="38"/>
      <c r="I73" s="38"/>
      <c r="J73" s="38"/>
      <c r="K73" s="38"/>
      <c r="L73" s="57"/>
      <c r="X73" s="8"/>
      <c r="Y73" s="8"/>
      <c r="Z73" s="8"/>
      <c r="AC73" s="8"/>
    </row>
    <row r="74" spans="1:29" customFormat="1" ht="62.25" customHeight="1" x14ac:dyDescent="0.25">
      <c r="A74" s="14">
        <v>13</v>
      </c>
      <c r="B74" s="15" t="s">
        <v>84</v>
      </c>
      <c r="C74" s="87" t="s">
        <v>85</v>
      </c>
      <c r="D74" s="87"/>
      <c r="E74" s="87"/>
      <c r="F74" s="16" t="s">
        <v>67</v>
      </c>
      <c r="G74" s="43">
        <v>-69</v>
      </c>
      <c r="H74" s="19"/>
      <c r="I74" s="18">
        <v>-10025.700000000001</v>
      </c>
      <c r="J74" s="19" t="s">
        <v>57</v>
      </c>
      <c r="K74" s="18">
        <v>-87724.88</v>
      </c>
      <c r="L74" s="57"/>
      <c r="X74" s="8"/>
      <c r="Y74" s="8"/>
      <c r="Z74" s="8" t="s">
        <v>85</v>
      </c>
      <c r="AC74" s="8"/>
    </row>
    <row r="75" spans="1:29" customFormat="1" ht="0.75" customHeight="1" x14ac:dyDescent="0.25">
      <c r="A75" s="36"/>
      <c r="B75" s="36"/>
      <c r="C75" s="88"/>
      <c r="D75" s="88"/>
      <c r="E75" s="88"/>
      <c r="F75" s="37"/>
      <c r="G75" s="38"/>
      <c r="H75" s="38"/>
      <c r="I75" s="38"/>
      <c r="J75" s="38"/>
      <c r="K75" s="38"/>
      <c r="L75" s="57"/>
      <c r="X75" s="8"/>
      <c r="Y75" s="8"/>
      <c r="Z75" s="8"/>
      <c r="AC75" s="8"/>
    </row>
    <row r="76" spans="1:29" customFormat="1" ht="58.5" customHeight="1" x14ac:dyDescent="0.25">
      <c r="A76" s="62">
        <v>14</v>
      </c>
      <c r="B76" s="63" t="s">
        <v>86</v>
      </c>
      <c r="C76" s="90" t="s">
        <v>87</v>
      </c>
      <c r="D76" s="90"/>
      <c r="E76" s="90"/>
      <c r="F76" s="64" t="s">
        <v>75</v>
      </c>
      <c r="G76" s="69">
        <v>2.1240000000000001</v>
      </c>
      <c r="H76" s="66"/>
      <c r="I76" s="67">
        <v>97625.65</v>
      </c>
      <c r="J76" s="66" t="s">
        <v>57</v>
      </c>
      <c r="K76" s="67">
        <v>854224.48</v>
      </c>
      <c r="L76" s="71">
        <f>12*29.5/1000</f>
        <v>0.35399999999999998</v>
      </c>
      <c r="X76" s="8"/>
      <c r="Y76" s="8"/>
      <c r="Z76" s="8" t="s">
        <v>87</v>
      </c>
      <c r="AC76" s="8"/>
    </row>
    <row r="77" spans="1:29" customFormat="1" ht="0.75" customHeight="1" x14ac:dyDescent="0.25">
      <c r="A77" s="36"/>
      <c r="B77" s="36"/>
      <c r="C77" s="88"/>
      <c r="D77" s="88"/>
      <c r="E77" s="88"/>
      <c r="F77" s="37"/>
      <c r="G77" s="38"/>
      <c r="H77" s="38"/>
      <c r="I77" s="38"/>
      <c r="J77" s="38"/>
      <c r="K77" s="38"/>
      <c r="L77" s="57"/>
      <c r="X77" s="8"/>
      <c r="Y77" s="8"/>
      <c r="Z77" s="8"/>
      <c r="AC77" s="8"/>
    </row>
    <row r="78" spans="1:29" customFormat="1" ht="62.25" customHeight="1" x14ac:dyDescent="0.25">
      <c r="A78" s="14">
        <v>15</v>
      </c>
      <c r="B78" s="15" t="s">
        <v>88</v>
      </c>
      <c r="C78" s="87" t="s">
        <v>89</v>
      </c>
      <c r="D78" s="87"/>
      <c r="E78" s="87"/>
      <c r="F78" s="16" t="s">
        <v>67</v>
      </c>
      <c r="G78" s="43">
        <v>-796</v>
      </c>
      <c r="H78" s="19"/>
      <c r="I78" s="18">
        <v>-34713.56</v>
      </c>
      <c r="J78" s="19" t="s">
        <v>57</v>
      </c>
      <c r="K78" s="18">
        <v>-303743.65000000002</v>
      </c>
      <c r="L78" s="57"/>
      <c r="X78" s="8"/>
      <c r="Y78" s="8"/>
      <c r="Z78" s="8" t="s">
        <v>89</v>
      </c>
      <c r="AC78" s="8"/>
    </row>
    <row r="79" spans="1:29" customFormat="1" ht="0.75" customHeight="1" x14ac:dyDescent="0.25">
      <c r="A79" s="36"/>
      <c r="B79" s="36"/>
      <c r="C79" s="88"/>
      <c r="D79" s="88"/>
      <c r="E79" s="88"/>
      <c r="F79" s="37"/>
      <c r="G79" s="38"/>
      <c r="H79" s="38"/>
      <c r="I79" s="38"/>
      <c r="J79" s="38"/>
      <c r="K79" s="38"/>
      <c r="L79" s="57"/>
      <c r="X79" s="8"/>
      <c r="Y79" s="8"/>
      <c r="Z79" s="8"/>
      <c r="AC79" s="8"/>
    </row>
    <row r="80" spans="1:29" customFormat="1" ht="60" customHeight="1" x14ac:dyDescent="0.25">
      <c r="A80" s="62">
        <v>16</v>
      </c>
      <c r="B80" s="63" t="s">
        <v>90</v>
      </c>
      <c r="C80" s="90" t="s">
        <v>91</v>
      </c>
      <c r="D80" s="90"/>
      <c r="E80" s="90"/>
      <c r="F80" s="64" t="s">
        <v>72</v>
      </c>
      <c r="G80" s="69">
        <v>5.5720000000000001</v>
      </c>
      <c r="H80" s="66"/>
      <c r="I80" s="67">
        <v>235778.37</v>
      </c>
      <c r="J80" s="66" t="s">
        <v>57</v>
      </c>
      <c r="K80" s="67">
        <v>2063060.72</v>
      </c>
      <c r="L80" s="71">
        <f>128*7/1000</f>
        <v>0.89600000000000002</v>
      </c>
      <c r="X80" s="8"/>
      <c r="Y80" s="8"/>
      <c r="Z80" s="8" t="s">
        <v>91</v>
      </c>
      <c r="AC80" s="8"/>
    </row>
    <row r="81" spans="1:29" customFormat="1" ht="0.75" hidden="1" customHeight="1" x14ac:dyDescent="0.25">
      <c r="A81" s="36"/>
      <c r="B81" s="36"/>
      <c r="C81" s="88"/>
      <c r="D81" s="88"/>
      <c r="E81" s="88"/>
      <c r="F81" s="37"/>
      <c r="G81" s="38"/>
      <c r="H81" s="38"/>
      <c r="I81" s="38"/>
      <c r="J81" s="38"/>
      <c r="K81" s="38"/>
      <c r="L81" s="57"/>
      <c r="X81" s="8"/>
      <c r="Y81" s="8"/>
      <c r="Z81" s="8"/>
      <c r="AC81" s="8"/>
    </row>
    <row r="82" spans="1:29" customFormat="1" ht="58.5" customHeight="1" x14ac:dyDescent="0.25">
      <c r="A82" s="14">
        <v>17</v>
      </c>
      <c r="B82" s="15" t="s">
        <v>92</v>
      </c>
      <c r="C82" s="87" t="s">
        <v>93</v>
      </c>
      <c r="D82" s="87"/>
      <c r="E82" s="87"/>
      <c r="F82" s="16" t="s">
        <v>94</v>
      </c>
      <c r="G82" s="41">
        <v>-432.62</v>
      </c>
      <c r="H82" s="19"/>
      <c r="I82" s="18">
        <v>-151936.14000000001</v>
      </c>
      <c r="J82" s="19" t="s">
        <v>57</v>
      </c>
      <c r="K82" s="18">
        <v>-1329441.26</v>
      </c>
      <c r="L82" s="57"/>
      <c r="X82" s="8"/>
      <c r="Y82" s="8"/>
      <c r="Z82" s="8" t="s">
        <v>93</v>
      </c>
      <c r="AC82" s="8"/>
    </row>
    <row r="83" spans="1:29" customFormat="1" ht="0.75" hidden="1" customHeight="1" x14ac:dyDescent="0.25">
      <c r="A83" s="36"/>
      <c r="B83" s="36"/>
      <c r="C83" s="88"/>
      <c r="D83" s="88"/>
      <c r="E83" s="88"/>
      <c r="F83" s="37"/>
      <c r="G83" s="38"/>
      <c r="H83" s="38"/>
      <c r="I83" s="38"/>
      <c r="J83" s="38"/>
      <c r="K83" s="38"/>
      <c r="L83" s="57"/>
      <c r="X83" s="8"/>
      <c r="Y83" s="8"/>
      <c r="Z83" s="8"/>
      <c r="AC83" s="8"/>
    </row>
    <row r="84" spans="1:29" customFormat="1" ht="60.75" customHeight="1" x14ac:dyDescent="0.25">
      <c r="A84" s="62">
        <v>18</v>
      </c>
      <c r="B84" s="63" t="s">
        <v>95</v>
      </c>
      <c r="C84" s="90" t="s">
        <v>96</v>
      </c>
      <c r="D84" s="90"/>
      <c r="E84" s="90"/>
      <c r="F84" s="64" t="s">
        <v>75</v>
      </c>
      <c r="G84" s="69">
        <v>28.385000000000002</v>
      </c>
      <c r="H84" s="66"/>
      <c r="I84" s="67">
        <v>563569.32999999996</v>
      </c>
      <c r="J84" s="66" t="s">
        <v>57</v>
      </c>
      <c r="K84" s="67">
        <v>4931231.68</v>
      </c>
      <c r="L84" s="71">
        <f>6*64.88/1000</f>
        <v>0.38927999999999996</v>
      </c>
      <c r="M84" s="73" t="s">
        <v>199</v>
      </c>
      <c r="X84" s="8"/>
      <c r="Y84" s="8"/>
      <c r="Z84" s="8" t="s">
        <v>96</v>
      </c>
      <c r="AC84" s="8"/>
    </row>
    <row r="85" spans="1:29" customFormat="1" ht="0.75" hidden="1" customHeight="1" x14ac:dyDescent="0.25">
      <c r="A85" s="36"/>
      <c r="B85" s="36"/>
      <c r="C85" s="88"/>
      <c r="D85" s="88"/>
      <c r="E85" s="88"/>
      <c r="F85" s="37"/>
      <c r="G85" s="38"/>
      <c r="H85" s="38"/>
      <c r="I85" s="38"/>
      <c r="J85" s="38"/>
      <c r="K85" s="38"/>
      <c r="L85" s="57"/>
      <c r="X85" s="8"/>
      <c r="Y85" s="8"/>
      <c r="Z85" s="8"/>
      <c r="AC85" s="8"/>
    </row>
    <row r="86" spans="1:29" customFormat="1" ht="68.25" customHeight="1" x14ac:dyDescent="0.25">
      <c r="A86" s="14">
        <v>19</v>
      </c>
      <c r="B86" s="15" t="s">
        <v>97</v>
      </c>
      <c r="C86" s="87" t="s">
        <v>98</v>
      </c>
      <c r="D86" s="87"/>
      <c r="E86" s="87"/>
      <c r="F86" s="16" t="s">
        <v>67</v>
      </c>
      <c r="G86" s="43">
        <v>-796</v>
      </c>
      <c r="H86" s="19"/>
      <c r="I86" s="18">
        <v>-4457.6000000000004</v>
      </c>
      <c r="J86" s="19" t="s">
        <v>57</v>
      </c>
      <c r="K86" s="18">
        <v>-39004</v>
      </c>
      <c r="L86" s="57"/>
      <c r="X86" s="8"/>
      <c r="Y86" s="8"/>
      <c r="Z86" s="8" t="s">
        <v>98</v>
      </c>
      <c r="AC86" s="8"/>
    </row>
    <row r="87" spans="1:29" customFormat="1" ht="0.75" hidden="1" customHeight="1" x14ac:dyDescent="0.25">
      <c r="A87" s="36"/>
      <c r="B87" s="36"/>
      <c r="C87" s="88"/>
      <c r="D87" s="88"/>
      <c r="E87" s="88"/>
      <c r="F87" s="37"/>
      <c r="G87" s="38"/>
      <c r="H87" s="38"/>
      <c r="I87" s="38"/>
      <c r="J87" s="38"/>
      <c r="K87" s="38"/>
      <c r="L87" s="57"/>
      <c r="X87" s="8"/>
      <c r="Y87" s="8"/>
      <c r="Z87" s="8"/>
      <c r="AC87" s="8"/>
    </row>
    <row r="88" spans="1:29" customFormat="1" ht="64.5" customHeight="1" x14ac:dyDescent="0.25">
      <c r="A88" s="62">
        <v>20</v>
      </c>
      <c r="B88" s="63" t="s">
        <v>99</v>
      </c>
      <c r="C88" s="90" t="s">
        <v>100</v>
      </c>
      <c r="D88" s="90"/>
      <c r="E88" s="90"/>
      <c r="F88" s="64" t="s">
        <v>67</v>
      </c>
      <c r="G88" s="68">
        <v>796</v>
      </c>
      <c r="H88" s="66"/>
      <c r="I88" s="67">
        <v>10429.56</v>
      </c>
      <c r="J88" s="66" t="s">
        <v>57</v>
      </c>
      <c r="K88" s="67">
        <v>91258.67</v>
      </c>
      <c r="L88" s="61">
        <v>128</v>
      </c>
      <c r="X88" s="8"/>
      <c r="Y88" s="8"/>
      <c r="Z88" s="8" t="s">
        <v>100</v>
      </c>
      <c r="AC88" s="8"/>
    </row>
    <row r="89" spans="1:29" customFormat="1" ht="0.75" customHeight="1" x14ac:dyDescent="0.25">
      <c r="A89" s="36"/>
      <c r="B89" s="36"/>
      <c r="C89" s="88"/>
      <c r="D89" s="88"/>
      <c r="E89" s="88"/>
      <c r="F89" s="37"/>
      <c r="G89" s="38"/>
      <c r="H89" s="38"/>
      <c r="I89" s="38"/>
      <c r="J89" s="38"/>
      <c r="K89" s="38"/>
      <c r="L89" s="57"/>
      <c r="X89" s="8"/>
      <c r="Y89" s="8"/>
      <c r="Z89" s="8"/>
      <c r="AC89" s="8"/>
    </row>
    <row r="90" spans="1:29" customFormat="1" ht="62.25" customHeight="1" x14ac:dyDescent="0.25">
      <c r="A90" s="14">
        <v>21</v>
      </c>
      <c r="B90" s="15" t="s">
        <v>101</v>
      </c>
      <c r="C90" s="87" t="s">
        <v>102</v>
      </c>
      <c r="D90" s="87"/>
      <c r="E90" s="87"/>
      <c r="F90" s="16" t="s">
        <v>67</v>
      </c>
      <c r="G90" s="43">
        <v>-796</v>
      </c>
      <c r="H90" s="19"/>
      <c r="I90" s="18">
        <v>-1990</v>
      </c>
      <c r="J90" s="19" t="s">
        <v>57</v>
      </c>
      <c r="K90" s="18">
        <v>-17412.5</v>
      </c>
      <c r="L90" s="57"/>
      <c r="X90" s="8"/>
      <c r="Y90" s="8"/>
      <c r="Z90" s="8" t="s">
        <v>102</v>
      </c>
      <c r="AC90" s="8"/>
    </row>
    <row r="91" spans="1:29" customFormat="1" ht="0.75" customHeight="1" x14ac:dyDescent="0.25">
      <c r="A91" s="36"/>
      <c r="B91" s="36"/>
      <c r="C91" s="88"/>
      <c r="D91" s="88"/>
      <c r="E91" s="88"/>
      <c r="F91" s="37"/>
      <c r="G91" s="38"/>
      <c r="H91" s="38"/>
      <c r="I91" s="38"/>
      <c r="J91" s="38"/>
      <c r="K91" s="38"/>
      <c r="L91" s="57"/>
      <c r="X91" s="8"/>
      <c r="Y91" s="8"/>
      <c r="Z91" s="8"/>
      <c r="AC91" s="8"/>
    </row>
    <row r="92" spans="1:29" customFormat="1" ht="62.25" customHeight="1" x14ac:dyDescent="0.25">
      <c r="A92" s="62">
        <v>22</v>
      </c>
      <c r="B92" s="63" t="s">
        <v>103</v>
      </c>
      <c r="C92" s="90" t="s">
        <v>104</v>
      </c>
      <c r="D92" s="90"/>
      <c r="E92" s="90"/>
      <c r="F92" s="64" t="s">
        <v>67</v>
      </c>
      <c r="G92" s="68">
        <v>796</v>
      </c>
      <c r="H92" s="66"/>
      <c r="I92" s="67">
        <v>9326.0400000000009</v>
      </c>
      <c r="J92" s="66" t="s">
        <v>57</v>
      </c>
      <c r="K92" s="67">
        <v>81602.820000000007</v>
      </c>
      <c r="L92" s="61">
        <v>128</v>
      </c>
      <c r="X92" s="8"/>
      <c r="Y92" s="8"/>
      <c r="Z92" s="8" t="s">
        <v>104</v>
      </c>
      <c r="AC92" s="8"/>
    </row>
    <row r="93" spans="1:29" customFormat="1" ht="0.75" hidden="1" customHeight="1" x14ac:dyDescent="0.25">
      <c r="A93" s="36"/>
      <c r="B93" s="36"/>
      <c r="C93" s="88"/>
      <c r="D93" s="88"/>
      <c r="E93" s="88"/>
      <c r="F93" s="37"/>
      <c r="G93" s="38"/>
      <c r="H93" s="38"/>
      <c r="I93" s="38"/>
      <c r="J93" s="38"/>
      <c r="K93" s="38"/>
      <c r="L93" s="57"/>
      <c r="X93" s="8"/>
      <c r="Y93" s="8"/>
      <c r="Z93" s="8"/>
      <c r="AC93" s="8"/>
    </row>
    <row r="94" spans="1:29" customFormat="1" ht="67.5" x14ac:dyDescent="0.25">
      <c r="A94" s="14">
        <v>23</v>
      </c>
      <c r="B94" s="15" t="s">
        <v>105</v>
      </c>
      <c r="C94" s="87" t="s">
        <v>106</v>
      </c>
      <c r="D94" s="87"/>
      <c r="E94" s="87"/>
      <c r="F94" s="16" t="s">
        <v>107</v>
      </c>
      <c r="G94" s="44">
        <v>0.11160299999999999</v>
      </c>
      <c r="H94" s="19"/>
      <c r="I94" s="19"/>
      <c r="J94" s="19" t="s">
        <v>31</v>
      </c>
      <c r="K94" s="19"/>
      <c r="L94" s="61">
        <f>5/1000</f>
        <v>5.0000000000000001E-3</v>
      </c>
      <c r="X94" s="8"/>
      <c r="Y94" s="8"/>
      <c r="Z94" s="8" t="s">
        <v>106</v>
      </c>
      <c r="AC94" s="8"/>
    </row>
    <row r="95" spans="1:29" customFormat="1" ht="22.5" x14ac:dyDescent="0.25">
      <c r="A95" s="20"/>
      <c r="B95" s="21"/>
      <c r="C95" s="86" t="s">
        <v>32</v>
      </c>
      <c r="D95" s="86"/>
      <c r="E95" s="86"/>
      <c r="F95" s="22"/>
      <c r="G95" s="23"/>
      <c r="H95" s="23" t="s">
        <v>61</v>
      </c>
      <c r="I95" s="30">
        <v>206.05</v>
      </c>
      <c r="J95" s="23"/>
      <c r="K95" s="24">
        <v>9682.06</v>
      </c>
      <c r="L95" s="57"/>
      <c r="X95" s="8"/>
      <c r="Y95" s="8"/>
      <c r="Z95" s="8"/>
      <c r="AA95" s="25" t="s">
        <v>32</v>
      </c>
      <c r="AC95" s="8"/>
    </row>
    <row r="96" spans="1:29" customFormat="1" ht="22.5" x14ac:dyDescent="0.25">
      <c r="A96" s="20"/>
      <c r="B96" s="21"/>
      <c r="C96" s="86" t="s">
        <v>34</v>
      </c>
      <c r="D96" s="86"/>
      <c r="E96" s="86"/>
      <c r="F96" s="22"/>
      <c r="G96" s="23"/>
      <c r="H96" s="23" t="s">
        <v>62</v>
      </c>
      <c r="I96" s="24">
        <v>2533.63</v>
      </c>
      <c r="J96" s="23"/>
      <c r="K96" s="24">
        <v>35496.19</v>
      </c>
      <c r="L96" s="57"/>
      <c r="X96" s="8"/>
      <c r="Y96" s="8"/>
      <c r="Z96" s="8"/>
      <c r="AA96" s="25" t="s">
        <v>34</v>
      </c>
      <c r="AC96" s="8"/>
    </row>
    <row r="97" spans="1:29" customFormat="1" ht="22.5" x14ac:dyDescent="0.25">
      <c r="A97" s="20"/>
      <c r="B97" s="21"/>
      <c r="C97" s="86" t="s">
        <v>35</v>
      </c>
      <c r="D97" s="86"/>
      <c r="E97" s="86"/>
      <c r="F97" s="22"/>
      <c r="G97" s="23"/>
      <c r="H97" s="23" t="s">
        <v>62</v>
      </c>
      <c r="I97" s="26" t="s">
        <v>108</v>
      </c>
      <c r="J97" s="23"/>
      <c r="K97" s="26" t="s">
        <v>109</v>
      </c>
      <c r="L97" s="57"/>
      <c r="X97" s="8"/>
      <c r="Y97" s="8"/>
      <c r="Z97" s="8"/>
      <c r="AA97" s="25" t="s">
        <v>35</v>
      </c>
      <c r="AC97" s="8"/>
    </row>
    <row r="98" spans="1:29" customFormat="1" ht="15" x14ac:dyDescent="0.25">
      <c r="A98" s="20"/>
      <c r="B98" s="21"/>
      <c r="C98" s="86" t="s">
        <v>38</v>
      </c>
      <c r="D98" s="86"/>
      <c r="E98" s="86"/>
      <c r="F98" s="22"/>
      <c r="G98" s="23"/>
      <c r="H98" s="23"/>
      <c r="I98" s="24">
        <v>25698.57</v>
      </c>
      <c r="J98" s="23"/>
      <c r="K98" s="24">
        <v>224862.45</v>
      </c>
      <c r="L98" s="57"/>
      <c r="X98" s="8"/>
      <c r="Y98" s="8"/>
      <c r="Z98" s="8"/>
      <c r="AA98" s="25" t="s">
        <v>38</v>
      </c>
      <c r="AC98" s="8"/>
    </row>
    <row r="99" spans="1:29" customFormat="1" ht="15" x14ac:dyDescent="0.25">
      <c r="A99" s="20"/>
      <c r="B99" s="21"/>
      <c r="C99" s="86" t="s">
        <v>39</v>
      </c>
      <c r="D99" s="86"/>
      <c r="E99" s="86"/>
      <c r="F99" s="22" t="s">
        <v>40</v>
      </c>
      <c r="G99" s="27">
        <v>109</v>
      </c>
      <c r="H99" s="23"/>
      <c r="I99" s="30">
        <v>405.32</v>
      </c>
      <c r="J99" s="28">
        <v>109</v>
      </c>
      <c r="K99" s="24">
        <v>19045.57</v>
      </c>
      <c r="L99" s="57"/>
      <c r="X99" s="8"/>
      <c r="Y99" s="8"/>
      <c r="Z99" s="8"/>
      <c r="AB99" s="25" t="s">
        <v>39</v>
      </c>
      <c r="AC99" s="8"/>
    </row>
    <row r="100" spans="1:29" customFormat="1" ht="15" x14ac:dyDescent="0.25">
      <c r="A100" s="20"/>
      <c r="B100" s="21"/>
      <c r="C100" s="86" t="s">
        <v>41</v>
      </c>
      <c r="D100" s="86"/>
      <c r="E100" s="86"/>
      <c r="F100" s="22" t="s">
        <v>40</v>
      </c>
      <c r="G100" s="27">
        <v>65</v>
      </c>
      <c r="H100" s="29">
        <v>0.85</v>
      </c>
      <c r="I100" s="30">
        <v>205.45</v>
      </c>
      <c r="J100" s="29">
        <v>55.25</v>
      </c>
      <c r="K100" s="24">
        <v>9653.83</v>
      </c>
      <c r="L100" s="57"/>
      <c r="X100" s="8"/>
      <c r="Y100" s="8"/>
      <c r="Z100" s="8"/>
      <c r="AB100" s="25" t="s">
        <v>41</v>
      </c>
      <c r="AC100" s="8"/>
    </row>
    <row r="101" spans="1:29" customFormat="1" ht="22.5" x14ac:dyDescent="0.25">
      <c r="A101" s="20"/>
      <c r="B101" s="21"/>
      <c r="C101" s="86" t="s">
        <v>42</v>
      </c>
      <c r="D101" s="86"/>
      <c r="E101" s="86"/>
      <c r="F101" s="22" t="s">
        <v>43</v>
      </c>
      <c r="G101" s="30">
        <v>134.46</v>
      </c>
      <c r="H101" s="23" t="s">
        <v>61</v>
      </c>
      <c r="I101" s="26"/>
      <c r="J101" s="23"/>
      <c r="K101" s="30">
        <v>25.01</v>
      </c>
      <c r="L101" s="57"/>
      <c r="X101" s="8"/>
      <c r="Y101" s="8"/>
      <c r="Z101" s="8"/>
      <c r="AB101" s="25" t="s">
        <v>42</v>
      </c>
      <c r="AC101" s="8"/>
    </row>
    <row r="102" spans="1:29" customFormat="1" ht="22.5" x14ac:dyDescent="0.25">
      <c r="A102" s="20"/>
      <c r="B102" s="21"/>
      <c r="C102" s="86" t="s">
        <v>44</v>
      </c>
      <c r="D102" s="86"/>
      <c r="E102" s="86"/>
      <c r="F102" s="22" t="s">
        <v>43</v>
      </c>
      <c r="G102" s="30">
        <v>54.89</v>
      </c>
      <c r="H102" s="23" t="s">
        <v>62</v>
      </c>
      <c r="I102" s="26"/>
      <c r="J102" s="23"/>
      <c r="K102" s="31">
        <v>11.1</v>
      </c>
      <c r="L102" s="57"/>
      <c r="X102" s="8"/>
      <c r="Y102" s="8"/>
      <c r="Z102" s="8"/>
      <c r="AB102" s="25" t="s">
        <v>44</v>
      </c>
      <c r="AC102" s="8"/>
    </row>
    <row r="103" spans="1:29" customFormat="1" ht="15" x14ac:dyDescent="0.25">
      <c r="A103" s="32"/>
      <c r="B103" s="33"/>
      <c r="C103" s="87" t="s">
        <v>45</v>
      </c>
      <c r="D103" s="87"/>
      <c r="E103" s="87"/>
      <c r="F103" s="16"/>
      <c r="G103" s="34"/>
      <c r="H103" s="34"/>
      <c r="I103" s="35">
        <v>29049.02</v>
      </c>
      <c r="J103" s="34"/>
      <c r="K103" s="35">
        <v>298740.09999999998</v>
      </c>
      <c r="L103" s="57"/>
      <c r="X103" s="8"/>
      <c r="Y103" s="8"/>
      <c r="Z103" s="8"/>
      <c r="AC103" s="8" t="s">
        <v>45</v>
      </c>
    </row>
    <row r="104" spans="1:29" customFormat="1" ht="0.75" customHeight="1" x14ac:dyDescent="0.25">
      <c r="A104" s="36"/>
      <c r="B104" s="36"/>
      <c r="C104" s="88"/>
      <c r="D104" s="88"/>
      <c r="E104" s="88"/>
      <c r="F104" s="37"/>
      <c r="G104" s="38"/>
      <c r="H104" s="38"/>
      <c r="I104" s="38"/>
      <c r="J104" s="38"/>
      <c r="K104" s="38"/>
      <c r="L104" s="57"/>
      <c r="X104" s="8"/>
      <c r="Y104" s="8"/>
      <c r="Z104" s="8"/>
      <c r="AC104" s="8"/>
    </row>
    <row r="105" spans="1:29" customFormat="1" ht="63" customHeight="1" x14ac:dyDescent="0.25">
      <c r="A105" s="14">
        <v>24</v>
      </c>
      <c r="B105" s="15" t="s">
        <v>110</v>
      </c>
      <c r="C105" s="87" t="s">
        <v>111</v>
      </c>
      <c r="D105" s="87"/>
      <c r="E105" s="87"/>
      <c r="F105" s="16" t="s">
        <v>56</v>
      </c>
      <c r="G105" s="41">
        <v>-130.58000000000001</v>
      </c>
      <c r="H105" s="19"/>
      <c r="I105" s="18">
        <v>-25699.45</v>
      </c>
      <c r="J105" s="19" t="s">
        <v>57</v>
      </c>
      <c r="K105" s="18">
        <v>-224870.19</v>
      </c>
      <c r="L105" s="57"/>
      <c r="X105" s="8"/>
      <c r="Y105" s="8"/>
      <c r="Z105" s="8" t="s">
        <v>111</v>
      </c>
      <c r="AC105" s="8"/>
    </row>
    <row r="106" spans="1:29" customFormat="1" ht="0.75" hidden="1" customHeight="1" x14ac:dyDescent="0.25">
      <c r="A106" s="36"/>
      <c r="B106" s="36"/>
      <c r="C106" s="88"/>
      <c r="D106" s="88"/>
      <c r="E106" s="88"/>
      <c r="F106" s="37"/>
      <c r="G106" s="38"/>
      <c r="H106" s="38"/>
      <c r="I106" s="38"/>
      <c r="J106" s="38"/>
      <c r="K106" s="38"/>
      <c r="L106" s="57"/>
      <c r="X106" s="8"/>
      <c r="Y106" s="8"/>
      <c r="Z106" s="8"/>
      <c r="AC106" s="8"/>
    </row>
    <row r="107" spans="1:29" customFormat="1" ht="60" customHeight="1" x14ac:dyDescent="0.25">
      <c r="A107" s="14">
        <v>25</v>
      </c>
      <c r="B107" s="15" t="s">
        <v>54</v>
      </c>
      <c r="C107" s="87" t="s">
        <v>55</v>
      </c>
      <c r="D107" s="87"/>
      <c r="E107" s="87"/>
      <c r="F107" s="16" t="s">
        <v>56</v>
      </c>
      <c r="G107" s="41">
        <v>130.58000000000001</v>
      </c>
      <c r="H107" s="19"/>
      <c r="I107" s="18">
        <v>71296.5</v>
      </c>
      <c r="J107" s="19" t="s">
        <v>57</v>
      </c>
      <c r="K107" s="18">
        <v>623844.34</v>
      </c>
      <c r="L107" s="61">
        <f>5*1.26</f>
        <v>6.3</v>
      </c>
      <c r="X107" s="8"/>
      <c r="Y107" s="8"/>
      <c r="Z107" s="8" t="s">
        <v>55</v>
      </c>
      <c r="AC107" s="8"/>
    </row>
    <row r="108" spans="1:29" customFormat="1" ht="0.75" hidden="1" customHeight="1" x14ac:dyDescent="0.25">
      <c r="A108" s="36"/>
      <c r="B108" s="36"/>
      <c r="C108" s="88"/>
      <c r="D108" s="88"/>
      <c r="E108" s="88"/>
      <c r="F108" s="37"/>
      <c r="G108" s="38"/>
      <c r="H108" s="38"/>
      <c r="I108" s="38"/>
      <c r="J108" s="38"/>
      <c r="K108" s="38"/>
      <c r="L108" s="57"/>
      <c r="X108" s="8"/>
      <c r="Y108" s="8"/>
      <c r="Z108" s="8"/>
      <c r="AC108" s="8"/>
    </row>
    <row r="109" spans="1:29" customFormat="1" ht="15" x14ac:dyDescent="0.25">
      <c r="A109" s="89" t="s">
        <v>112</v>
      </c>
      <c r="B109" s="89"/>
      <c r="C109" s="89"/>
      <c r="D109" s="89"/>
      <c r="E109" s="89"/>
      <c r="F109" s="89"/>
      <c r="G109" s="89"/>
      <c r="H109" s="89"/>
      <c r="I109" s="89"/>
      <c r="J109" s="89"/>
      <c r="K109" s="89"/>
      <c r="L109" s="57"/>
      <c r="X109" s="8"/>
      <c r="Y109" s="8" t="s">
        <v>112</v>
      </c>
      <c r="Z109" s="8"/>
      <c r="AC109" s="8"/>
    </row>
    <row r="110" spans="1:29" customFormat="1" ht="34.5" x14ac:dyDescent="0.25">
      <c r="A110" s="14">
        <v>26</v>
      </c>
      <c r="B110" s="15" t="s">
        <v>113</v>
      </c>
      <c r="C110" s="87" t="s">
        <v>114</v>
      </c>
      <c r="D110" s="87"/>
      <c r="E110" s="87"/>
      <c r="F110" s="16" t="s">
        <v>115</v>
      </c>
      <c r="G110" s="43">
        <v>60</v>
      </c>
      <c r="H110" s="19"/>
      <c r="I110" s="42">
        <v>503.4</v>
      </c>
      <c r="J110" s="19" t="s">
        <v>116</v>
      </c>
      <c r="K110" s="18">
        <v>7052.63</v>
      </c>
      <c r="L110" s="61">
        <v>11</v>
      </c>
      <c r="X110" s="8"/>
      <c r="Y110" s="8"/>
      <c r="Z110" s="8" t="s">
        <v>114</v>
      </c>
      <c r="AC110" s="8"/>
    </row>
    <row r="111" spans="1:29" customFormat="1" ht="0.75" customHeight="1" x14ac:dyDescent="0.25">
      <c r="A111" s="36"/>
      <c r="B111" s="36"/>
      <c r="C111" s="88"/>
      <c r="D111" s="88"/>
      <c r="E111" s="88"/>
      <c r="F111" s="37"/>
      <c r="G111" s="38"/>
      <c r="H111" s="38"/>
      <c r="I111" s="38"/>
      <c r="J111" s="38"/>
      <c r="K111" s="38"/>
      <c r="L111" s="57"/>
      <c r="X111" s="8"/>
      <c r="Y111" s="8"/>
      <c r="Z111" s="8"/>
      <c r="AC111" s="8"/>
    </row>
    <row r="112" spans="1:29" customFormat="1" ht="60" x14ac:dyDescent="0.25">
      <c r="A112" s="14">
        <v>27</v>
      </c>
      <c r="B112" s="15" t="s">
        <v>117</v>
      </c>
      <c r="C112" s="87" t="s">
        <v>118</v>
      </c>
      <c r="D112" s="87"/>
      <c r="E112" s="87"/>
      <c r="F112" s="16" t="s">
        <v>115</v>
      </c>
      <c r="G112" s="41">
        <v>9.69</v>
      </c>
      <c r="H112" s="19"/>
      <c r="I112" s="42">
        <v>416.48</v>
      </c>
      <c r="J112" s="19" t="s">
        <v>116</v>
      </c>
      <c r="K112" s="18">
        <v>5834.83</v>
      </c>
      <c r="L112" s="74">
        <f>(30+15.36)*1.9*0.1</f>
        <v>8.6183999999999994</v>
      </c>
      <c r="M112" s="76" t="s">
        <v>195</v>
      </c>
      <c r="X112" s="8"/>
      <c r="Y112" s="8"/>
      <c r="Z112" s="8" t="s">
        <v>118</v>
      </c>
      <c r="AC112" s="8"/>
    </row>
    <row r="113" spans="1:29" customFormat="1" ht="30.75" customHeight="1" x14ac:dyDescent="0.25">
      <c r="A113" s="20"/>
      <c r="B113" s="21"/>
      <c r="C113" s="86" t="s">
        <v>32</v>
      </c>
      <c r="D113" s="86"/>
      <c r="E113" s="86"/>
      <c r="F113" s="22"/>
      <c r="G113" s="23"/>
      <c r="H113" s="23"/>
      <c r="I113" s="26"/>
      <c r="J113" s="23"/>
      <c r="K113" s="26"/>
      <c r="L113" s="75"/>
      <c r="M113" s="76" t="s">
        <v>196</v>
      </c>
      <c r="X113" s="8"/>
      <c r="Y113" s="8"/>
      <c r="Z113" s="8"/>
      <c r="AA113" s="25" t="s">
        <v>32</v>
      </c>
      <c r="AC113" s="8"/>
    </row>
    <row r="114" spans="1:29" customFormat="1" ht="15" x14ac:dyDescent="0.25">
      <c r="A114" s="20"/>
      <c r="B114" s="21"/>
      <c r="C114" s="86" t="s">
        <v>34</v>
      </c>
      <c r="D114" s="86"/>
      <c r="E114" s="86"/>
      <c r="F114" s="22"/>
      <c r="G114" s="23"/>
      <c r="H114" s="23"/>
      <c r="I114" s="30">
        <v>416.48</v>
      </c>
      <c r="J114" s="23"/>
      <c r="K114" s="24">
        <v>5834.83</v>
      </c>
      <c r="L114" s="75"/>
      <c r="X114" s="8"/>
      <c r="Y114" s="8"/>
      <c r="Z114" s="8"/>
      <c r="AA114" s="25" t="s">
        <v>34</v>
      </c>
      <c r="AC114" s="8"/>
    </row>
    <row r="115" spans="1:29" customFormat="1" ht="15" x14ac:dyDescent="0.25">
      <c r="A115" s="20"/>
      <c r="B115" s="21"/>
      <c r="C115" s="86" t="s">
        <v>35</v>
      </c>
      <c r="D115" s="86"/>
      <c r="E115" s="86"/>
      <c r="F115" s="22"/>
      <c r="G115" s="23"/>
      <c r="H115" s="23"/>
      <c r="I115" s="26"/>
      <c r="J115" s="23"/>
      <c r="K115" s="26"/>
      <c r="L115" s="75"/>
      <c r="X115" s="8"/>
      <c r="Y115" s="8"/>
      <c r="Z115" s="8"/>
      <c r="AA115" s="25" t="s">
        <v>35</v>
      </c>
      <c r="AC115" s="8"/>
    </row>
    <row r="116" spans="1:29" customFormat="1" ht="15" x14ac:dyDescent="0.25">
      <c r="A116" s="20"/>
      <c r="B116" s="21"/>
      <c r="C116" s="86" t="s">
        <v>38</v>
      </c>
      <c r="D116" s="86"/>
      <c r="E116" s="86"/>
      <c r="F116" s="22"/>
      <c r="G116" s="23"/>
      <c r="H116" s="23"/>
      <c r="I116" s="26"/>
      <c r="J116" s="23"/>
      <c r="K116" s="26"/>
      <c r="L116" s="75"/>
      <c r="X116" s="8"/>
      <c r="Y116" s="8"/>
      <c r="Z116" s="8"/>
      <c r="AA116" s="25" t="s">
        <v>38</v>
      </c>
      <c r="AC116" s="8"/>
    </row>
    <row r="117" spans="1:29" customFormat="1" ht="15" x14ac:dyDescent="0.25">
      <c r="A117" s="20"/>
      <c r="B117" s="21"/>
      <c r="C117" s="86" t="s">
        <v>119</v>
      </c>
      <c r="D117" s="86"/>
      <c r="E117" s="86"/>
      <c r="F117" s="22" t="s">
        <v>40</v>
      </c>
      <c r="G117" s="27">
        <v>0</v>
      </c>
      <c r="H117" s="23"/>
      <c r="I117" s="26"/>
      <c r="J117" s="28">
        <v>0</v>
      </c>
      <c r="K117" s="26"/>
      <c r="L117" s="75"/>
      <c r="X117" s="8"/>
      <c r="Y117" s="8"/>
      <c r="Z117" s="8"/>
      <c r="AB117" s="25" t="s">
        <v>119</v>
      </c>
      <c r="AC117" s="8"/>
    </row>
    <row r="118" spans="1:29" customFormat="1" ht="15" x14ac:dyDescent="0.25">
      <c r="A118" s="20"/>
      <c r="B118" s="21"/>
      <c r="C118" s="86" t="s">
        <v>120</v>
      </c>
      <c r="D118" s="86"/>
      <c r="E118" s="86"/>
      <c r="F118" s="22" t="s">
        <v>40</v>
      </c>
      <c r="G118" s="27">
        <v>0</v>
      </c>
      <c r="H118" s="23"/>
      <c r="I118" s="26"/>
      <c r="J118" s="28">
        <v>0</v>
      </c>
      <c r="K118" s="26"/>
      <c r="L118" s="75"/>
      <c r="X118" s="8"/>
      <c r="Y118" s="8"/>
      <c r="Z118" s="8"/>
      <c r="AB118" s="25" t="s">
        <v>120</v>
      </c>
      <c r="AC118" s="8"/>
    </row>
    <row r="119" spans="1:29" customFormat="1" ht="15" x14ac:dyDescent="0.25">
      <c r="A119" s="32"/>
      <c r="B119" s="33"/>
      <c r="C119" s="87" t="s">
        <v>45</v>
      </c>
      <c r="D119" s="87"/>
      <c r="E119" s="87"/>
      <c r="F119" s="16"/>
      <c r="G119" s="34"/>
      <c r="H119" s="34"/>
      <c r="I119" s="41">
        <v>416.48</v>
      </c>
      <c r="J119" s="34"/>
      <c r="K119" s="35">
        <v>5834.83</v>
      </c>
      <c r="L119" s="75"/>
      <c r="X119" s="8"/>
      <c r="Y119" s="8"/>
      <c r="Z119" s="8"/>
      <c r="AC119" s="8" t="s">
        <v>45</v>
      </c>
    </row>
    <row r="120" spans="1:29" customFormat="1" ht="0.75" customHeight="1" x14ac:dyDescent="0.25">
      <c r="A120" s="36"/>
      <c r="B120" s="36"/>
      <c r="C120" s="88"/>
      <c r="D120" s="88"/>
      <c r="E120" s="88"/>
      <c r="F120" s="37"/>
      <c r="G120" s="38"/>
      <c r="H120" s="38"/>
      <c r="I120" s="38"/>
      <c r="J120" s="38"/>
      <c r="K120" s="38"/>
      <c r="L120" s="75"/>
      <c r="X120" s="8"/>
      <c r="Y120" s="8"/>
      <c r="Z120" s="8"/>
      <c r="AC120" s="8"/>
    </row>
    <row r="121" spans="1:29" customFormat="1" ht="45.75" x14ac:dyDescent="0.25">
      <c r="A121" s="14">
        <v>28</v>
      </c>
      <c r="B121" s="15" t="s">
        <v>121</v>
      </c>
      <c r="C121" s="87" t="s">
        <v>122</v>
      </c>
      <c r="D121" s="87"/>
      <c r="E121" s="87"/>
      <c r="F121" s="16" t="s">
        <v>115</v>
      </c>
      <c r="G121" s="41">
        <v>87.22</v>
      </c>
      <c r="H121" s="19"/>
      <c r="I121" s="42">
        <v>286.08</v>
      </c>
      <c r="J121" s="19" t="s">
        <v>116</v>
      </c>
      <c r="K121" s="18">
        <v>4008</v>
      </c>
      <c r="L121" s="74">
        <f>(30+15.36)*1.9*0.9</f>
        <v>77.565600000000003</v>
      </c>
      <c r="X121" s="8"/>
      <c r="Y121" s="8"/>
      <c r="Z121" s="8" t="s">
        <v>122</v>
      </c>
      <c r="AC121" s="8"/>
    </row>
    <row r="122" spans="1:29" customFormat="1" ht="15" x14ac:dyDescent="0.25">
      <c r="A122" s="20"/>
      <c r="B122" s="21"/>
      <c r="C122" s="86" t="s">
        <v>32</v>
      </c>
      <c r="D122" s="86"/>
      <c r="E122" s="86"/>
      <c r="F122" s="22"/>
      <c r="G122" s="23"/>
      <c r="H122" s="23"/>
      <c r="I122" s="26"/>
      <c r="J122" s="23"/>
      <c r="K122" s="26"/>
      <c r="L122" s="57"/>
      <c r="X122" s="8"/>
      <c r="Y122" s="8"/>
      <c r="Z122" s="8"/>
      <c r="AA122" s="25" t="s">
        <v>32</v>
      </c>
      <c r="AC122" s="8"/>
    </row>
    <row r="123" spans="1:29" customFormat="1" ht="15" x14ac:dyDescent="0.25">
      <c r="A123" s="20"/>
      <c r="B123" s="21"/>
      <c r="C123" s="86" t="s">
        <v>34</v>
      </c>
      <c r="D123" s="86"/>
      <c r="E123" s="86"/>
      <c r="F123" s="22"/>
      <c r="G123" s="23"/>
      <c r="H123" s="23"/>
      <c r="I123" s="30">
        <v>286.08</v>
      </c>
      <c r="J123" s="23"/>
      <c r="K123" s="24">
        <v>4008</v>
      </c>
      <c r="L123" s="57"/>
      <c r="X123" s="8"/>
      <c r="Y123" s="8"/>
      <c r="Z123" s="8"/>
      <c r="AA123" s="25" t="s">
        <v>34</v>
      </c>
      <c r="AC123" s="8"/>
    </row>
    <row r="124" spans="1:29" customFormat="1" ht="15" x14ac:dyDescent="0.25">
      <c r="A124" s="20"/>
      <c r="B124" s="21"/>
      <c r="C124" s="86" t="s">
        <v>35</v>
      </c>
      <c r="D124" s="86"/>
      <c r="E124" s="86"/>
      <c r="F124" s="22"/>
      <c r="G124" s="23"/>
      <c r="H124" s="23"/>
      <c r="I124" s="26"/>
      <c r="J124" s="23"/>
      <c r="K124" s="26"/>
      <c r="L124" s="57"/>
      <c r="X124" s="8"/>
      <c r="Y124" s="8"/>
      <c r="Z124" s="8"/>
      <c r="AA124" s="25" t="s">
        <v>35</v>
      </c>
      <c r="AC124" s="8"/>
    </row>
    <row r="125" spans="1:29" customFormat="1" ht="15" x14ac:dyDescent="0.25">
      <c r="A125" s="20"/>
      <c r="B125" s="21"/>
      <c r="C125" s="86" t="s">
        <v>38</v>
      </c>
      <c r="D125" s="86"/>
      <c r="E125" s="86"/>
      <c r="F125" s="22"/>
      <c r="G125" s="23"/>
      <c r="H125" s="23"/>
      <c r="I125" s="26"/>
      <c r="J125" s="23"/>
      <c r="K125" s="26"/>
      <c r="L125" s="57"/>
      <c r="X125" s="8"/>
      <c r="Y125" s="8"/>
      <c r="Z125" s="8"/>
      <c r="AA125" s="25" t="s">
        <v>38</v>
      </c>
      <c r="AC125" s="8"/>
    </row>
    <row r="126" spans="1:29" customFormat="1" ht="15" x14ac:dyDescent="0.25">
      <c r="A126" s="20"/>
      <c r="B126" s="21"/>
      <c r="C126" s="86" t="s">
        <v>119</v>
      </c>
      <c r="D126" s="86"/>
      <c r="E126" s="86"/>
      <c r="F126" s="22" t="s">
        <v>40</v>
      </c>
      <c r="G126" s="27">
        <v>0</v>
      </c>
      <c r="H126" s="23"/>
      <c r="I126" s="26"/>
      <c r="J126" s="28">
        <v>0</v>
      </c>
      <c r="K126" s="26"/>
      <c r="L126" s="57"/>
      <c r="X126" s="8"/>
      <c r="Y126" s="8"/>
      <c r="Z126" s="8"/>
      <c r="AB126" s="25" t="s">
        <v>119</v>
      </c>
      <c r="AC126" s="8"/>
    </row>
    <row r="127" spans="1:29" customFormat="1" ht="15" x14ac:dyDescent="0.25">
      <c r="A127" s="20"/>
      <c r="B127" s="21"/>
      <c r="C127" s="86" t="s">
        <v>120</v>
      </c>
      <c r="D127" s="86"/>
      <c r="E127" s="86"/>
      <c r="F127" s="22" t="s">
        <v>40</v>
      </c>
      <c r="G127" s="27">
        <v>0</v>
      </c>
      <c r="H127" s="23"/>
      <c r="I127" s="26"/>
      <c r="J127" s="28">
        <v>0</v>
      </c>
      <c r="K127" s="26"/>
      <c r="L127" s="57"/>
      <c r="X127" s="8"/>
      <c r="Y127" s="8"/>
      <c r="Z127" s="8"/>
      <c r="AB127" s="25" t="s">
        <v>120</v>
      </c>
      <c r="AC127" s="8"/>
    </row>
    <row r="128" spans="1:29" customFormat="1" ht="15" x14ac:dyDescent="0.25">
      <c r="A128" s="32"/>
      <c r="B128" s="33"/>
      <c r="C128" s="87" t="s">
        <v>45</v>
      </c>
      <c r="D128" s="87"/>
      <c r="E128" s="87"/>
      <c r="F128" s="16"/>
      <c r="G128" s="34"/>
      <c r="H128" s="34"/>
      <c r="I128" s="41">
        <v>286.08</v>
      </c>
      <c r="J128" s="34"/>
      <c r="K128" s="35">
        <v>4008</v>
      </c>
      <c r="L128" s="57"/>
      <c r="X128" s="8"/>
      <c r="Y128" s="8"/>
      <c r="Z128" s="8"/>
      <c r="AC128" s="8" t="s">
        <v>45</v>
      </c>
    </row>
    <row r="129" spans="1:29" customFormat="1" ht="0.75" customHeight="1" x14ac:dyDescent="0.25">
      <c r="A129" s="36"/>
      <c r="B129" s="36"/>
      <c r="C129" s="88"/>
      <c r="D129" s="88"/>
      <c r="E129" s="88"/>
      <c r="F129" s="37"/>
      <c r="G129" s="38"/>
      <c r="H129" s="38"/>
      <c r="I129" s="38"/>
      <c r="J129" s="38"/>
      <c r="K129" s="38"/>
      <c r="L129" s="57"/>
      <c r="X129" s="8"/>
      <c r="Y129" s="8"/>
      <c r="Z129" s="8"/>
      <c r="AC129" s="8"/>
    </row>
    <row r="130" spans="1:29" customFormat="1" ht="45.75" x14ac:dyDescent="0.25">
      <c r="A130" s="14">
        <v>29</v>
      </c>
      <c r="B130" s="15" t="s">
        <v>123</v>
      </c>
      <c r="C130" s="87" t="s">
        <v>124</v>
      </c>
      <c r="D130" s="87"/>
      <c r="E130" s="87"/>
      <c r="F130" s="16" t="s">
        <v>115</v>
      </c>
      <c r="G130" s="41">
        <v>156.91</v>
      </c>
      <c r="H130" s="19"/>
      <c r="I130" s="42">
        <v>605.66999999999996</v>
      </c>
      <c r="J130" s="19" t="s">
        <v>125</v>
      </c>
      <c r="K130" s="18">
        <v>8709.57</v>
      </c>
      <c r="L130" s="57"/>
      <c r="X130" s="8"/>
      <c r="Y130" s="8"/>
      <c r="Z130" s="8" t="s">
        <v>124</v>
      </c>
      <c r="AC130" s="8"/>
    </row>
    <row r="131" spans="1:29" customFormat="1" ht="15" x14ac:dyDescent="0.25">
      <c r="A131" s="20"/>
      <c r="B131" s="21"/>
      <c r="C131" s="86" t="s">
        <v>32</v>
      </c>
      <c r="D131" s="86"/>
      <c r="E131" s="86"/>
      <c r="F131" s="22"/>
      <c r="G131" s="23"/>
      <c r="H131" s="23"/>
      <c r="I131" s="26"/>
      <c r="J131" s="23"/>
      <c r="K131" s="26"/>
      <c r="L131" s="57"/>
      <c r="X131" s="8"/>
      <c r="Y131" s="8"/>
      <c r="Z131" s="8"/>
      <c r="AA131" s="25" t="s">
        <v>32</v>
      </c>
      <c r="AC131" s="8"/>
    </row>
    <row r="132" spans="1:29" customFormat="1" ht="15" x14ac:dyDescent="0.25">
      <c r="A132" s="20"/>
      <c r="B132" s="21"/>
      <c r="C132" s="86" t="s">
        <v>34</v>
      </c>
      <c r="D132" s="86"/>
      <c r="E132" s="86"/>
      <c r="F132" s="22"/>
      <c r="G132" s="23"/>
      <c r="H132" s="23"/>
      <c r="I132" s="30">
        <v>605.66999999999996</v>
      </c>
      <c r="J132" s="23"/>
      <c r="K132" s="24">
        <v>8709.57</v>
      </c>
      <c r="L132" s="57"/>
      <c r="X132" s="8"/>
      <c r="Y132" s="8"/>
      <c r="Z132" s="8"/>
      <c r="AA132" s="25" t="s">
        <v>34</v>
      </c>
      <c r="AC132" s="8"/>
    </row>
    <row r="133" spans="1:29" customFormat="1" ht="15" x14ac:dyDescent="0.25">
      <c r="A133" s="20"/>
      <c r="B133" s="21"/>
      <c r="C133" s="86" t="s">
        <v>35</v>
      </c>
      <c r="D133" s="86"/>
      <c r="E133" s="86"/>
      <c r="F133" s="22"/>
      <c r="G133" s="23"/>
      <c r="H133" s="23"/>
      <c r="I133" s="26"/>
      <c r="J133" s="23"/>
      <c r="K133" s="26"/>
      <c r="L133" s="57"/>
      <c r="X133" s="8"/>
      <c r="Y133" s="8"/>
      <c r="Z133" s="8"/>
      <c r="AA133" s="25" t="s">
        <v>35</v>
      </c>
      <c r="AC133" s="8"/>
    </row>
    <row r="134" spans="1:29" customFormat="1" ht="15" x14ac:dyDescent="0.25">
      <c r="A134" s="20"/>
      <c r="B134" s="21"/>
      <c r="C134" s="86" t="s">
        <v>38</v>
      </c>
      <c r="D134" s="86"/>
      <c r="E134" s="86"/>
      <c r="F134" s="22"/>
      <c r="G134" s="23"/>
      <c r="H134" s="23"/>
      <c r="I134" s="26"/>
      <c r="J134" s="23"/>
      <c r="K134" s="26"/>
      <c r="L134" s="57"/>
      <c r="X134" s="8"/>
      <c r="Y134" s="8"/>
      <c r="Z134" s="8"/>
      <c r="AA134" s="25" t="s">
        <v>38</v>
      </c>
      <c r="AC134" s="8"/>
    </row>
    <row r="135" spans="1:29" customFormat="1" ht="15" x14ac:dyDescent="0.25">
      <c r="A135" s="20"/>
      <c r="B135" s="21"/>
      <c r="C135" s="86" t="s">
        <v>119</v>
      </c>
      <c r="D135" s="86"/>
      <c r="E135" s="86"/>
      <c r="F135" s="22" t="s">
        <v>40</v>
      </c>
      <c r="G135" s="27">
        <v>0</v>
      </c>
      <c r="H135" s="23"/>
      <c r="I135" s="26"/>
      <c r="J135" s="28">
        <v>0</v>
      </c>
      <c r="K135" s="26"/>
      <c r="L135" s="57"/>
      <c r="X135" s="8"/>
      <c r="Y135" s="8"/>
      <c r="Z135" s="8"/>
      <c r="AB135" s="25" t="s">
        <v>119</v>
      </c>
      <c r="AC135" s="8"/>
    </row>
    <row r="136" spans="1:29" customFormat="1" ht="15" x14ac:dyDescent="0.25">
      <c r="A136" s="20"/>
      <c r="B136" s="21"/>
      <c r="C136" s="86" t="s">
        <v>120</v>
      </c>
      <c r="D136" s="86"/>
      <c r="E136" s="86"/>
      <c r="F136" s="22" t="s">
        <v>40</v>
      </c>
      <c r="G136" s="27">
        <v>0</v>
      </c>
      <c r="H136" s="23"/>
      <c r="I136" s="26"/>
      <c r="J136" s="28">
        <v>0</v>
      </c>
      <c r="K136" s="26"/>
      <c r="L136" s="57"/>
      <c r="X136" s="8"/>
      <c r="Y136" s="8"/>
      <c r="Z136" s="8"/>
      <c r="AB136" s="25" t="s">
        <v>120</v>
      </c>
      <c r="AC136" s="8"/>
    </row>
    <row r="137" spans="1:29" customFormat="1" ht="15" x14ac:dyDescent="0.25">
      <c r="A137" s="32"/>
      <c r="B137" s="33"/>
      <c r="C137" s="87" t="s">
        <v>45</v>
      </c>
      <c r="D137" s="87"/>
      <c r="E137" s="87"/>
      <c r="F137" s="16"/>
      <c r="G137" s="34"/>
      <c r="H137" s="34"/>
      <c r="I137" s="41">
        <v>605.66999999999996</v>
      </c>
      <c r="J137" s="34"/>
      <c r="K137" s="35">
        <v>8709.57</v>
      </c>
      <c r="L137" s="57"/>
      <c r="X137" s="8"/>
      <c r="Y137" s="8"/>
      <c r="Z137" s="8"/>
      <c r="AC137" s="8" t="s">
        <v>45</v>
      </c>
    </row>
    <row r="138" spans="1:29" customFormat="1" ht="0.75" customHeight="1" x14ac:dyDescent="0.25">
      <c r="A138" s="36"/>
      <c r="B138" s="36"/>
      <c r="C138" s="88"/>
      <c r="D138" s="88"/>
      <c r="E138" s="88"/>
      <c r="F138" s="37"/>
      <c r="G138" s="38"/>
      <c r="H138" s="38"/>
      <c r="I138" s="38"/>
      <c r="J138" s="38"/>
      <c r="K138" s="38"/>
      <c r="L138" s="57"/>
      <c r="X138" s="8"/>
      <c r="Y138" s="8"/>
      <c r="Z138" s="8"/>
      <c r="AC138" s="8"/>
    </row>
    <row r="139" spans="1:29" customFormat="1" ht="45" x14ac:dyDescent="0.25">
      <c r="A139" s="14">
        <v>30</v>
      </c>
      <c r="B139" s="15" t="s">
        <v>126</v>
      </c>
      <c r="C139" s="87" t="s">
        <v>127</v>
      </c>
      <c r="D139" s="87"/>
      <c r="E139" s="87"/>
      <c r="F139" s="16" t="s">
        <v>30</v>
      </c>
      <c r="G139" s="17">
        <v>0.21631</v>
      </c>
      <c r="H139" s="19"/>
      <c r="I139" s="19"/>
      <c r="J139" s="19" t="s">
        <v>31</v>
      </c>
      <c r="K139" s="19"/>
      <c r="L139" s="61"/>
      <c r="X139" s="8"/>
      <c r="Y139" s="8"/>
      <c r="Z139" s="8" t="s">
        <v>127</v>
      </c>
      <c r="AC139" s="8"/>
    </row>
    <row r="140" spans="1:29" customFormat="1" ht="15" x14ac:dyDescent="0.25">
      <c r="A140" s="20"/>
      <c r="B140" s="21"/>
      <c r="C140" s="86" t="s">
        <v>32</v>
      </c>
      <c r="D140" s="86"/>
      <c r="E140" s="86"/>
      <c r="F140" s="22"/>
      <c r="G140" s="23"/>
      <c r="H140" s="23" t="s">
        <v>128</v>
      </c>
      <c r="I140" s="24">
        <v>2783.17</v>
      </c>
      <c r="J140" s="23"/>
      <c r="K140" s="24">
        <v>130781.38</v>
      </c>
      <c r="L140" s="57"/>
      <c r="X140" s="8"/>
      <c r="Y140" s="8"/>
      <c r="Z140" s="8"/>
      <c r="AA140" s="25" t="s">
        <v>32</v>
      </c>
      <c r="AC140" s="8"/>
    </row>
    <row r="141" spans="1:29" customFormat="1" ht="15" x14ac:dyDescent="0.25">
      <c r="A141" s="20"/>
      <c r="B141" s="21"/>
      <c r="C141" s="86" t="s">
        <v>34</v>
      </c>
      <c r="D141" s="86"/>
      <c r="E141" s="86"/>
      <c r="F141" s="22"/>
      <c r="G141" s="23"/>
      <c r="H141" s="23" t="s">
        <v>129</v>
      </c>
      <c r="I141" s="30">
        <v>197.93</v>
      </c>
      <c r="J141" s="23"/>
      <c r="K141" s="24">
        <v>2772.95</v>
      </c>
      <c r="L141" s="57"/>
      <c r="X141" s="8"/>
      <c r="Y141" s="8"/>
      <c r="Z141" s="8"/>
      <c r="AA141" s="25" t="s">
        <v>34</v>
      </c>
      <c r="AC141" s="8"/>
    </row>
    <row r="142" spans="1:29" customFormat="1" ht="15" x14ac:dyDescent="0.25">
      <c r="A142" s="20"/>
      <c r="B142" s="21"/>
      <c r="C142" s="86" t="s">
        <v>35</v>
      </c>
      <c r="D142" s="86"/>
      <c r="E142" s="86"/>
      <c r="F142" s="22"/>
      <c r="G142" s="23"/>
      <c r="H142" s="23" t="s">
        <v>129</v>
      </c>
      <c r="I142" s="26" t="s">
        <v>130</v>
      </c>
      <c r="J142" s="23"/>
      <c r="K142" s="26" t="s">
        <v>131</v>
      </c>
      <c r="L142" s="57"/>
      <c r="X142" s="8"/>
      <c r="Y142" s="8"/>
      <c r="Z142" s="8"/>
      <c r="AA142" s="25" t="s">
        <v>35</v>
      </c>
      <c r="AC142" s="8"/>
    </row>
    <row r="143" spans="1:29" customFormat="1" ht="15" x14ac:dyDescent="0.25">
      <c r="A143" s="20"/>
      <c r="B143" s="21"/>
      <c r="C143" s="86" t="s">
        <v>38</v>
      </c>
      <c r="D143" s="86"/>
      <c r="E143" s="86"/>
      <c r="F143" s="22"/>
      <c r="G143" s="23"/>
      <c r="H143" s="23"/>
      <c r="I143" s="26"/>
      <c r="J143" s="23"/>
      <c r="K143" s="26"/>
      <c r="L143" s="57"/>
      <c r="X143" s="8"/>
      <c r="Y143" s="8"/>
      <c r="Z143" s="8"/>
      <c r="AA143" s="25" t="s">
        <v>38</v>
      </c>
      <c r="AC143" s="8"/>
    </row>
    <row r="144" spans="1:29" customFormat="1" ht="15" x14ac:dyDescent="0.25">
      <c r="A144" s="20"/>
      <c r="B144" s="21"/>
      <c r="C144" s="86" t="s">
        <v>132</v>
      </c>
      <c r="D144" s="86"/>
      <c r="E144" s="86"/>
      <c r="F144" s="22" t="s">
        <v>40</v>
      </c>
      <c r="G144" s="27">
        <v>106</v>
      </c>
      <c r="H144" s="23"/>
      <c r="I144" s="24">
        <v>2973.24</v>
      </c>
      <c r="J144" s="28">
        <v>106</v>
      </c>
      <c r="K144" s="24">
        <v>139712.74</v>
      </c>
      <c r="L144" s="57"/>
      <c r="X144" s="8"/>
      <c r="Y144" s="8"/>
      <c r="Z144" s="8"/>
      <c r="AB144" s="25" t="s">
        <v>132</v>
      </c>
      <c r="AC144" s="8"/>
    </row>
    <row r="145" spans="1:30" customFormat="1" ht="15" x14ac:dyDescent="0.25">
      <c r="A145" s="20"/>
      <c r="B145" s="21"/>
      <c r="C145" s="86" t="s">
        <v>133</v>
      </c>
      <c r="D145" s="86"/>
      <c r="E145" s="86"/>
      <c r="F145" s="22" t="s">
        <v>40</v>
      </c>
      <c r="G145" s="27">
        <v>56</v>
      </c>
      <c r="H145" s="29">
        <v>0.85</v>
      </c>
      <c r="I145" s="24">
        <v>1335.15</v>
      </c>
      <c r="J145" s="40">
        <v>47.6</v>
      </c>
      <c r="K145" s="24">
        <v>62738.93</v>
      </c>
      <c r="L145" s="57"/>
      <c r="X145" s="8"/>
      <c r="Y145" s="8"/>
      <c r="Z145" s="8"/>
      <c r="AB145" s="25" t="s">
        <v>133</v>
      </c>
      <c r="AC145" s="8"/>
    </row>
    <row r="146" spans="1:30" customFormat="1" ht="15" x14ac:dyDescent="0.25">
      <c r="A146" s="20"/>
      <c r="B146" s="21"/>
      <c r="C146" s="86" t="s">
        <v>42</v>
      </c>
      <c r="D146" s="86"/>
      <c r="E146" s="86"/>
      <c r="F146" s="22" t="s">
        <v>43</v>
      </c>
      <c r="G146" s="27">
        <v>1150</v>
      </c>
      <c r="H146" s="23" t="s">
        <v>128</v>
      </c>
      <c r="I146" s="26"/>
      <c r="J146" s="23"/>
      <c r="K146" s="30">
        <v>328.98</v>
      </c>
      <c r="L146" s="57"/>
      <c r="X146" s="8"/>
      <c r="Y146" s="8"/>
      <c r="Z146" s="8"/>
      <c r="AB146" s="25" t="s">
        <v>42</v>
      </c>
      <c r="AC146" s="8"/>
    </row>
    <row r="147" spans="1:30" customFormat="1" ht="15" x14ac:dyDescent="0.25">
      <c r="A147" s="20"/>
      <c r="B147" s="21"/>
      <c r="C147" s="86" t="s">
        <v>44</v>
      </c>
      <c r="D147" s="86"/>
      <c r="E147" s="86"/>
      <c r="F147" s="22" t="s">
        <v>43</v>
      </c>
      <c r="G147" s="30">
        <v>6.96</v>
      </c>
      <c r="H147" s="23" t="s">
        <v>129</v>
      </c>
      <c r="I147" s="26"/>
      <c r="J147" s="23"/>
      <c r="K147" s="30">
        <v>2.16</v>
      </c>
      <c r="L147" s="57"/>
      <c r="X147" s="8"/>
      <c r="Y147" s="8"/>
      <c r="Z147" s="8"/>
      <c r="AB147" s="25" t="s">
        <v>44</v>
      </c>
      <c r="AC147" s="8"/>
    </row>
    <row r="148" spans="1:30" customFormat="1" ht="15" x14ac:dyDescent="0.25">
      <c r="A148" s="32"/>
      <c r="B148" s="33"/>
      <c r="C148" s="87" t="s">
        <v>45</v>
      </c>
      <c r="D148" s="87"/>
      <c r="E148" s="87"/>
      <c r="F148" s="16"/>
      <c r="G148" s="34"/>
      <c r="H148" s="34"/>
      <c r="I148" s="35">
        <v>7289.49</v>
      </c>
      <c r="J148" s="34"/>
      <c r="K148" s="35">
        <v>336006</v>
      </c>
      <c r="L148" s="57"/>
      <c r="X148" s="8"/>
      <c r="Y148" s="8"/>
      <c r="Z148" s="8"/>
      <c r="AC148" s="8" t="s">
        <v>45</v>
      </c>
    </row>
    <row r="149" spans="1:30" customFormat="1" ht="0.75" customHeight="1" x14ac:dyDescent="0.25">
      <c r="A149" s="36"/>
      <c r="B149" s="36"/>
      <c r="C149" s="88"/>
      <c r="D149" s="88"/>
      <c r="E149" s="88"/>
      <c r="F149" s="37"/>
      <c r="G149" s="38"/>
      <c r="H149" s="38"/>
      <c r="I149" s="38"/>
      <c r="J149" s="38"/>
      <c r="K149" s="38"/>
      <c r="L149" s="57"/>
      <c r="X149" s="8"/>
      <c r="Y149" s="8"/>
      <c r="Z149" s="8"/>
      <c r="AC149" s="8"/>
    </row>
    <row r="150" spans="1:30" customFormat="1" ht="15" x14ac:dyDescent="0.25">
      <c r="B150" s="45"/>
      <c r="C150" s="85" t="s">
        <v>134</v>
      </c>
      <c r="D150" s="85"/>
      <c r="E150" s="85"/>
      <c r="F150" s="85"/>
      <c r="G150" s="85"/>
      <c r="H150" s="85"/>
      <c r="I150" s="46"/>
      <c r="J150" s="47"/>
      <c r="K150" s="48">
        <v>13937492.1</v>
      </c>
      <c r="L150" s="57"/>
      <c r="X150" s="8"/>
      <c r="Y150" s="8"/>
      <c r="Z150" s="8"/>
      <c r="AC150" s="8"/>
      <c r="AD150" s="8" t="s">
        <v>134</v>
      </c>
    </row>
    <row r="151" spans="1:30" customFormat="1" ht="15" x14ac:dyDescent="0.25">
      <c r="B151" s="45"/>
      <c r="C151" s="85" t="s">
        <v>135</v>
      </c>
      <c r="D151" s="85"/>
      <c r="E151" s="85"/>
      <c r="F151" s="85"/>
      <c r="G151" s="85"/>
      <c r="H151" s="85"/>
      <c r="I151" s="48">
        <v>12739.57</v>
      </c>
      <c r="J151" s="47"/>
      <c r="K151" s="48">
        <v>598632.29</v>
      </c>
      <c r="L151" s="57"/>
      <c r="X151" s="8"/>
      <c r="Y151" s="8"/>
      <c r="Z151" s="8"/>
      <c r="AC151" s="8"/>
      <c r="AD151" s="8" t="s">
        <v>135</v>
      </c>
    </row>
    <row r="152" spans="1:30" customFormat="1" ht="15" x14ac:dyDescent="0.25">
      <c r="B152" s="45"/>
      <c r="C152" s="85" t="s">
        <v>136</v>
      </c>
      <c r="D152" s="85"/>
      <c r="E152" s="85"/>
      <c r="F152" s="85"/>
      <c r="G152" s="85"/>
      <c r="H152" s="85"/>
      <c r="I152" s="48">
        <v>6423.71</v>
      </c>
      <c r="J152" s="47"/>
      <c r="K152" s="48">
        <v>301850.5</v>
      </c>
      <c r="L152" s="57"/>
      <c r="X152" s="8"/>
      <c r="Y152" s="8"/>
      <c r="Z152" s="8"/>
      <c r="AC152" s="8"/>
      <c r="AD152" s="8" t="s">
        <v>136</v>
      </c>
    </row>
    <row r="153" spans="1:30" customFormat="1" ht="15" x14ac:dyDescent="0.25">
      <c r="B153" s="45"/>
      <c r="C153" s="85" t="s">
        <v>137</v>
      </c>
      <c r="D153" s="85"/>
      <c r="E153" s="85"/>
      <c r="F153" s="85"/>
      <c r="G153" s="85"/>
      <c r="H153" s="85"/>
      <c r="I153" s="48">
        <v>1552566</v>
      </c>
      <c r="J153" s="47"/>
      <c r="K153" s="48">
        <v>14837974.890000001</v>
      </c>
      <c r="L153" s="57"/>
      <c r="X153" s="8"/>
      <c r="Y153" s="8"/>
      <c r="Z153" s="8"/>
      <c r="AC153" s="8"/>
      <c r="AD153" s="8" t="s">
        <v>137</v>
      </c>
    </row>
    <row r="154" spans="1:30" customFormat="1" ht="45" x14ac:dyDescent="0.25">
      <c r="A154" s="92" t="s">
        <v>138</v>
      </c>
      <c r="B154" s="92"/>
      <c r="C154" s="92"/>
      <c r="D154" s="92"/>
      <c r="E154" s="92"/>
      <c r="F154" s="92"/>
      <c r="G154" s="92"/>
      <c r="H154" s="92"/>
      <c r="I154" s="92"/>
      <c r="J154" s="92"/>
      <c r="K154" s="92"/>
      <c r="L154" s="57"/>
      <c r="M154" s="80" t="s">
        <v>197</v>
      </c>
      <c r="X154" s="8" t="s">
        <v>138</v>
      </c>
      <c r="Y154" s="8"/>
      <c r="Z154" s="8"/>
      <c r="AC154" s="8"/>
      <c r="AD154" s="8"/>
    </row>
    <row r="155" spans="1:30" customFormat="1" ht="56.25" x14ac:dyDescent="0.25">
      <c r="A155" s="14">
        <v>31</v>
      </c>
      <c r="B155" s="15" t="s">
        <v>139</v>
      </c>
      <c r="C155" s="93" t="s">
        <v>140</v>
      </c>
      <c r="D155" s="93"/>
      <c r="E155" s="93"/>
      <c r="F155" s="16" t="s">
        <v>141</v>
      </c>
      <c r="G155" s="43">
        <v>1</v>
      </c>
      <c r="H155" s="19"/>
      <c r="I155" s="19"/>
      <c r="J155" s="19" t="s">
        <v>31</v>
      </c>
      <c r="K155" s="19"/>
      <c r="L155" s="61">
        <v>1</v>
      </c>
      <c r="X155" s="8"/>
      <c r="Y155" s="8"/>
      <c r="Z155" s="8" t="s">
        <v>140</v>
      </c>
      <c r="AC155" s="8"/>
      <c r="AD155" s="8"/>
    </row>
    <row r="156" spans="1:30" customFormat="1" ht="22.5" x14ac:dyDescent="0.25">
      <c r="A156" s="20"/>
      <c r="B156" s="21"/>
      <c r="C156" s="86" t="s">
        <v>32</v>
      </c>
      <c r="D156" s="86"/>
      <c r="E156" s="86"/>
      <c r="F156" s="22"/>
      <c r="G156" s="23"/>
      <c r="H156" s="23" t="s">
        <v>33</v>
      </c>
      <c r="I156" s="30">
        <v>432.73</v>
      </c>
      <c r="J156" s="23"/>
      <c r="K156" s="24">
        <v>20333.95</v>
      </c>
      <c r="L156" s="57"/>
      <c r="X156" s="8"/>
      <c r="Y156" s="8"/>
      <c r="Z156" s="8"/>
      <c r="AA156" s="25" t="s">
        <v>32</v>
      </c>
      <c r="AC156" s="8"/>
      <c r="AD156" s="8"/>
    </row>
    <row r="157" spans="1:30" customFormat="1" ht="22.5" x14ac:dyDescent="0.25">
      <c r="A157" s="20"/>
      <c r="B157" s="21"/>
      <c r="C157" s="86" t="s">
        <v>34</v>
      </c>
      <c r="D157" s="86"/>
      <c r="E157" s="86"/>
      <c r="F157" s="22"/>
      <c r="G157" s="23"/>
      <c r="H157" s="23" t="s">
        <v>33</v>
      </c>
      <c r="I157" s="30">
        <v>185.5</v>
      </c>
      <c r="J157" s="23"/>
      <c r="K157" s="24">
        <v>2598.87</v>
      </c>
      <c r="L157" s="57"/>
      <c r="X157" s="8"/>
      <c r="Y157" s="8"/>
      <c r="Z157" s="8"/>
      <c r="AA157" s="25" t="s">
        <v>34</v>
      </c>
      <c r="AC157" s="8"/>
      <c r="AD157" s="8"/>
    </row>
    <row r="158" spans="1:30" customFormat="1" ht="22.5" x14ac:dyDescent="0.25">
      <c r="A158" s="20"/>
      <c r="B158" s="21"/>
      <c r="C158" s="86" t="s">
        <v>35</v>
      </c>
      <c r="D158" s="86"/>
      <c r="E158" s="86"/>
      <c r="F158" s="22"/>
      <c r="G158" s="23"/>
      <c r="H158" s="23" t="s">
        <v>33</v>
      </c>
      <c r="I158" s="26" t="s">
        <v>142</v>
      </c>
      <c r="J158" s="23"/>
      <c r="K158" s="26" t="s">
        <v>143</v>
      </c>
      <c r="L158" s="57"/>
      <c r="X158" s="8"/>
      <c r="Y158" s="8"/>
      <c r="Z158" s="8"/>
      <c r="AA158" s="25" t="s">
        <v>35</v>
      </c>
      <c r="AC158" s="8"/>
      <c r="AD158" s="8"/>
    </row>
    <row r="159" spans="1:30" customFormat="1" ht="15" x14ac:dyDescent="0.25">
      <c r="A159" s="20"/>
      <c r="B159" s="21"/>
      <c r="C159" s="86" t="s">
        <v>38</v>
      </c>
      <c r="D159" s="86"/>
      <c r="E159" s="86"/>
      <c r="F159" s="22"/>
      <c r="G159" s="23"/>
      <c r="H159" s="23"/>
      <c r="I159" s="26"/>
      <c r="J159" s="23"/>
      <c r="K159" s="26"/>
      <c r="L159" s="57"/>
      <c r="X159" s="8"/>
      <c r="Y159" s="8"/>
      <c r="Z159" s="8"/>
      <c r="AA159" s="25" t="s">
        <v>38</v>
      </c>
      <c r="AC159" s="8"/>
      <c r="AD159" s="8"/>
    </row>
    <row r="160" spans="1:30" customFormat="1" ht="15" x14ac:dyDescent="0.25">
      <c r="A160" s="20"/>
      <c r="B160" s="21"/>
      <c r="C160" s="86" t="s">
        <v>39</v>
      </c>
      <c r="D160" s="86"/>
      <c r="E160" s="86"/>
      <c r="F160" s="22" t="s">
        <v>40</v>
      </c>
      <c r="G160" s="27">
        <v>109</v>
      </c>
      <c r="H160" s="23"/>
      <c r="I160" s="30">
        <v>503.01</v>
      </c>
      <c r="J160" s="28">
        <v>109</v>
      </c>
      <c r="K160" s="24">
        <v>23636.46</v>
      </c>
      <c r="L160" s="57"/>
      <c r="X160" s="8"/>
      <c r="Y160" s="8"/>
      <c r="Z160" s="8"/>
      <c r="AB160" s="25" t="s">
        <v>39</v>
      </c>
      <c r="AC160" s="8"/>
      <c r="AD160" s="8"/>
    </row>
    <row r="161" spans="1:30" customFormat="1" ht="15" x14ac:dyDescent="0.25">
      <c r="A161" s="20"/>
      <c r="B161" s="21"/>
      <c r="C161" s="86" t="s">
        <v>41</v>
      </c>
      <c r="D161" s="86"/>
      <c r="E161" s="86"/>
      <c r="F161" s="22" t="s">
        <v>40</v>
      </c>
      <c r="G161" s="27">
        <v>65</v>
      </c>
      <c r="H161" s="29">
        <v>0.85</v>
      </c>
      <c r="I161" s="30">
        <v>254.97</v>
      </c>
      <c r="J161" s="29">
        <v>55.25</v>
      </c>
      <c r="K161" s="24">
        <v>11980.87</v>
      </c>
      <c r="L161" s="57"/>
      <c r="X161" s="8"/>
      <c r="Y161" s="8"/>
      <c r="Z161" s="8"/>
      <c r="AB161" s="25" t="s">
        <v>41</v>
      </c>
      <c r="AC161" s="8"/>
      <c r="AD161" s="8"/>
    </row>
    <row r="162" spans="1:30" customFormat="1" ht="22.5" x14ac:dyDescent="0.25">
      <c r="A162" s="20"/>
      <c r="B162" s="21"/>
      <c r="C162" s="86" t="s">
        <v>42</v>
      </c>
      <c r="D162" s="86"/>
      <c r="E162" s="86"/>
      <c r="F162" s="22" t="s">
        <v>43</v>
      </c>
      <c r="G162" s="30">
        <v>35.01</v>
      </c>
      <c r="H162" s="23" t="s">
        <v>33</v>
      </c>
      <c r="I162" s="26"/>
      <c r="J162" s="23"/>
      <c r="K162" s="30">
        <v>50.73</v>
      </c>
      <c r="L162" s="57"/>
      <c r="X162" s="8"/>
      <c r="Y162" s="8"/>
      <c r="Z162" s="8"/>
      <c r="AB162" s="25" t="s">
        <v>42</v>
      </c>
      <c r="AC162" s="8"/>
      <c r="AD162" s="8"/>
    </row>
    <row r="163" spans="1:30" customFormat="1" ht="22.5" x14ac:dyDescent="0.25">
      <c r="A163" s="20"/>
      <c r="B163" s="21"/>
      <c r="C163" s="86" t="s">
        <v>44</v>
      </c>
      <c r="D163" s="86"/>
      <c r="E163" s="86"/>
      <c r="F163" s="22" t="s">
        <v>43</v>
      </c>
      <c r="G163" s="30">
        <v>1.71</v>
      </c>
      <c r="H163" s="23" t="s">
        <v>33</v>
      </c>
      <c r="I163" s="26"/>
      <c r="J163" s="23"/>
      <c r="K163" s="30">
        <v>2.48</v>
      </c>
      <c r="L163" s="57"/>
      <c r="X163" s="8"/>
      <c r="Y163" s="8"/>
      <c r="Z163" s="8"/>
      <c r="AB163" s="25" t="s">
        <v>44</v>
      </c>
      <c r="AC163" s="8"/>
      <c r="AD163" s="8"/>
    </row>
    <row r="164" spans="1:30" customFormat="1" ht="15" x14ac:dyDescent="0.25">
      <c r="A164" s="32"/>
      <c r="B164" s="33"/>
      <c r="C164" s="87" t="s">
        <v>45</v>
      </c>
      <c r="D164" s="87"/>
      <c r="E164" s="87"/>
      <c r="F164" s="16"/>
      <c r="G164" s="34"/>
      <c r="H164" s="34"/>
      <c r="I164" s="35">
        <v>1376.21</v>
      </c>
      <c r="J164" s="34"/>
      <c r="K164" s="35">
        <v>58550.15</v>
      </c>
      <c r="L164" s="57"/>
      <c r="X164" s="8"/>
      <c r="Y164" s="8"/>
      <c r="Z164" s="8"/>
      <c r="AC164" s="8" t="s">
        <v>45</v>
      </c>
      <c r="AD164" s="8"/>
    </row>
    <row r="165" spans="1:30" customFormat="1" ht="0.75" customHeight="1" x14ac:dyDescent="0.25">
      <c r="A165" s="36"/>
      <c r="B165" s="36"/>
      <c r="C165" s="88"/>
      <c r="D165" s="88"/>
      <c r="E165" s="88"/>
      <c r="F165" s="37"/>
      <c r="G165" s="38"/>
      <c r="H165" s="38"/>
      <c r="I165" s="38"/>
      <c r="J165" s="38"/>
      <c r="K165" s="38"/>
      <c r="L165" s="57"/>
      <c r="X165" s="8"/>
      <c r="Y165" s="8"/>
      <c r="Z165" s="8"/>
      <c r="AC165" s="8"/>
      <c r="AD165" s="8"/>
    </row>
    <row r="166" spans="1:30" customFormat="1" ht="67.5" x14ac:dyDescent="0.25">
      <c r="A166" s="14">
        <v>32</v>
      </c>
      <c r="B166" s="15" t="s">
        <v>144</v>
      </c>
      <c r="C166" s="87" t="s">
        <v>145</v>
      </c>
      <c r="D166" s="87"/>
      <c r="E166" s="87"/>
      <c r="F166" s="16" t="s">
        <v>146</v>
      </c>
      <c r="G166" s="43">
        <v>1</v>
      </c>
      <c r="H166" s="19"/>
      <c r="I166" s="19"/>
      <c r="J166" s="19" t="s">
        <v>31</v>
      </c>
      <c r="K166" s="19"/>
      <c r="L166" s="61">
        <v>1</v>
      </c>
      <c r="X166" s="8"/>
      <c r="Y166" s="8"/>
      <c r="Z166" s="8" t="s">
        <v>145</v>
      </c>
      <c r="AC166" s="8"/>
      <c r="AD166" s="8"/>
    </row>
    <row r="167" spans="1:30" customFormat="1" ht="22.5" x14ac:dyDescent="0.25">
      <c r="A167" s="20"/>
      <c r="B167" s="21"/>
      <c r="C167" s="86" t="s">
        <v>32</v>
      </c>
      <c r="D167" s="86"/>
      <c r="E167" s="86"/>
      <c r="F167" s="22"/>
      <c r="G167" s="23"/>
      <c r="H167" s="23" t="s">
        <v>61</v>
      </c>
      <c r="I167" s="24">
        <v>2152.39</v>
      </c>
      <c r="J167" s="23"/>
      <c r="K167" s="24">
        <v>101140.85</v>
      </c>
      <c r="L167" s="57"/>
      <c r="X167" s="8"/>
      <c r="Y167" s="8"/>
      <c r="Z167" s="8"/>
      <c r="AA167" s="25" t="s">
        <v>32</v>
      </c>
      <c r="AC167" s="8"/>
      <c r="AD167" s="8"/>
    </row>
    <row r="168" spans="1:30" customFormat="1" ht="22.5" x14ac:dyDescent="0.25">
      <c r="A168" s="20"/>
      <c r="B168" s="21"/>
      <c r="C168" s="86" t="s">
        <v>34</v>
      </c>
      <c r="D168" s="86"/>
      <c r="E168" s="86"/>
      <c r="F168" s="22"/>
      <c r="G168" s="23"/>
      <c r="H168" s="23" t="s">
        <v>62</v>
      </c>
      <c r="I168" s="24">
        <v>4368.68</v>
      </c>
      <c r="J168" s="23"/>
      <c r="K168" s="24">
        <v>61205.22</v>
      </c>
      <c r="L168" s="57"/>
      <c r="X168" s="8"/>
      <c r="Y168" s="8"/>
      <c r="Z168" s="8"/>
      <c r="AA168" s="25" t="s">
        <v>34</v>
      </c>
      <c r="AC168" s="8"/>
      <c r="AD168" s="8"/>
    </row>
    <row r="169" spans="1:30" customFormat="1" ht="22.5" x14ac:dyDescent="0.25">
      <c r="A169" s="20"/>
      <c r="B169" s="21"/>
      <c r="C169" s="86" t="s">
        <v>35</v>
      </c>
      <c r="D169" s="86"/>
      <c r="E169" s="86"/>
      <c r="F169" s="22"/>
      <c r="G169" s="23"/>
      <c r="H169" s="23" t="s">
        <v>62</v>
      </c>
      <c r="I169" s="26" t="s">
        <v>147</v>
      </c>
      <c r="J169" s="23"/>
      <c r="K169" s="26" t="s">
        <v>148</v>
      </c>
      <c r="L169" s="57"/>
      <c r="X169" s="8"/>
      <c r="Y169" s="8"/>
      <c r="Z169" s="8"/>
      <c r="AA169" s="25" t="s">
        <v>35</v>
      </c>
      <c r="AC169" s="8"/>
      <c r="AD169" s="8"/>
    </row>
    <row r="170" spans="1:30" customFormat="1" ht="15" x14ac:dyDescent="0.25">
      <c r="A170" s="20"/>
      <c r="B170" s="21"/>
      <c r="C170" s="86" t="s">
        <v>38</v>
      </c>
      <c r="D170" s="86"/>
      <c r="E170" s="86"/>
      <c r="F170" s="22"/>
      <c r="G170" s="23"/>
      <c r="H170" s="23"/>
      <c r="I170" s="24">
        <v>5127.08</v>
      </c>
      <c r="J170" s="23"/>
      <c r="K170" s="24">
        <v>44861.95</v>
      </c>
      <c r="L170" s="57"/>
      <c r="X170" s="8"/>
      <c r="Y170" s="8"/>
      <c r="Z170" s="8"/>
      <c r="AA170" s="25" t="s">
        <v>38</v>
      </c>
      <c r="AC170" s="8"/>
      <c r="AD170" s="8"/>
    </row>
    <row r="171" spans="1:30" customFormat="1" ht="15" x14ac:dyDescent="0.25">
      <c r="A171" s="20"/>
      <c r="B171" s="21"/>
      <c r="C171" s="86" t="s">
        <v>39</v>
      </c>
      <c r="D171" s="86"/>
      <c r="E171" s="86"/>
      <c r="F171" s="22" t="s">
        <v>40</v>
      </c>
      <c r="G171" s="27">
        <v>109</v>
      </c>
      <c r="H171" s="23"/>
      <c r="I171" s="24">
        <v>2764.51</v>
      </c>
      <c r="J171" s="28">
        <v>109</v>
      </c>
      <c r="K171" s="24">
        <v>129904.4</v>
      </c>
      <c r="L171" s="57"/>
      <c r="X171" s="8"/>
      <c r="Y171" s="8"/>
      <c r="Z171" s="8"/>
      <c r="AB171" s="25" t="s">
        <v>39</v>
      </c>
      <c r="AC171" s="8"/>
      <c r="AD171" s="8"/>
    </row>
    <row r="172" spans="1:30" customFormat="1" ht="15" x14ac:dyDescent="0.25">
      <c r="A172" s="20"/>
      <c r="B172" s="21"/>
      <c r="C172" s="86" t="s">
        <v>41</v>
      </c>
      <c r="D172" s="86"/>
      <c r="E172" s="86"/>
      <c r="F172" s="22" t="s">
        <v>40</v>
      </c>
      <c r="G172" s="27">
        <v>65</v>
      </c>
      <c r="H172" s="29">
        <v>0.85</v>
      </c>
      <c r="I172" s="24">
        <v>1401.28</v>
      </c>
      <c r="J172" s="29">
        <v>55.25</v>
      </c>
      <c r="K172" s="24">
        <v>65846.039999999994</v>
      </c>
      <c r="L172" s="57"/>
      <c r="X172" s="8"/>
      <c r="Y172" s="8"/>
      <c r="Z172" s="8"/>
      <c r="AB172" s="25" t="s">
        <v>41</v>
      </c>
      <c r="AC172" s="8"/>
      <c r="AD172" s="8"/>
    </row>
    <row r="173" spans="1:30" customFormat="1" ht="22.5" x14ac:dyDescent="0.25">
      <c r="A173" s="20"/>
      <c r="B173" s="21"/>
      <c r="C173" s="86" t="s">
        <v>42</v>
      </c>
      <c r="D173" s="86"/>
      <c r="E173" s="86"/>
      <c r="F173" s="22" t="s">
        <v>43</v>
      </c>
      <c r="G173" s="27">
        <v>144</v>
      </c>
      <c r="H173" s="23" t="s">
        <v>61</v>
      </c>
      <c r="I173" s="26"/>
      <c r="J173" s="23"/>
      <c r="K173" s="30">
        <v>239.95</v>
      </c>
      <c r="L173" s="57"/>
      <c r="X173" s="8"/>
      <c r="Y173" s="8"/>
      <c r="Z173" s="8"/>
      <c r="AB173" s="25" t="s">
        <v>42</v>
      </c>
      <c r="AC173" s="8"/>
      <c r="AD173" s="8"/>
    </row>
    <row r="174" spans="1:30" customFormat="1" ht="22.5" x14ac:dyDescent="0.25">
      <c r="A174" s="20"/>
      <c r="B174" s="21"/>
      <c r="C174" s="86" t="s">
        <v>44</v>
      </c>
      <c r="D174" s="86"/>
      <c r="E174" s="86"/>
      <c r="F174" s="22" t="s">
        <v>43</v>
      </c>
      <c r="G174" s="30">
        <v>17.18</v>
      </c>
      <c r="H174" s="23" t="s">
        <v>62</v>
      </c>
      <c r="I174" s="26"/>
      <c r="J174" s="23"/>
      <c r="K174" s="30">
        <v>31.12</v>
      </c>
      <c r="L174" s="57"/>
      <c r="X174" s="8"/>
      <c r="Y174" s="8"/>
      <c r="Z174" s="8"/>
      <c r="AB174" s="25" t="s">
        <v>44</v>
      </c>
      <c r="AC174" s="8"/>
      <c r="AD174" s="8"/>
    </row>
    <row r="175" spans="1:30" customFormat="1" ht="15" x14ac:dyDescent="0.25">
      <c r="A175" s="32"/>
      <c r="B175" s="33"/>
      <c r="C175" s="87" t="s">
        <v>45</v>
      </c>
      <c r="D175" s="87"/>
      <c r="E175" s="87"/>
      <c r="F175" s="16"/>
      <c r="G175" s="34"/>
      <c r="H175" s="34"/>
      <c r="I175" s="35">
        <v>15813.94</v>
      </c>
      <c r="J175" s="34"/>
      <c r="K175" s="35">
        <v>402958.46</v>
      </c>
      <c r="L175" s="57"/>
      <c r="X175" s="8"/>
      <c r="Y175" s="8"/>
      <c r="Z175" s="8"/>
      <c r="AC175" s="8" t="s">
        <v>45</v>
      </c>
      <c r="AD175" s="8"/>
    </row>
    <row r="176" spans="1:30" customFormat="1" ht="0.75" customHeight="1" x14ac:dyDescent="0.25">
      <c r="A176" s="36"/>
      <c r="B176" s="36"/>
      <c r="C176" s="88"/>
      <c r="D176" s="88"/>
      <c r="E176" s="88"/>
      <c r="F176" s="37"/>
      <c r="G176" s="38"/>
      <c r="H176" s="38"/>
      <c r="I176" s="38"/>
      <c r="J176" s="38"/>
      <c r="K176" s="38"/>
      <c r="L176" s="57"/>
      <c r="X176" s="8"/>
      <c r="Y176" s="8"/>
      <c r="Z176" s="8"/>
      <c r="AC176" s="8"/>
      <c r="AD176" s="8"/>
    </row>
    <row r="177" spans="1:30" customFormat="1" ht="56.25" x14ac:dyDescent="0.25">
      <c r="A177" s="14">
        <v>33</v>
      </c>
      <c r="B177" s="15" t="s">
        <v>149</v>
      </c>
      <c r="C177" s="87" t="s">
        <v>150</v>
      </c>
      <c r="D177" s="87"/>
      <c r="E177" s="87"/>
      <c r="F177" s="16" t="s">
        <v>67</v>
      </c>
      <c r="G177" s="43">
        <v>-5</v>
      </c>
      <c r="H177" s="19"/>
      <c r="I177" s="18">
        <v>-1298.5</v>
      </c>
      <c r="J177" s="19" t="s">
        <v>57</v>
      </c>
      <c r="K177" s="18">
        <v>-11361.88</v>
      </c>
      <c r="L177" s="57"/>
      <c r="X177" s="8"/>
      <c r="Y177" s="8"/>
      <c r="Z177" s="8" t="s">
        <v>150</v>
      </c>
      <c r="AC177" s="8"/>
      <c r="AD177" s="8"/>
    </row>
    <row r="178" spans="1:30" customFormat="1" ht="15" x14ac:dyDescent="0.25">
      <c r="A178" s="36"/>
      <c r="B178" s="36"/>
      <c r="C178" s="88"/>
      <c r="D178" s="88"/>
      <c r="E178" s="88"/>
      <c r="F178" s="37"/>
      <c r="G178" s="38"/>
      <c r="H178" s="38"/>
      <c r="I178" s="38"/>
      <c r="J178" s="38"/>
      <c r="K178" s="38"/>
      <c r="L178" s="57"/>
      <c r="X178" s="8"/>
      <c r="Y178" s="8"/>
      <c r="Z178" s="8"/>
      <c r="AC178" s="8"/>
      <c r="AD178" s="8"/>
    </row>
    <row r="179" spans="1:30" customFormat="1" ht="56.25" x14ac:dyDescent="0.25">
      <c r="A179" s="62">
        <v>34</v>
      </c>
      <c r="B179" s="63" t="s">
        <v>151</v>
      </c>
      <c r="C179" s="90" t="s">
        <v>152</v>
      </c>
      <c r="D179" s="90"/>
      <c r="E179" s="90"/>
      <c r="F179" s="64" t="s">
        <v>153</v>
      </c>
      <c r="G179" s="68">
        <v>1</v>
      </c>
      <c r="H179" s="66"/>
      <c r="I179" s="67">
        <v>62789.79</v>
      </c>
      <c r="J179" s="66" t="s">
        <v>57</v>
      </c>
      <c r="K179" s="67">
        <v>549410.63</v>
      </c>
      <c r="L179" s="61">
        <v>1</v>
      </c>
      <c r="X179" s="8"/>
      <c r="Y179" s="8"/>
      <c r="Z179" s="8" t="s">
        <v>152</v>
      </c>
      <c r="AC179" s="8"/>
      <c r="AD179" s="8"/>
    </row>
    <row r="180" spans="1:30" customFormat="1" ht="15" x14ac:dyDescent="0.25">
      <c r="A180" s="36"/>
      <c r="B180" s="36"/>
      <c r="C180" s="88"/>
      <c r="D180" s="88"/>
      <c r="E180" s="88"/>
      <c r="F180" s="37"/>
      <c r="G180" s="38"/>
      <c r="H180" s="38"/>
      <c r="I180" s="38"/>
      <c r="J180" s="38"/>
      <c r="K180" s="38"/>
      <c r="L180" s="57"/>
      <c r="X180" s="8"/>
      <c r="Y180" s="8"/>
      <c r="Z180" s="8"/>
      <c r="AC180" s="8"/>
      <c r="AD180" s="8"/>
    </row>
    <row r="181" spans="1:30" customFormat="1" ht="56.25" x14ac:dyDescent="0.25">
      <c r="A181" s="14">
        <v>35</v>
      </c>
      <c r="B181" s="15" t="s">
        <v>154</v>
      </c>
      <c r="C181" s="87" t="s">
        <v>155</v>
      </c>
      <c r="D181" s="87"/>
      <c r="E181" s="87"/>
      <c r="F181" s="16" t="s">
        <v>67</v>
      </c>
      <c r="G181" s="43">
        <v>-180</v>
      </c>
      <c r="H181" s="19"/>
      <c r="I181" s="42">
        <v>-828</v>
      </c>
      <c r="J181" s="19" t="s">
        <v>57</v>
      </c>
      <c r="K181" s="18">
        <v>-7245</v>
      </c>
      <c r="L181" s="57"/>
      <c r="X181" s="8"/>
      <c r="Y181" s="8"/>
      <c r="Z181" s="8" t="s">
        <v>155</v>
      </c>
      <c r="AC181" s="8"/>
      <c r="AD181" s="8"/>
    </row>
    <row r="182" spans="1:30" customFormat="1" ht="15" x14ac:dyDescent="0.25">
      <c r="A182" s="36"/>
      <c r="B182" s="36"/>
      <c r="C182" s="88"/>
      <c r="D182" s="88"/>
      <c r="E182" s="88"/>
      <c r="F182" s="37"/>
      <c r="G182" s="38"/>
      <c r="H182" s="38"/>
      <c r="I182" s="38"/>
      <c r="J182" s="38"/>
      <c r="K182" s="38"/>
      <c r="L182" s="57"/>
      <c r="X182" s="8"/>
      <c r="Y182" s="8"/>
      <c r="Z182" s="8"/>
      <c r="AC182" s="8"/>
      <c r="AD182" s="8"/>
    </row>
    <row r="183" spans="1:30" customFormat="1" ht="56.25" x14ac:dyDescent="0.25">
      <c r="A183" s="62">
        <v>36</v>
      </c>
      <c r="B183" s="63" t="s">
        <v>156</v>
      </c>
      <c r="C183" s="90" t="s">
        <v>157</v>
      </c>
      <c r="D183" s="90"/>
      <c r="E183" s="90"/>
      <c r="F183" s="64" t="s">
        <v>75</v>
      </c>
      <c r="G183" s="69">
        <v>0.72499999999999998</v>
      </c>
      <c r="H183" s="66"/>
      <c r="I183" s="67">
        <v>36646.080000000002</v>
      </c>
      <c r="J183" s="66" t="s">
        <v>57</v>
      </c>
      <c r="K183" s="67">
        <v>320653.21000000002</v>
      </c>
      <c r="L183" s="61">
        <v>0.72499999999999998</v>
      </c>
      <c r="X183" s="8"/>
      <c r="Y183" s="8"/>
      <c r="Z183" s="8" t="s">
        <v>157</v>
      </c>
      <c r="AC183" s="8"/>
      <c r="AD183" s="8"/>
    </row>
    <row r="184" spans="1:30" customFormat="1" ht="0.75" customHeight="1" x14ac:dyDescent="0.25">
      <c r="A184" s="36"/>
      <c r="B184" s="36"/>
      <c r="C184" s="88"/>
      <c r="D184" s="88"/>
      <c r="E184" s="88"/>
      <c r="F184" s="37"/>
      <c r="G184" s="38"/>
      <c r="H184" s="38"/>
      <c r="I184" s="38"/>
      <c r="J184" s="38"/>
      <c r="K184" s="38"/>
      <c r="L184" s="61"/>
      <c r="X184" s="8"/>
      <c r="Y184" s="8"/>
      <c r="Z184" s="8"/>
      <c r="AC184" s="8"/>
      <c r="AD184" s="8"/>
    </row>
    <row r="185" spans="1:30" customFormat="1" ht="56.25" x14ac:dyDescent="0.25">
      <c r="A185" s="62">
        <v>37</v>
      </c>
      <c r="B185" s="63" t="s">
        <v>158</v>
      </c>
      <c r="C185" s="90" t="s">
        <v>159</v>
      </c>
      <c r="D185" s="90"/>
      <c r="E185" s="90"/>
      <c r="F185" s="64" t="s">
        <v>67</v>
      </c>
      <c r="G185" s="68">
        <v>104</v>
      </c>
      <c r="H185" s="66"/>
      <c r="I185" s="67">
        <v>1532.85</v>
      </c>
      <c r="J185" s="66" t="s">
        <v>57</v>
      </c>
      <c r="K185" s="67">
        <v>13412.46</v>
      </c>
      <c r="L185" s="61">
        <v>104</v>
      </c>
      <c r="X185" s="8"/>
      <c r="Y185" s="8"/>
      <c r="Z185" s="8" t="s">
        <v>159</v>
      </c>
      <c r="AC185" s="8"/>
      <c r="AD185" s="8"/>
    </row>
    <row r="186" spans="1:30" customFormat="1" ht="0.75" customHeight="1" x14ac:dyDescent="0.25">
      <c r="A186" s="36"/>
      <c r="B186" s="36"/>
      <c r="C186" s="88"/>
      <c r="D186" s="88"/>
      <c r="E186" s="88"/>
      <c r="F186" s="37"/>
      <c r="G186" s="38"/>
      <c r="H186" s="38"/>
      <c r="I186" s="38"/>
      <c r="J186" s="38"/>
      <c r="K186" s="38"/>
      <c r="L186" s="57"/>
      <c r="X186" s="8"/>
      <c r="Y186" s="8"/>
      <c r="Z186" s="8"/>
      <c r="AC186" s="8"/>
      <c r="AD186" s="8"/>
    </row>
    <row r="187" spans="1:30" customFormat="1" ht="56.25" x14ac:dyDescent="0.25">
      <c r="A187" s="14">
        <v>38</v>
      </c>
      <c r="B187" s="15" t="s">
        <v>160</v>
      </c>
      <c r="C187" s="87" t="s">
        <v>161</v>
      </c>
      <c r="D187" s="87"/>
      <c r="E187" s="87"/>
      <c r="F187" s="16" t="s">
        <v>72</v>
      </c>
      <c r="G187" s="49">
        <v>-0.2</v>
      </c>
      <c r="H187" s="19"/>
      <c r="I187" s="18">
        <v>-1094.03</v>
      </c>
      <c r="J187" s="19" t="s">
        <v>57</v>
      </c>
      <c r="K187" s="18">
        <v>-9572.76</v>
      </c>
      <c r="L187" s="57"/>
      <c r="X187" s="8"/>
      <c r="Y187" s="8"/>
      <c r="Z187" s="8" t="s">
        <v>161</v>
      </c>
      <c r="AC187" s="8"/>
      <c r="AD187" s="8"/>
    </row>
    <row r="188" spans="1:30" customFormat="1" ht="15" x14ac:dyDescent="0.25">
      <c r="A188" s="36"/>
      <c r="B188" s="36"/>
      <c r="C188" s="88"/>
      <c r="D188" s="88"/>
      <c r="E188" s="88"/>
      <c r="F188" s="37"/>
      <c r="G188" s="38"/>
      <c r="H188" s="38"/>
      <c r="I188" s="38"/>
      <c r="J188" s="38"/>
      <c r="K188" s="38"/>
      <c r="L188" s="57"/>
      <c r="X188" s="8"/>
      <c r="Y188" s="8"/>
      <c r="Z188" s="8"/>
      <c r="AC188" s="8"/>
      <c r="AD188" s="8"/>
    </row>
    <row r="189" spans="1:30" customFormat="1" ht="56.25" x14ac:dyDescent="0.25">
      <c r="A189" s="62">
        <v>39</v>
      </c>
      <c r="B189" s="63" t="s">
        <v>162</v>
      </c>
      <c r="C189" s="90" t="s">
        <v>163</v>
      </c>
      <c r="D189" s="90"/>
      <c r="E189" s="90"/>
      <c r="F189" s="64" t="s">
        <v>75</v>
      </c>
      <c r="G189" s="69">
        <v>0.19700000000000001</v>
      </c>
      <c r="H189" s="66"/>
      <c r="I189" s="67">
        <v>4259.4399999999996</v>
      </c>
      <c r="J189" s="66" t="s">
        <v>57</v>
      </c>
      <c r="K189" s="67">
        <v>37270.11</v>
      </c>
      <c r="L189" s="61">
        <v>0.19700000000000001</v>
      </c>
      <c r="X189" s="8"/>
      <c r="Y189" s="8"/>
      <c r="Z189" s="8" t="s">
        <v>163</v>
      </c>
      <c r="AC189" s="8"/>
      <c r="AD189" s="8"/>
    </row>
    <row r="190" spans="1:30" customFormat="1" ht="15" x14ac:dyDescent="0.25">
      <c r="A190" s="36"/>
      <c r="B190" s="36"/>
      <c r="C190" s="88"/>
      <c r="D190" s="88"/>
      <c r="E190" s="88"/>
      <c r="F190" s="37"/>
      <c r="G190" s="38"/>
      <c r="H190" s="38"/>
      <c r="I190" s="38"/>
      <c r="J190" s="38"/>
      <c r="K190" s="38"/>
      <c r="L190" s="57"/>
      <c r="X190" s="8"/>
      <c r="Y190" s="8"/>
      <c r="Z190" s="8"/>
      <c r="AC190" s="8"/>
      <c r="AD190" s="8"/>
    </row>
    <row r="191" spans="1:30" customFormat="1" ht="56.25" x14ac:dyDescent="0.25">
      <c r="A191" s="14">
        <v>40</v>
      </c>
      <c r="B191" s="15" t="s">
        <v>164</v>
      </c>
      <c r="C191" s="87" t="s">
        <v>165</v>
      </c>
      <c r="D191" s="87"/>
      <c r="E191" s="87"/>
      <c r="F191" s="16" t="s">
        <v>72</v>
      </c>
      <c r="G191" s="41">
        <v>-0.15</v>
      </c>
      <c r="H191" s="19"/>
      <c r="I191" s="18">
        <v>-1778.4</v>
      </c>
      <c r="J191" s="19" t="s">
        <v>57</v>
      </c>
      <c r="K191" s="18">
        <v>-15561</v>
      </c>
      <c r="L191" s="57"/>
      <c r="X191" s="8"/>
      <c r="Y191" s="8"/>
      <c r="Z191" s="8" t="s">
        <v>165</v>
      </c>
      <c r="AC191" s="8"/>
      <c r="AD191" s="8"/>
    </row>
    <row r="192" spans="1:30" customFormat="1" ht="15" x14ac:dyDescent="0.25">
      <c r="A192" s="36"/>
      <c r="B192" s="36"/>
      <c r="C192" s="88"/>
      <c r="D192" s="88"/>
      <c r="E192" s="88"/>
      <c r="F192" s="37"/>
      <c r="G192" s="38"/>
      <c r="H192" s="38"/>
      <c r="I192" s="38"/>
      <c r="J192" s="38"/>
      <c r="K192" s="38"/>
      <c r="L192" s="57"/>
      <c r="X192" s="8"/>
      <c r="Y192" s="8"/>
      <c r="Z192" s="8"/>
      <c r="AC192" s="8"/>
      <c r="AD192" s="8"/>
    </row>
    <row r="193" spans="1:30" customFormat="1" ht="56.25" x14ac:dyDescent="0.25">
      <c r="A193" s="62">
        <v>41</v>
      </c>
      <c r="B193" s="63" t="s">
        <v>166</v>
      </c>
      <c r="C193" s="90" t="s">
        <v>167</v>
      </c>
      <c r="D193" s="90"/>
      <c r="E193" s="90"/>
      <c r="F193" s="64" t="s">
        <v>75</v>
      </c>
      <c r="G193" s="69">
        <v>0.27200000000000002</v>
      </c>
      <c r="H193" s="66"/>
      <c r="I193" s="67">
        <v>5895.91</v>
      </c>
      <c r="J193" s="66" t="s">
        <v>57</v>
      </c>
      <c r="K193" s="67">
        <v>51589.18</v>
      </c>
      <c r="L193" s="61">
        <v>0.27200000000000002</v>
      </c>
      <c r="X193" s="8"/>
      <c r="Y193" s="8"/>
      <c r="Z193" s="8" t="s">
        <v>167</v>
      </c>
      <c r="AC193" s="8"/>
      <c r="AD193" s="8"/>
    </row>
    <row r="194" spans="1:30" customFormat="1" ht="15" x14ac:dyDescent="0.25">
      <c r="A194" s="36"/>
      <c r="B194" s="36"/>
      <c r="C194" s="88"/>
      <c r="D194" s="88"/>
      <c r="E194" s="88"/>
      <c r="F194" s="37"/>
      <c r="G194" s="38"/>
      <c r="H194" s="38"/>
      <c r="I194" s="38"/>
      <c r="J194" s="38"/>
      <c r="K194" s="38"/>
      <c r="L194" s="57"/>
      <c r="X194" s="8"/>
      <c r="Y194" s="8"/>
      <c r="Z194" s="8"/>
      <c r="AC194" s="8"/>
      <c r="AD194" s="8"/>
    </row>
    <row r="195" spans="1:30" customFormat="1" ht="56.25" x14ac:dyDescent="0.25">
      <c r="A195" s="62">
        <v>42</v>
      </c>
      <c r="B195" s="63" t="s">
        <v>168</v>
      </c>
      <c r="C195" s="90" t="s">
        <v>169</v>
      </c>
      <c r="D195" s="90"/>
      <c r="E195" s="90"/>
      <c r="F195" s="64" t="s">
        <v>67</v>
      </c>
      <c r="G195" s="68">
        <v>2</v>
      </c>
      <c r="H195" s="66"/>
      <c r="I195" s="67">
        <v>5765.73</v>
      </c>
      <c r="J195" s="66" t="s">
        <v>57</v>
      </c>
      <c r="K195" s="67">
        <v>50450.15</v>
      </c>
      <c r="L195" s="61">
        <v>2</v>
      </c>
      <c r="X195" s="8"/>
      <c r="Y195" s="8"/>
      <c r="Z195" s="8" t="s">
        <v>169</v>
      </c>
      <c r="AC195" s="8"/>
      <c r="AD195" s="8"/>
    </row>
    <row r="196" spans="1:30" customFormat="1" ht="0.75" customHeight="1" x14ac:dyDescent="0.25">
      <c r="A196" s="36"/>
      <c r="B196" s="36"/>
      <c r="C196" s="88"/>
      <c r="D196" s="88"/>
      <c r="E196" s="88"/>
      <c r="F196" s="37"/>
      <c r="G196" s="38"/>
      <c r="H196" s="38"/>
      <c r="I196" s="38"/>
      <c r="J196" s="38"/>
      <c r="K196" s="38"/>
      <c r="L196" s="57"/>
      <c r="X196" s="8"/>
      <c r="Y196" s="8"/>
      <c r="Z196" s="8"/>
      <c r="AC196" s="8"/>
      <c r="AD196" s="8"/>
    </row>
    <row r="197" spans="1:30" customFormat="1" ht="56.25" x14ac:dyDescent="0.25">
      <c r="A197" s="62">
        <v>43</v>
      </c>
      <c r="B197" s="63" t="s">
        <v>170</v>
      </c>
      <c r="C197" s="90" t="s">
        <v>171</v>
      </c>
      <c r="D197" s="90"/>
      <c r="E197" s="90"/>
      <c r="F197" s="64" t="s">
        <v>67</v>
      </c>
      <c r="G197" s="68">
        <v>1</v>
      </c>
      <c r="H197" s="66"/>
      <c r="I197" s="66"/>
      <c r="J197" s="66" t="s">
        <v>57</v>
      </c>
      <c r="K197" s="66"/>
      <c r="L197" s="61">
        <v>1</v>
      </c>
      <c r="X197" s="8"/>
      <c r="Y197" s="8"/>
      <c r="Z197" s="8" t="s">
        <v>171</v>
      </c>
      <c r="AC197" s="8"/>
      <c r="AD197" s="8"/>
    </row>
    <row r="198" spans="1:30" customFormat="1" ht="0.75" customHeight="1" x14ac:dyDescent="0.25">
      <c r="A198" s="36"/>
      <c r="B198" s="36"/>
      <c r="C198" s="88"/>
      <c r="D198" s="88"/>
      <c r="E198" s="88"/>
      <c r="F198" s="37"/>
      <c r="G198" s="38"/>
      <c r="H198" s="38"/>
      <c r="I198" s="38"/>
      <c r="J198" s="38"/>
      <c r="K198" s="38"/>
      <c r="L198" s="57"/>
      <c r="X198" s="8"/>
      <c r="Y198" s="8"/>
      <c r="Z198" s="8"/>
      <c r="AC198" s="8"/>
      <c r="AD198" s="8"/>
    </row>
    <row r="199" spans="1:30" customFormat="1" ht="67.5" x14ac:dyDescent="0.25">
      <c r="A199" s="14">
        <v>44</v>
      </c>
      <c r="B199" s="15" t="s">
        <v>105</v>
      </c>
      <c r="C199" s="87" t="s">
        <v>106</v>
      </c>
      <c r="D199" s="87"/>
      <c r="E199" s="87"/>
      <c r="F199" s="16" t="s">
        <v>107</v>
      </c>
      <c r="G199" s="17">
        <v>1.9730000000000001E-2</v>
      </c>
      <c r="H199" s="19"/>
      <c r="I199" s="19"/>
      <c r="J199" s="19" t="s">
        <v>31</v>
      </c>
      <c r="K199" s="19"/>
      <c r="L199" s="61">
        <v>1.9730000000000001E-2</v>
      </c>
      <c r="X199" s="8"/>
      <c r="Y199" s="8"/>
      <c r="Z199" s="8" t="s">
        <v>106</v>
      </c>
      <c r="AC199" s="8"/>
      <c r="AD199" s="8"/>
    </row>
    <row r="200" spans="1:30" customFormat="1" ht="22.5" x14ac:dyDescent="0.25">
      <c r="A200" s="20"/>
      <c r="B200" s="21"/>
      <c r="C200" s="86" t="s">
        <v>32</v>
      </c>
      <c r="D200" s="86"/>
      <c r="E200" s="86"/>
      <c r="F200" s="22"/>
      <c r="G200" s="23"/>
      <c r="H200" s="23" t="s">
        <v>61</v>
      </c>
      <c r="I200" s="30">
        <v>36.43</v>
      </c>
      <c r="J200" s="23"/>
      <c r="K200" s="24">
        <v>1711.67</v>
      </c>
      <c r="L200" s="57"/>
      <c r="X200" s="8"/>
      <c r="Y200" s="8"/>
      <c r="Z200" s="8"/>
      <c r="AA200" s="25" t="s">
        <v>32</v>
      </c>
      <c r="AC200" s="8"/>
      <c r="AD200" s="8"/>
    </row>
    <row r="201" spans="1:30" customFormat="1" ht="22.5" x14ac:dyDescent="0.25">
      <c r="A201" s="20"/>
      <c r="B201" s="21"/>
      <c r="C201" s="86" t="s">
        <v>34</v>
      </c>
      <c r="D201" s="86"/>
      <c r="E201" s="86"/>
      <c r="F201" s="22"/>
      <c r="G201" s="23"/>
      <c r="H201" s="23" t="s">
        <v>62</v>
      </c>
      <c r="I201" s="30">
        <v>447.91</v>
      </c>
      <c r="J201" s="23"/>
      <c r="K201" s="24">
        <v>6275.28</v>
      </c>
      <c r="L201" s="57"/>
      <c r="X201" s="8"/>
      <c r="Y201" s="8"/>
      <c r="Z201" s="8"/>
      <c r="AA201" s="25" t="s">
        <v>34</v>
      </c>
      <c r="AC201" s="8"/>
      <c r="AD201" s="8"/>
    </row>
    <row r="202" spans="1:30" customFormat="1" ht="22.5" x14ac:dyDescent="0.25">
      <c r="A202" s="20"/>
      <c r="B202" s="21"/>
      <c r="C202" s="86" t="s">
        <v>35</v>
      </c>
      <c r="D202" s="86"/>
      <c r="E202" s="86"/>
      <c r="F202" s="22"/>
      <c r="G202" s="23"/>
      <c r="H202" s="23" t="s">
        <v>62</v>
      </c>
      <c r="I202" s="26" t="s">
        <v>172</v>
      </c>
      <c r="J202" s="23"/>
      <c r="K202" s="26" t="s">
        <v>173</v>
      </c>
      <c r="L202" s="57"/>
      <c r="X202" s="8"/>
      <c r="Y202" s="8"/>
      <c r="Z202" s="8"/>
      <c r="AA202" s="25" t="s">
        <v>35</v>
      </c>
      <c r="AC202" s="8"/>
      <c r="AD202" s="8"/>
    </row>
    <row r="203" spans="1:30" customFormat="1" ht="15" x14ac:dyDescent="0.25">
      <c r="A203" s="20"/>
      <c r="B203" s="21"/>
      <c r="C203" s="86" t="s">
        <v>38</v>
      </c>
      <c r="D203" s="86"/>
      <c r="E203" s="86"/>
      <c r="F203" s="22"/>
      <c r="G203" s="23"/>
      <c r="H203" s="23"/>
      <c r="I203" s="24">
        <v>4543.18</v>
      </c>
      <c r="J203" s="23"/>
      <c r="K203" s="24">
        <v>39752.839999999997</v>
      </c>
      <c r="L203" s="57"/>
      <c r="X203" s="8"/>
      <c r="Y203" s="8"/>
      <c r="Z203" s="8"/>
      <c r="AA203" s="25" t="s">
        <v>38</v>
      </c>
      <c r="AC203" s="8"/>
      <c r="AD203" s="8"/>
    </row>
    <row r="204" spans="1:30" customFormat="1" ht="15" x14ac:dyDescent="0.25">
      <c r="A204" s="20"/>
      <c r="B204" s="21"/>
      <c r="C204" s="86" t="s">
        <v>39</v>
      </c>
      <c r="D204" s="86"/>
      <c r="E204" s="86"/>
      <c r="F204" s="22" t="s">
        <v>40</v>
      </c>
      <c r="G204" s="27">
        <v>109</v>
      </c>
      <c r="H204" s="23"/>
      <c r="I204" s="30">
        <v>71.66</v>
      </c>
      <c r="J204" s="28">
        <v>109</v>
      </c>
      <c r="K204" s="24">
        <v>3367.02</v>
      </c>
      <c r="L204" s="57"/>
      <c r="X204" s="8"/>
      <c r="Y204" s="8"/>
      <c r="Z204" s="8"/>
      <c r="AB204" s="25" t="s">
        <v>39</v>
      </c>
      <c r="AC204" s="8"/>
      <c r="AD204" s="8"/>
    </row>
    <row r="205" spans="1:30" customFormat="1" ht="15" x14ac:dyDescent="0.25">
      <c r="A205" s="20"/>
      <c r="B205" s="21"/>
      <c r="C205" s="86" t="s">
        <v>41</v>
      </c>
      <c r="D205" s="86"/>
      <c r="E205" s="86"/>
      <c r="F205" s="22" t="s">
        <v>40</v>
      </c>
      <c r="G205" s="27">
        <v>65</v>
      </c>
      <c r="H205" s="29">
        <v>0.85</v>
      </c>
      <c r="I205" s="30">
        <v>36.32</v>
      </c>
      <c r="J205" s="29">
        <v>55.25</v>
      </c>
      <c r="K205" s="24">
        <v>1706.68</v>
      </c>
      <c r="L205" s="57"/>
      <c r="X205" s="8"/>
      <c r="Y205" s="8"/>
      <c r="Z205" s="8"/>
      <c r="AB205" s="25" t="s">
        <v>41</v>
      </c>
      <c r="AC205" s="8"/>
      <c r="AD205" s="8"/>
    </row>
    <row r="206" spans="1:30" customFormat="1" ht="22.5" x14ac:dyDescent="0.25">
      <c r="A206" s="20"/>
      <c r="B206" s="21"/>
      <c r="C206" s="86" t="s">
        <v>42</v>
      </c>
      <c r="D206" s="86"/>
      <c r="E206" s="86"/>
      <c r="F206" s="22" t="s">
        <v>43</v>
      </c>
      <c r="G206" s="30">
        <v>134.46</v>
      </c>
      <c r="H206" s="23" t="s">
        <v>61</v>
      </c>
      <c r="I206" s="26"/>
      <c r="J206" s="23"/>
      <c r="K206" s="30">
        <v>4.42</v>
      </c>
      <c r="L206" s="57"/>
      <c r="X206" s="8"/>
      <c r="Y206" s="8"/>
      <c r="Z206" s="8"/>
      <c r="AB206" s="25" t="s">
        <v>42</v>
      </c>
      <c r="AC206" s="8"/>
      <c r="AD206" s="8"/>
    </row>
    <row r="207" spans="1:30" customFormat="1" ht="22.5" x14ac:dyDescent="0.25">
      <c r="A207" s="20"/>
      <c r="B207" s="21"/>
      <c r="C207" s="86" t="s">
        <v>44</v>
      </c>
      <c r="D207" s="86"/>
      <c r="E207" s="86"/>
      <c r="F207" s="22" t="s">
        <v>43</v>
      </c>
      <c r="G207" s="30">
        <v>54.89</v>
      </c>
      <c r="H207" s="23" t="s">
        <v>62</v>
      </c>
      <c r="I207" s="26"/>
      <c r="J207" s="23"/>
      <c r="K207" s="30">
        <v>1.96</v>
      </c>
      <c r="L207" s="57"/>
      <c r="X207" s="8"/>
      <c r="Y207" s="8"/>
      <c r="Z207" s="8"/>
      <c r="AB207" s="25" t="s">
        <v>44</v>
      </c>
      <c r="AC207" s="8"/>
      <c r="AD207" s="8"/>
    </row>
    <row r="208" spans="1:30" customFormat="1" ht="15" x14ac:dyDescent="0.25">
      <c r="A208" s="32"/>
      <c r="B208" s="33"/>
      <c r="C208" s="87" t="s">
        <v>45</v>
      </c>
      <c r="D208" s="87"/>
      <c r="E208" s="87"/>
      <c r="F208" s="16"/>
      <c r="G208" s="34"/>
      <c r="H208" s="34"/>
      <c r="I208" s="35">
        <v>5135.5</v>
      </c>
      <c r="J208" s="34"/>
      <c r="K208" s="35">
        <v>52813.49</v>
      </c>
      <c r="L208" s="57"/>
      <c r="X208" s="8"/>
      <c r="Y208" s="8"/>
      <c r="Z208" s="8"/>
      <c r="AC208" s="8" t="s">
        <v>45</v>
      </c>
      <c r="AD208" s="8"/>
    </row>
    <row r="209" spans="1:30" customFormat="1" ht="0.75" customHeight="1" x14ac:dyDescent="0.25">
      <c r="A209" s="36"/>
      <c r="B209" s="36"/>
      <c r="C209" s="88"/>
      <c r="D209" s="88"/>
      <c r="E209" s="88"/>
      <c r="F209" s="37"/>
      <c r="G209" s="38"/>
      <c r="H209" s="38"/>
      <c r="I209" s="38"/>
      <c r="J209" s="38"/>
      <c r="K209" s="38"/>
      <c r="L209" s="57"/>
      <c r="X209" s="8"/>
      <c r="Y209" s="8"/>
      <c r="Z209" s="8"/>
      <c r="AC209" s="8"/>
      <c r="AD209" s="8"/>
    </row>
    <row r="210" spans="1:30" customFormat="1" ht="59.25" customHeight="1" x14ac:dyDescent="0.25">
      <c r="A210" s="14">
        <v>45</v>
      </c>
      <c r="B210" s="15" t="s">
        <v>110</v>
      </c>
      <c r="C210" s="87" t="s">
        <v>111</v>
      </c>
      <c r="D210" s="87"/>
      <c r="E210" s="87"/>
      <c r="F210" s="16" t="s">
        <v>56</v>
      </c>
      <c r="G210" s="41">
        <v>-23.08</v>
      </c>
      <c r="H210" s="19"/>
      <c r="I210" s="18">
        <v>-4542.37</v>
      </c>
      <c r="J210" s="19" t="s">
        <v>57</v>
      </c>
      <c r="K210" s="18">
        <v>-39745.78</v>
      </c>
      <c r="L210" s="57"/>
      <c r="X210" s="8"/>
      <c r="Y210" s="8"/>
      <c r="Z210" s="8" t="s">
        <v>111</v>
      </c>
      <c r="AC210" s="8"/>
      <c r="AD210" s="8"/>
    </row>
    <row r="211" spans="1:30" customFormat="1" ht="0.75" customHeight="1" x14ac:dyDescent="0.25">
      <c r="A211" s="36"/>
      <c r="B211" s="36"/>
      <c r="C211" s="88"/>
      <c r="D211" s="88"/>
      <c r="E211" s="88"/>
      <c r="F211" s="37"/>
      <c r="G211" s="38"/>
      <c r="H211" s="38"/>
      <c r="I211" s="38"/>
      <c r="J211" s="38"/>
      <c r="K211" s="38"/>
      <c r="L211" s="57"/>
      <c r="X211" s="8"/>
      <c r="Y211" s="8"/>
      <c r="Z211" s="8"/>
      <c r="AC211" s="8"/>
      <c r="AD211" s="8"/>
    </row>
    <row r="212" spans="1:30" customFormat="1" ht="63" customHeight="1" x14ac:dyDescent="0.25">
      <c r="A212" s="62">
        <v>46</v>
      </c>
      <c r="B212" s="63" t="s">
        <v>54</v>
      </c>
      <c r="C212" s="90" t="s">
        <v>55</v>
      </c>
      <c r="D212" s="90"/>
      <c r="E212" s="90"/>
      <c r="F212" s="64" t="s">
        <v>56</v>
      </c>
      <c r="G212" s="65">
        <v>23.08</v>
      </c>
      <c r="H212" s="66"/>
      <c r="I212" s="67">
        <v>12601.65</v>
      </c>
      <c r="J212" s="66" t="s">
        <v>57</v>
      </c>
      <c r="K212" s="67">
        <v>110264.42</v>
      </c>
      <c r="L212" s="61">
        <v>23.08</v>
      </c>
      <c r="X212" s="8"/>
      <c r="Y212" s="8"/>
      <c r="Z212" s="8" t="s">
        <v>55</v>
      </c>
      <c r="AC212" s="8"/>
      <c r="AD212" s="8"/>
    </row>
    <row r="213" spans="1:30" customFormat="1" ht="0.75" customHeight="1" x14ac:dyDescent="0.25">
      <c r="A213" s="36"/>
      <c r="B213" s="36"/>
      <c r="C213" s="88"/>
      <c r="D213" s="88"/>
      <c r="E213" s="88"/>
      <c r="F213" s="37"/>
      <c r="G213" s="38"/>
      <c r="H213" s="38"/>
      <c r="I213" s="38"/>
      <c r="J213" s="38"/>
      <c r="K213" s="38"/>
      <c r="L213" s="57"/>
      <c r="X213" s="8"/>
      <c r="Y213" s="8"/>
      <c r="Z213" s="8"/>
      <c r="AC213" s="8"/>
      <c r="AD213" s="8"/>
    </row>
    <row r="214" spans="1:30" customFormat="1" ht="15" x14ac:dyDescent="0.25">
      <c r="A214" s="89" t="s">
        <v>112</v>
      </c>
      <c r="B214" s="89"/>
      <c r="C214" s="89"/>
      <c r="D214" s="89"/>
      <c r="E214" s="89"/>
      <c r="F214" s="89"/>
      <c r="G214" s="89"/>
      <c r="H214" s="89"/>
      <c r="I214" s="89"/>
      <c r="J214" s="89"/>
      <c r="K214" s="89"/>
      <c r="L214" s="57"/>
      <c r="X214" s="8"/>
      <c r="Y214" s="8" t="s">
        <v>112</v>
      </c>
      <c r="Z214" s="8"/>
      <c r="AC214" s="8"/>
      <c r="AD214" s="8"/>
    </row>
    <row r="215" spans="1:30" customFormat="1" ht="34.5" x14ac:dyDescent="0.25">
      <c r="A215" s="14">
        <v>47</v>
      </c>
      <c r="B215" s="15" t="s">
        <v>113</v>
      </c>
      <c r="C215" s="87" t="s">
        <v>114</v>
      </c>
      <c r="D215" s="87"/>
      <c r="E215" s="87"/>
      <c r="F215" s="16" t="s">
        <v>115</v>
      </c>
      <c r="G215" s="39">
        <v>6.5860000000000003</v>
      </c>
      <c r="H215" s="19"/>
      <c r="I215" s="42">
        <v>55.26</v>
      </c>
      <c r="J215" s="19" t="s">
        <v>116</v>
      </c>
      <c r="K215" s="42">
        <v>774.14</v>
      </c>
      <c r="L215" s="61">
        <v>6.5860000000000003</v>
      </c>
      <c r="X215" s="8"/>
      <c r="Y215" s="8"/>
      <c r="Z215" s="8" t="s">
        <v>114</v>
      </c>
      <c r="AC215" s="8"/>
      <c r="AD215" s="8"/>
    </row>
    <row r="216" spans="1:30" customFormat="1" ht="0.75" customHeight="1" x14ac:dyDescent="0.25">
      <c r="A216" s="36"/>
      <c r="B216" s="36"/>
      <c r="C216" s="88"/>
      <c r="D216" s="88"/>
      <c r="E216" s="88"/>
      <c r="F216" s="37"/>
      <c r="G216" s="38"/>
      <c r="H216" s="38"/>
      <c r="I216" s="38"/>
      <c r="J216" s="38"/>
      <c r="K216" s="38"/>
      <c r="L216" s="57"/>
      <c r="X216" s="8"/>
      <c r="Y216" s="8"/>
      <c r="Z216" s="8"/>
      <c r="AC216" s="8"/>
      <c r="AD216" s="8"/>
    </row>
    <row r="217" spans="1:30" customFormat="1" ht="34.5" x14ac:dyDescent="0.25">
      <c r="A217" s="14">
        <v>48</v>
      </c>
      <c r="B217" s="15" t="s">
        <v>117</v>
      </c>
      <c r="C217" s="87" t="s">
        <v>118</v>
      </c>
      <c r="D217" s="87"/>
      <c r="E217" s="87"/>
      <c r="F217" s="16" t="s">
        <v>115</v>
      </c>
      <c r="G217" s="41">
        <v>2.39</v>
      </c>
      <c r="H217" s="19"/>
      <c r="I217" s="42">
        <v>102.72</v>
      </c>
      <c r="J217" s="19" t="s">
        <v>116</v>
      </c>
      <c r="K217" s="18">
        <v>1439.14</v>
      </c>
      <c r="L217" s="61">
        <v>2.39</v>
      </c>
      <c r="X217" s="8"/>
      <c r="Y217" s="8"/>
      <c r="Z217" s="8" t="s">
        <v>118</v>
      </c>
      <c r="AC217" s="8"/>
      <c r="AD217" s="8"/>
    </row>
    <row r="218" spans="1:30" customFormat="1" ht="15" x14ac:dyDescent="0.25">
      <c r="A218" s="20"/>
      <c r="B218" s="21"/>
      <c r="C218" s="86" t="s">
        <v>32</v>
      </c>
      <c r="D218" s="86"/>
      <c r="E218" s="86"/>
      <c r="F218" s="22"/>
      <c r="G218" s="23"/>
      <c r="H218" s="23"/>
      <c r="I218" s="26"/>
      <c r="J218" s="23"/>
      <c r="K218" s="26"/>
      <c r="L218" s="57"/>
      <c r="X218" s="8"/>
      <c r="Y218" s="8"/>
      <c r="Z218" s="8"/>
      <c r="AA218" s="25" t="s">
        <v>32</v>
      </c>
      <c r="AC218" s="8"/>
      <c r="AD218" s="8"/>
    </row>
    <row r="219" spans="1:30" customFormat="1" ht="15" x14ac:dyDescent="0.25">
      <c r="A219" s="20"/>
      <c r="B219" s="21"/>
      <c r="C219" s="86" t="s">
        <v>34</v>
      </c>
      <c r="D219" s="86"/>
      <c r="E219" s="86"/>
      <c r="F219" s="22"/>
      <c r="G219" s="23"/>
      <c r="H219" s="23"/>
      <c r="I219" s="30">
        <v>102.72</v>
      </c>
      <c r="J219" s="23"/>
      <c r="K219" s="24">
        <v>1439.14</v>
      </c>
      <c r="L219" s="57"/>
      <c r="X219" s="8"/>
      <c r="Y219" s="8"/>
      <c r="Z219" s="8"/>
      <c r="AA219" s="25" t="s">
        <v>34</v>
      </c>
      <c r="AC219" s="8"/>
      <c r="AD219" s="8"/>
    </row>
    <row r="220" spans="1:30" customFormat="1" ht="15" x14ac:dyDescent="0.25">
      <c r="A220" s="20"/>
      <c r="B220" s="21"/>
      <c r="C220" s="86" t="s">
        <v>35</v>
      </c>
      <c r="D220" s="86"/>
      <c r="E220" s="86"/>
      <c r="F220" s="22"/>
      <c r="G220" s="23"/>
      <c r="H220" s="23"/>
      <c r="I220" s="26"/>
      <c r="J220" s="23"/>
      <c r="K220" s="26"/>
      <c r="L220" s="57"/>
      <c r="X220" s="8"/>
      <c r="Y220" s="8"/>
      <c r="Z220" s="8"/>
      <c r="AA220" s="25" t="s">
        <v>35</v>
      </c>
      <c r="AC220" s="8"/>
      <c r="AD220" s="8"/>
    </row>
    <row r="221" spans="1:30" customFormat="1" ht="15" x14ac:dyDescent="0.25">
      <c r="A221" s="20"/>
      <c r="B221" s="21"/>
      <c r="C221" s="86" t="s">
        <v>38</v>
      </c>
      <c r="D221" s="86"/>
      <c r="E221" s="86"/>
      <c r="F221" s="22"/>
      <c r="G221" s="23"/>
      <c r="H221" s="23"/>
      <c r="I221" s="26"/>
      <c r="J221" s="23"/>
      <c r="K221" s="26"/>
      <c r="L221" s="57"/>
      <c r="X221" s="8"/>
      <c r="Y221" s="8"/>
      <c r="Z221" s="8"/>
      <c r="AA221" s="25" t="s">
        <v>38</v>
      </c>
      <c r="AC221" s="8"/>
      <c r="AD221" s="8"/>
    </row>
    <row r="222" spans="1:30" customFormat="1" ht="15" x14ac:dyDescent="0.25">
      <c r="A222" s="20"/>
      <c r="B222" s="21"/>
      <c r="C222" s="86" t="s">
        <v>119</v>
      </c>
      <c r="D222" s="86"/>
      <c r="E222" s="86"/>
      <c r="F222" s="22" t="s">
        <v>40</v>
      </c>
      <c r="G222" s="27">
        <v>0</v>
      </c>
      <c r="H222" s="23"/>
      <c r="I222" s="26"/>
      <c r="J222" s="28">
        <v>0</v>
      </c>
      <c r="K222" s="26"/>
      <c r="L222" s="57"/>
      <c r="X222" s="8"/>
      <c r="Y222" s="8"/>
      <c r="Z222" s="8"/>
      <c r="AB222" s="25" t="s">
        <v>119</v>
      </c>
      <c r="AC222" s="8"/>
      <c r="AD222" s="8"/>
    </row>
    <row r="223" spans="1:30" customFormat="1" ht="15" x14ac:dyDescent="0.25">
      <c r="A223" s="20"/>
      <c r="B223" s="21"/>
      <c r="C223" s="86" t="s">
        <v>120</v>
      </c>
      <c r="D223" s="86"/>
      <c r="E223" s="86"/>
      <c r="F223" s="22" t="s">
        <v>40</v>
      </c>
      <c r="G223" s="27">
        <v>0</v>
      </c>
      <c r="H223" s="23"/>
      <c r="I223" s="26"/>
      <c r="J223" s="28">
        <v>0</v>
      </c>
      <c r="K223" s="26"/>
      <c r="L223" s="57"/>
      <c r="X223" s="8"/>
      <c r="Y223" s="8"/>
      <c r="Z223" s="8"/>
      <c r="AB223" s="25" t="s">
        <v>120</v>
      </c>
      <c r="AC223" s="8"/>
      <c r="AD223" s="8"/>
    </row>
    <row r="224" spans="1:30" customFormat="1" ht="15" x14ac:dyDescent="0.25">
      <c r="A224" s="32"/>
      <c r="B224" s="33"/>
      <c r="C224" s="87" t="s">
        <v>45</v>
      </c>
      <c r="D224" s="87"/>
      <c r="E224" s="87"/>
      <c r="F224" s="16"/>
      <c r="G224" s="34"/>
      <c r="H224" s="34"/>
      <c r="I224" s="41">
        <v>102.72</v>
      </c>
      <c r="J224" s="34"/>
      <c r="K224" s="35">
        <v>1439.14</v>
      </c>
      <c r="L224" s="57"/>
      <c r="X224" s="8"/>
      <c r="Y224" s="8"/>
      <c r="Z224" s="8"/>
      <c r="AC224" s="8" t="s">
        <v>45</v>
      </c>
      <c r="AD224" s="8"/>
    </row>
    <row r="225" spans="1:30" customFormat="1" ht="0.75" customHeight="1" x14ac:dyDescent="0.25">
      <c r="A225" s="36"/>
      <c r="B225" s="36"/>
      <c r="C225" s="88"/>
      <c r="D225" s="88"/>
      <c r="E225" s="88"/>
      <c r="F225" s="37"/>
      <c r="G225" s="38"/>
      <c r="H225" s="38"/>
      <c r="I225" s="38"/>
      <c r="J225" s="38"/>
      <c r="K225" s="38"/>
      <c r="L225" s="57"/>
      <c r="X225" s="8"/>
      <c r="Y225" s="8"/>
      <c r="Z225" s="8"/>
      <c r="AC225" s="8"/>
      <c r="AD225" s="8"/>
    </row>
    <row r="226" spans="1:30" customFormat="1" ht="45.75" x14ac:dyDescent="0.25">
      <c r="A226" s="14">
        <v>49</v>
      </c>
      <c r="B226" s="15" t="s">
        <v>121</v>
      </c>
      <c r="C226" s="87" t="s">
        <v>122</v>
      </c>
      <c r="D226" s="87"/>
      <c r="E226" s="87"/>
      <c r="F226" s="16" t="s">
        <v>115</v>
      </c>
      <c r="G226" s="41">
        <v>21.52</v>
      </c>
      <c r="H226" s="19"/>
      <c r="I226" s="42">
        <v>70.59</v>
      </c>
      <c r="J226" s="19" t="s">
        <v>116</v>
      </c>
      <c r="K226" s="42">
        <v>988.9</v>
      </c>
      <c r="L226" s="61">
        <v>21.52</v>
      </c>
      <c r="X226" s="8"/>
      <c r="Y226" s="8"/>
      <c r="Z226" s="8" t="s">
        <v>122</v>
      </c>
      <c r="AC226" s="8"/>
      <c r="AD226" s="8"/>
    </row>
    <row r="227" spans="1:30" customFormat="1" ht="15" x14ac:dyDescent="0.25">
      <c r="A227" s="20"/>
      <c r="B227" s="21"/>
      <c r="C227" s="86" t="s">
        <v>32</v>
      </c>
      <c r="D227" s="86"/>
      <c r="E227" s="86"/>
      <c r="F227" s="22"/>
      <c r="G227" s="23"/>
      <c r="H227" s="23"/>
      <c r="I227" s="26"/>
      <c r="J227" s="23"/>
      <c r="K227" s="26"/>
      <c r="L227" s="57"/>
      <c r="X227" s="8"/>
      <c r="Y227" s="8"/>
      <c r="Z227" s="8"/>
      <c r="AA227" s="25" t="s">
        <v>32</v>
      </c>
      <c r="AC227" s="8"/>
      <c r="AD227" s="8"/>
    </row>
    <row r="228" spans="1:30" customFormat="1" ht="15" x14ac:dyDescent="0.25">
      <c r="A228" s="20"/>
      <c r="B228" s="21"/>
      <c r="C228" s="86" t="s">
        <v>34</v>
      </c>
      <c r="D228" s="86"/>
      <c r="E228" s="86"/>
      <c r="F228" s="22"/>
      <c r="G228" s="23"/>
      <c r="H228" s="23"/>
      <c r="I228" s="30">
        <v>70.59</v>
      </c>
      <c r="J228" s="23"/>
      <c r="K228" s="30">
        <v>988.9</v>
      </c>
      <c r="L228" s="57"/>
      <c r="X228" s="8"/>
      <c r="Y228" s="8"/>
      <c r="Z228" s="8"/>
      <c r="AA228" s="25" t="s">
        <v>34</v>
      </c>
      <c r="AC228" s="8"/>
      <c r="AD228" s="8"/>
    </row>
    <row r="229" spans="1:30" customFormat="1" ht="15" x14ac:dyDescent="0.25">
      <c r="A229" s="20"/>
      <c r="B229" s="21"/>
      <c r="C229" s="86" t="s">
        <v>35</v>
      </c>
      <c r="D229" s="86"/>
      <c r="E229" s="86"/>
      <c r="F229" s="22"/>
      <c r="G229" s="23"/>
      <c r="H229" s="23"/>
      <c r="I229" s="26"/>
      <c r="J229" s="23"/>
      <c r="K229" s="26"/>
      <c r="L229" s="57"/>
      <c r="X229" s="8"/>
      <c r="Y229" s="8"/>
      <c r="Z229" s="8"/>
      <c r="AA229" s="25" t="s">
        <v>35</v>
      </c>
      <c r="AC229" s="8"/>
      <c r="AD229" s="8"/>
    </row>
    <row r="230" spans="1:30" customFormat="1" ht="15" x14ac:dyDescent="0.25">
      <c r="A230" s="20"/>
      <c r="B230" s="21"/>
      <c r="C230" s="86" t="s">
        <v>38</v>
      </c>
      <c r="D230" s="86"/>
      <c r="E230" s="86"/>
      <c r="F230" s="22"/>
      <c r="G230" s="23"/>
      <c r="H230" s="23"/>
      <c r="I230" s="26"/>
      <c r="J230" s="23"/>
      <c r="K230" s="26"/>
      <c r="L230" s="57"/>
      <c r="X230" s="8"/>
      <c r="Y230" s="8"/>
      <c r="Z230" s="8"/>
      <c r="AA230" s="25" t="s">
        <v>38</v>
      </c>
      <c r="AC230" s="8"/>
      <c r="AD230" s="8"/>
    </row>
    <row r="231" spans="1:30" customFormat="1" ht="15" x14ac:dyDescent="0.25">
      <c r="A231" s="20"/>
      <c r="B231" s="21"/>
      <c r="C231" s="86" t="s">
        <v>119</v>
      </c>
      <c r="D231" s="86"/>
      <c r="E231" s="86"/>
      <c r="F231" s="22" t="s">
        <v>40</v>
      </c>
      <c r="G231" s="27">
        <v>0</v>
      </c>
      <c r="H231" s="23"/>
      <c r="I231" s="26"/>
      <c r="J231" s="28">
        <v>0</v>
      </c>
      <c r="K231" s="26"/>
      <c r="L231" s="57"/>
      <c r="X231" s="8"/>
      <c r="Y231" s="8"/>
      <c r="Z231" s="8"/>
      <c r="AB231" s="25" t="s">
        <v>119</v>
      </c>
      <c r="AC231" s="8"/>
      <c r="AD231" s="8"/>
    </row>
    <row r="232" spans="1:30" customFormat="1" ht="15" x14ac:dyDescent="0.25">
      <c r="A232" s="20"/>
      <c r="B232" s="21"/>
      <c r="C232" s="86" t="s">
        <v>120</v>
      </c>
      <c r="D232" s="86"/>
      <c r="E232" s="86"/>
      <c r="F232" s="22" t="s">
        <v>40</v>
      </c>
      <c r="G232" s="27">
        <v>0</v>
      </c>
      <c r="H232" s="23"/>
      <c r="I232" s="26"/>
      <c r="J232" s="28">
        <v>0</v>
      </c>
      <c r="K232" s="26"/>
      <c r="L232" s="57"/>
      <c r="X232" s="8"/>
      <c r="Y232" s="8"/>
      <c r="Z232" s="8"/>
      <c r="AB232" s="25" t="s">
        <v>120</v>
      </c>
      <c r="AC232" s="8"/>
      <c r="AD232" s="8"/>
    </row>
    <row r="233" spans="1:30" customFormat="1" ht="15" x14ac:dyDescent="0.25">
      <c r="A233" s="32"/>
      <c r="B233" s="33"/>
      <c r="C233" s="87" t="s">
        <v>45</v>
      </c>
      <c r="D233" s="87"/>
      <c r="E233" s="87"/>
      <c r="F233" s="16"/>
      <c r="G233" s="34"/>
      <c r="H233" s="34"/>
      <c r="I233" s="41">
        <v>70.59</v>
      </c>
      <c r="J233" s="34"/>
      <c r="K233" s="41">
        <v>988.9</v>
      </c>
      <c r="L233" s="57"/>
      <c r="X233" s="8"/>
      <c r="Y233" s="8"/>
      <c r="Z233" s="8"/>
      <c r="AC233" s="8" t="s">
        <v>45</v>
      </c>
      <c r="AD233" s="8"/>
    </row>
    <row r="234" spans="1:30" customFormat="1" ht="0.75" customHeight="1" x14ac:dyDescent="0.25">
      <c r="A234" s="36"/>
      <c r="B234" s="36"/>
      <c r="C234" s="88"/>
      <c r="D234" s="88"/>
      <c r="E234" s="88"/>
      <c r="F234" s="37"/>
      <c r="G234" s="38"/>
      <c r="H234" s="38"/>
      <c r="I234" s="38"/>
      <c r="J234" s="38"/>
      <c r="K234" s="38"/>
      <c r="L234" s="57"/>
      <c r="X234" s="8"/>
      <c r="Y234" s="8"/>
      <c r="Z234" s="8"/>
      <c r="AC234" s="8"/>
      <c r="AD234" s="8"/>
    </row>
    <row r="235" spans="1:30" customFormat="1" ht="45.75" x14ac:dyDescent="0.25">
      <c r="A235" s="14">
        <v>50</v>
      </c>
      <c r="B235" s="15" t="s">
        <v>123</v>
      </c>
      <c r="C235" s="87" t="s">
        <v>124</v>
      </c>
      <c r="D235" s="87"/>
      <c r="E235" s="87"/>
      <c r="F235" s="16" t="s">
        <v>115</v>
      </c>
      <c r="G235" s="39">
        <v>30.495999999999999</v>
      </c>
      <c r="H235" s="19"/>
      <c r="I235" s="42">
        <v>117.71</v>
      </c>
      <c r="J235" s="19" t="s">
        <v>125</v>
      </c>
      <c r="K235" s="18">
        <v>1692.74</v>
      </c>
      <c r="L235" s="61"/>
      <c r="X235" s="8"/>
      <c r="Y235" s="8"/>
      <c r="Z235" s="8" t="s">
        <v>124</v>
      </c>
      <c r="AC235" s="8"/>
      <c r="AD235" s="8"/>
    </row>
    <row r="236" spans="1:30" customFormat="1" ht="15" x14ac:dyDescent="0.25">
      <c r="A236" s="20"/>
      <c r="B236" s="21"/>
      <c r="C236" s="86" t="s">
        <v>32</v>
      </c>
      <c r="D236" s="86"/>
      <c r="E236" s="86"/>
      <c r="F236" s="22"/>
      <c r="G236" s="23"/>
      <c r="H236" s="23"/>
      <c r="I236" s="26"/>
      <c r="J236" s="23"/>
      <c r="K236" s="26"/>
      <c r="L236" s="57"/>
      <c r="X236" s="8"/>
      <c r="Y236" s="8"/>
      <c r="Z236" s="8"/>
      <c r="AA236" s="25" t="s">
        <v>32</v>
      </c>
      <c r="AC236" s="8"/>
      <c r="AD236" s="8"/>
    </row>
    <row r="237" spans="1:30" customFormat="1" ht="15" x14ac:dyDescent="0.25">
      <c r="A237" s="20"/>
      <c r="B237" s="21"/>
      <c r="C237" s="86" t="s">
        <v>34</v>
      </c>
      <c r="D237" s="86"/>
      <c r="E237" s="86"/>
      <c r="F237" s="22"/>
      <c r="G237" s="23"/>
      <c r="H237" s="23"/>
      <c r="I237" s="30">
        <v>117.71</v>
      </c>
      <c r="J237" s="23"/>
      <c r="K237" s="24">
        <v>1692.74</v>
      </c>
      <c r="L237" s="57"/>
      <c r="X237" s="8"/>
      <c r="Y237" s="8"/>
      <c r="Z237" s="8"/>
      <c r="AA237" s="25" t="s">
        <v>34</v>
      </c>
      <c r="AC237" s="8"/>
      <c r="AD237" s="8"/>
    </row>
    <row r="238" spans="1:30" customFormat="1" ht="15" x14ac:dyDescent="0.25">
      <c r="A238" s="20"/>
      <c r="B238" s="21"/>
      <c r="C238" s="86" t="s">
        <v>35</v>
      </c>
      <c r="D238" s="86"/>
      <c r="E238" s="86"/>
      <c r="F238" s="22"/>
      <c r="G238" s="23"/>
      <c r="H238" s="23"/>
      <c r="I238" s="26"/>
      <c r="J238" s="23"/>
      <c r="K238" s="26"/>
      <c r="L238" s="57"/>
      <c r="X238" s="8"/>
      <c r="Y238" s="8"/>
      <c r="Z238" s="8"/>
      <c r="AA238" s="25" t="s">
        <v>35</v>
      </c>
      <c r="AC238" s="8"/>
      <c r="AD238" s="8"/>
    </row>
    <row r="239" spans="1:30" customFormat="1" ht="15" x14ac:dyDescent="0.25">
      <c r="A239" s="20"/>
      <c r="B239" s="21"/>
      <c r="C239" s="86" t="s">
        <v>38</v>
      </c>
      <c r="D239" s="86"/>
      <c r="E239" s="86"/>
      <c r="F239" s="22"/>
      <c r="G239" s="23"/>
      <c r="H239" s="23"/>
      <c r="I239" s="26"/>
      <c r="J239" s="23"/>
      <c r="K239" s="26"/>
      <c r="L239" s="57"/>
      <c r="X239" s="8"/>
      <c r="Y239" s="8"/>
      <c r="Z239" s="8"/>
      <c r="AA239" s="25" t="s">
        <v>38</v>
      </c>
      <c r="AC239" s="8"/>
      <c r="AD239" s="8"/>
    </row>
    <row r="240" spans="1:30" customFormat="1" ht="15" x14ac:dyDescent="0.25">
      <c r="A240" s="20"/>
      <c r="B240" s="21"/>
      <c r="C240" s="86" t="s">
        <v>119</v>
      </c>
      <c r="D240" s="86"/>
      <c r="E240" s="86"/>
      <c r="F240" s="22" t="s">
        <v>40</v>
      </c>
      <c r="G240" s="27">
        <v>0</v>
      </c>
      <c r="H240" s="23"/>
      <c r="I240" s="26"/>
      <c r="J240" s="28">
        <v>0</v>
      </c>
      <c r="K240" s="26"/>
      <c r="L240" s="57"/>
      <c r="X240" s="8"/>
      <c r="Y240" s="8"/>
      <c r="Z240" s="8"/>
      <c r="AB240" s="25" t="s">
        <v>119</v>
      </c>
      <c r="AC240" s="8"/>
      <c r="AD240" s="8"/>
    </row>
    <row r="241" spans="1:30" customFormat="1" ht="15" x14ac:dyDescent="0.25">
      <c r="A241" s="20"/>
      <c r="B241" s="21"/>
      <c r="C241" s="86" t="s">
        <v>120</v>
      </c>
      <c r="D241" s="86"/>
      <c r="E241" s="86"/>
      <c r="F241" s="22" t="s">
        <v>40</v>
      </c>
      <c r="G241" s="27">
        <v>0</v>
      </c>
      <c r="H241" s="23"/>
      <c r="I241" s="26"/>
      <c r="J241" s="28">
        <v>0</v>
      </c>
      <c r="K241" s="26"/>
      <c r="L241" s="57"/>
      <c r="X241" s="8"/>
      <c r="Y241" s="8"/>
      <c r="Z241" s="8"/>
      <c r="AB241" s="25" t="s">
        <v>120</v>
      </c>
      <c r="AC241" s="8"/>
      <c r="AD241" s="8"/>
    </row>
    <row r="242" spans="1:30" customFormat="1" ht="15" x14ac:dyDescent="0.25">
      <c r="A242" s="32"/>
      <c r="B242" s="33"/>
      <c r="C242" s="87" t="s">
        <v>45</v>
      </c>
      <c r="D242" s="87"/>
      <c r="E242" s="87"/>
      <c r="F242" s="16"/>
      <c r="G242" s="34"/>
      <c r="H242" s="34"/>
      <c r="I242" s="41">
        <v>117.71</v>
      </c>
      <c r="J242" s="34"/>
      <c r="K242" s="35">
        <v>1692.74</v>
      </c>
      <c r="L242" s="57"/>
      <c r="X242" s="8"/>
      <c r="Y242" s="8"/>
      <c r="Z242" s="8"/>
      <c r="AC242" s="8" t="s">
        <v>45</v>
      </c>
      <c r="AD242" s="8"/>
    </row>
    <row r="243" spans="1:30" customFormat="1" ht="0.75" customHeight="1" x14ac:dyDescent="0.25">
      <c r="A243" s="36"/>
      <c r="B243" s="36"/>
      <c r="C243" s="88"/>
      <c r="D243" s="88"/>
      <c r="E243" s="88"/>
      <c r="F243" s="37"/>
      <c r="G243" s="38"/>
      <c r="H243" s="38"/>
      <c r="I243" s="38"/>
      <c r="J243" s="38"/>
      <c r="K243" s="38"/>
      <c r="L243" s="57"/>
      <c r="X243" s="8"/>
      <c r="Y243" s="8"/>
      <c r="Z243" s="8"/>
      <c r="AC243" s="8"/>
      <c r="AD243" s="8"/>
    </row>
    <row r="244" spans="1:30" customFormat="1" ht="15" x14ac:dyDescent="0.25">
      <c r="B244" s="45"/>
      <c r="C244" s="85" t="s">
        <v>134</v>
      </c>
      <c r="D244" s="85"/>
      <c r="E244" s="85"/>
      <c r="F244" s="85"/>
      <c r="G244" s="85"/>
      <c r="H244" s="85"/>
      <c r="I244" s="46"/>
      <c r="J244" s="47"/>
      <c r="K244" s="48">
        <v>1332339.29</v>
      </c>
      <c r="L244" s="57"/>
      <c r="X244" s="8"/>
      <c r="Y244" s="8"/>
      <c r="Z244" s="8"/>
      <c r="AC244" s="8"/>
      <c r="AD244" s="8" t="s">
        <v>134</v>
      </c>
    </row>
    <row r="245" spans="1:30" customFormat="1" ht="15" x14ac:dyDescent="0.25">
      <c r="B245" s="45"/>
      <c r="C245" s="85" t="s">
        <v>135</v>
      </c>
      <c r="D245" s="85"/>
      <c r="E245" s="85"/>
      <c r="F245" s="85"/>
      <c r="G245" s="85"/>
      <c r="H245" s="85"/>
      <c r="I245" s="48">
        <v>3339.18</v>
      </c>
      <c r="J245" s="47"/>
      <c r="K245" s="48">
        <v>156907.89000000001</v>
      </c>
      <c r="L245" s="57"/>
      <c r="X245" s="8"/>
      <c r="Y245" s="8"/>
      <c r="Z245" s="8"/>
      <c r="AC245" s="8"/>
      <c r="AD245" s="8" t="s">
        <v>135</v>
      </c>
    </row>
    <row r="246" spans="1:30" customFormat="1" ht="15" x14ac:dyDescent="0.25">
      <c r="B246" s="45"/>
      <c r="C246" s="85" t="s">
        <v>136</v>
      </c>
      <c r="D246" s="85"/>
      <c r="E246" s="85"/>
      <c r="F246" s="85"/>
      <c r="G246" s="85"/>
      <c r="H246" s="85"/>
      <c r="I246" s="48">
        <v>1692.57</v>
      </c>
      <c r="J246" s="47"/>
      <c r="K246" s="48">
        <v>79533.59</v>
      </c>
      <c r="L246" s="57"/>
      <c r="X246" s="8"/>
      <c r="Y246" s="8"/>
      <c r="Z246" s="8"/>
      <c r="AC246" s="8"/>
      <c r="AD246" s="8" t="s">
        <v>136</v>
      </c>
    </row>
    <row r="247" spans="1:30" customFormat="1" ht="23.25" customHeight="1" x14ac:dyDescent="0.25">
      <c r="B247" s="45"/>
      <c r="C247" s="85" t="s">
        <v>174</v>
      </c>
      <c r="D247" s="85"/>
      <c r="E247" s="85"/>
      <c r="F247" s="85"/>
      <c r="G247" s="85"/>
      <c r="H247" s="85"/>
      <c r="I247" s="48">
        <v>142622.07999999999</v>
      </c>
      <c r="J247" s="47"/>
      <c r="K247" s="48">
        <v>1568780.77</v>
      </c>
      <c r="L247" s="57"/>
      <c r="X247" s="8"/>
      <c r="Y247" s="8"/>
      <c r="Z247" s="8"/>
      <c r="AC247" s="8"/>
      <c r="AD247" s="8" t="s">
        <v>174</v>
      </c>
    </row>
    <row r="248" spans="1:30" customFormat="1" ht="45" x14ac:dyDescent="0.25">
      <c r="A248" s="92" t="s">
        <v>175</v>
      </c>
      <c r="B248" s="92"/>
      <c r="C248" s="92"/>
      <c r="D248" s="92"/>
      <c r="E248" s="92"/>
      <c r="F248" s="92"/>
      <c r="G248" s="92"/>
      <c r="H248" s="92"/>
      <c r="I248" s="92"/>
      <c r="J248" s="92"/>
      <c r="K248" s="92"/>
      <c r="L248" s="57"/>
      <c r="M248" s="80" t="s">
        <v>198</v>
      </c>
      <c r="X248" s="8" t="s">
        <v>175</v>
      </c>
      <c r="Y248" s="8"/>
      <c r="Z248" s="8"/>
      <c r="AC248" s="8"/>
      <c r="AD248" s="8"/>
    </row>
    <row r="249" spans="1:30" customFormat="1" ht="56.25" x14ac:dyDescent="0.25">
      <c r="A249" s="14">
        <v>51</v>
      </c>
      <c r="B249" s="15" t="s">
        <v>139</v>
      </c>
      <c r="C249" s="93" t="s">
        <v>140</v>
      </c>
      <c r="D249" s="93"/>
      <c r="E249" s="93"/>
      <c r="F249" s="16" t="s">
        <v>141</v>
      </c>
      <c r="G249" s="43">
        <v>1</v>
      </c>
      <c r="H249" s="19"/>
      <c r="I249" s="19"/>
      <c r="J249" s="19" t="s">
        <v>31</v>
      </c>
      <c r="K249" s="19"/>
      <c r="L249" s="61">
        <v>1</v>
      </c>
      <c r="M249" s="10"/>
      <c r="X249" s="8"/>
      <c r="Y249" s="8"/>
      <c r="Z249" s="8" t="s">
        <v>140</v>
      </c>
      <c r="AC249" s="8"/>
      <c r="AD249" s="8"/>
    </row>
    <row r="250" spans="1:30" customFormat="1" ht="22.5" x14ac:dyDescent="0.25">
      <c r="A250" s="20"/>
      <c r="B250" s="21"/>
      <c r="C250" s="86" t="s">
        <v>32</v>
      </c>
      <c r="D250" s="86"/>
      <c r="E250" s="86"/>
      <c r="F250" s="22"/>
      <c r="G250" s="23"/>
      <c r="H250" s="23" t="s">
        <v>33</v>
      </c>
      <c r="I250" s="30">
        <v>432.73</v>
      </c>
      <c r="J250" s="23"/>
      <c r="K250" s="24">
        <v>20333.95</v>
      </c>
      <c r="L250" s="61"/>
      <c r="X250" s="8"/>
      <c r="Y250" s="8"/>
      <c r="Z250" s="8"/>
      <c r="AA250" s="25" t="s">
        <v>32</v>
      </c>
      <c r="AC250" s="8"/>
      <c r="AD250" s="8"/>
    </row>
    <row r="251" spans="1:30" customFormat="1" ht="22.5" x14ac:dyDescent="0.25">
      <c r="A251" s="20"/>
      <c r="B251" s="21"/>
      <c r="C251" s="86" t="s">
        <v>34</v>
      </c>
      <c r="D251" s="86"/>
      <c r="E251" s="86"/>
      <c r="F251" s="22"/>
      <c r="G251" s="23"/>
      <c r="H251" s="23" t="s">
        <v>33</v>
      </c>
      <c r="I251" s="30">
        <v>185.5</v>
      </c>
      <c r="J251" s="23"/>
      <c r="K251" s="24">
        <v>2598.87</v>
      </c>
      <c r="L251" s="61"/>
      <c r="X251" s="8"/>
      <c r="Y251" s="8"/>
      <c r="Z251" s="8"/>
      <c r="AA251" s="25" t="s">
        <v>34</v>
      </c>
      <c r="AC251" s="8"/>
      <c r="AD251" s="8"/>
    </row>
    <row r="252" spans="1:30" customFormat="1" ht="22.5" x14ac:dyDescent="0.25">
      <c r="A252" s="20"/>
      <c r="B252" s="21"/>
      <c r="C252" s="86" t="s">
        <v>35</v>
      </c>
      <c r="D252" s="86"/>
      <c r="E252" s="86"/>
      <c r="F252" s="22"/>
      <c r="G252" s="23"/>
      <c r="H252" s="23" t="s">
        <v>33</v>
      </c>
      <c r="I252" s="26" t="s">
        <v>142</v>
      </c>
      <c r="J252" s="23"/>
      <c r="K252" s="26" t="s">
        <v>143</v>
      </c>
      <c r="L252" s="61"/>
      <c r="X252" s="8"/>
      <c r="Y252" s="8"/>
      <c r="Z252" s="8"/>
      <c r="AA252" s="25" t="s">
        <v>35</v>
      </c>
      <c r="AC252" s="8"/>
      <c r="AD252" s="8"/>
    </row>
    <row r="253" spans="1:30" customFormat="1" ht="15" x14ac:dyDescent="0.25">
      <c r="A253" s="20"/>
      <c r="B253" s="21"/>
      <c r="C253" s="86" t="s">
        <v>38</v>
      </c>
      <c r="D253" s="86"/>
      <c r="E253" s="86"/>
      <c r="F253" s="22"/>
      <c r="G253" s="23"/>
      <c r="H253" s="23"/>
      <c r="I253" s="26"/>
      <c r="J253" s="23"/>
      <c r="K253" s="26"/>
      <c r="L253" s="61"/>
      <c r="X253" s="8"/>
      <c r="Y253" s="8"/>
      <c r="Z253" s="8"/>
      <c r="AA253" s="25" t="s">
        <v>38</v>
      </c>
      <c r="AC253" s="8"/>
      <c r="AD253" s="8"/>
    </row>
    <row r="254" spans="1:30" customFormat="1" ht="15" x14ac:dyDescent="0.25">
      <c r="A254" s="20"/>
      <c r="B254" s="21"/>
      <c r="C254" s="86" t="s">
        <v>39</v>
      </c>
      <c r="D254" s="86"/>
      <c r="E254" s="86"/>
      <c r="F254" s="22" t="s">
        <v>40</v>
      </c>
      <c r="G254" s="27">
        <v>109</v>
      </c>
      <c r="H254" s="23"/>
      <c r="I254" s="30">
        <v>503.01</v>
      </c>
      <c r="J254" s="28">
        <v>109</v>
      </c>
      <c r="K254" s="24">
        <v>23636.46</v>
      </c>
      <c r="L254" s="61"/>
      <c r="X254" s="8"/>
      <c r="Y254" s="8"/>
      <c r="Z254" s="8"/>
      <c r="AB254" s="25" t="s">
        <v>39</v>
      </c>
      <c r="AC254" s="8"/>
      <c r="AD254" s="8"/>
    </row>
    <row r="255" spans="1:30" customFormat="1" ht="15" x14ac:dyDescent="0.25">
      <c r="A255" s="20"/>
      <c r="B255" s="21"/>
      <c r="C255" s="86" t="s">
        <v>41</v>
      </c>
      <c r="D255" s="86"/>
      <c r="E255" s="86"/>
      <c r="F255" s="22" t="s">
        <v>40</v>
      </c>
      <c r="G255" s="27">
        <v>65</v>
      </c>
      <c r="H255" s="29">
        <v>0.85</v>
      </c>
      <c r="I255" s="30">
        <v>254.97</v>
      </c>
      <c r="J255" s="29">
        <v>55.25</v>
      </c>
      <c r="K255" s="24">
        <v>11980.87</v>
      </c>
      <c r="L255" s="61"/>
      <c r="X255" s="8"/>
      <c r="Y255" s="8"/>
      <c r="Z255" s="8"/>
      <c r="AB255" s="25" t="s">
        <v>41</v>
      </c>
      <c r="AC255" s="8"/>
      <c r="AD255" s="8"/>
    </row>
    <row r="256" spans="1:30" customFormat="1" ht="22.5" x14ac:dyDescent="0.25">
      <c r="A256" s="20"/>
      <c r="B256" s="21"/>
      <c r="C256" s="86" t="s">
        <v>42</v>
      </c>
      <c r="D256" s="86"/>
      <c r="E256" s="86"/>
      <c r="F256" s="22" t="s">
        <v>43</v>
      </c>
      <c r="G256" s="30">
        <v>35.01</v>
      </c>
      <c r="H256" s="23" t="s">
        <v>33</v>
      </c>
      <c r="I256" s="26"/>
      <c r="J256" s="23"/>
      <c r="K256" s="30">
        <v>50.73</v>
      </c>
      <c r="L256" s="61"/>
      <c r="X256" s="8"/>
      <c r="Y256" s="8"/>
      <c r="Z256" s="8"/>
      <c r="AB256" s="25" t="s">
        <v>42</v>
      </c>
      <c r="AC256" s="8"/>
      <c r="AD256" s="8"/>
    </row>
    <row r="257" spans="1:30" customFormat="1" ht="22.5" x14ac:dyDescent="0.25">
      <c r="A257" s="20"/>
      <c r="B257" s="21"/>
      <c r="C257" s="86" t="s">
        <v>44</v>
      </c>
      <c r="D257" s="86"/>
      <c r="E257" s="86"/>
      <c r="F257" s="22" t="s">
        <v>43</v>
      </c>
      <c r="G257" s="30">
        <v>1.71</v>
      </c>
      <c r="H257" s="23" t="s">
        <v>33</v>
      </c>
      <c r="I257" s="26"/>
      <c r="J257" s="23"/>
      <c r="K257" s="30">
        <v>2.48</v>
      </c>
      <c r="L257" s="61"/>
      <c r="X257" s="8"/>
      <c r="Y257" s="8"/>
      <c r="Z257" s="8"/>
      <c r="AB257" s="25" t="s">
        <v>44</v>
      </c>
      <c r="AC257" s="8"/>
      <c r="AD257" s="8"/>
    </row>
    <row r="258" spans="1:30" customFormat="1" ht="15" x14ac:dyDescent="0.25">
      <c r="A258" s="32"/>
      <c r="B258" s="33"/>
      <c r="C258" s="87" t="s">
        <v>45</v>
      </c>
      <c r="D258" s="87"/>
      <c r="E258" s="87"/>
      <c r="F258" s="16"/>
      <c r="G258" s="34"/>
      <c r="H258" s="34"/>
      <c r="I258" s="35">
        <v>1376.21</v>
      </c>
      <c r="J258" s="34"/>
      <c r="K258" s="35">
        <v>58550.15</v>
      </c>
      <c r="L258" s="61"/>
      <c r="X258" s="8"/>
      <c r="Y258" s="8"/>
      <c r="Z258" s="8"/>
      <c r="AC258" s="8" t="s">
        <v>45</v>
      </c>
      <c r="AD258" s="8"/>
    </row>
    <row r="259" spans="1:30" customFormat="1" ht="0.75" customHeight="1" x14ac:dyDescent="0.25">
      <c r="A259" s="36"/>
      <c r="B259" s="36"/>
      <c r="C259" s="88"/>
      <c r="D259" s="88"/>
      <c r="E259" s="88"/>
      <c r="F259" s="37"/>
      <c r="G259" s="38"/>
      <c r="H259" s="38"/>
      <c r="I259" s="38"/>
      <c r="J259" s="38"/>
      <c r="K259" s="38"/>
      <c r="L259" s="61"/>
      <c r="X259" s="8"/>
      <c r="Y259" s="8"/>
      <c r="Z259" s="8"/>
      <c r="AC259" s="8"/>
      <c r="AD259" s="8"/>
    </row>
    <row r="260" spans="1:30" customFormat="1" ht="67.5" x14ac:dyDescent="0.25">
      <c r="A260" s="14">
        <v>52</v>
      </c>
      <c r="B260" s="15" t="s">
        <v>144</v>
      </c>
      <c r="C260" s="87" t="s">
        <v>145</v>
      </c>
      <c r="D260" s="87"/>
      <c r="E260" s="87"/>
      <c r="F260" s="16" t="s">
        <v>146</v>
      </c>
      <c r="G260" s="43">
        <v>1</v>
      </c>
      <c r="H260" s="19"/>
      <c r="I260" s="19"/>
      <c r="J260" s="19" t="s">
        <v>31</v>
      </c>
      <c r="K260" s="19"/>
      <c r="L260" s="61">
        <v>1</v>
      </c>
      <c r="X260" s="8"/>
      <c r="Y260" s="8"/>
      <c r="Z260" s="8" t="s">
        <v>145</v>
      </c>
      <c r="AC260" s="8"/>
      <c r="AD260" s="8"/>
    </row>
    <row r="261" spans="1:30" customFormat="1" ht="22.5" x14ac:dyDescent="0.25">
      <c r="A261" s="20"/>
      <c r="B261" s="21"/>
      <c r="C261" s="86" t="s">
        <v>32</v>
      </c>
      <c r="D261" s="86"/>
      <c r="E261" s="86"/>
      <c r="F261" s="22"/>
      <c r="G261" s="23"/>
      <c r="H261" s="23" t="s">
        <v>61</v>
      </c>
      <c r="I261" s="24">
        <v>2152.39</v>
      </c>
      <c r="J261" s="23"/>
      <c r="K261" s="24">
        <v>101140.85</v>
      </c>
      <c r="L261" s="61"/>
      <c r="X261" s="8"/>
      <c r="Y261" s="8"/>
      <c r="Z261" s="8"/>
      <c r="AA261" s="25" t="s">
        <v>32</v>
      </c>
      <c r="AC261" s="8"/>
      <c r="AD261" s="8"/>
    </row>
    <row r="262" spans="1:30" customFormat="1" ht="22.5" x14ac:dyDescent="0.25">
      <c r="A262" s="20"/>
      <c r="B262" s="21"/>
      <c r="C262" s="86" t="s">
        <v>34</v>
      </c>
      <c r="D262" s="86"/>
      <c r="E262" s="86"/>
      <c r="F262" s="22"/>
      <c r="G262" s="23"/>
      <c r="H262" s="23" t="s">
        <v>62</v>
      </c>
      <c r="I262" s="24">
        <v>4368.68</v>
      </c>
      <c r="J262" s="23"/>
      <c r="K262" s="24">
        <v>61205.22</v>
      </c>
      <c r="L262" s="61"/>
      <c r="X262" s="8"/>
      <c r="Y262" s="8"/>
      <c r="Z262" s="8"/>
      <c r="AA262" s="25" t="s">
        <v>34</v>
      </c>
      <c r="AC262" s="8"/>
      <c r="AD262" s="8"/>
    </row>
    <row r="263" spans="1:30" customFormat="1" ht="22.5" x14ac:dyDescent="0.25">
      <c r="A263" s="20"/>
      <c r="B263" s="21"/>
      <c r="C263" s="86" t="s">
        <v>35</v>
      </c>
      <c r="D263" s="86"/>
      <c r="E263" s="86"/>
      <c r="F263" s="22"/>
      <c r="G263" s="23"/>
      <c r="H263" s="23" t="s">
        <v>62</v>
      </c>
      <c r="I263" s="26" t="s">
        <v>147</v>
      </c>
      <c r="J263" s="23"/>
      <c r="K263" s="26" t="s">
        <v>148</v>
      </c>
      <c r="L263" s="61"/>
      <c r="X263" s="8"/>
      <c r="Y263" s="8"/>
      <c r="Z263" s="8"/>
      <c r="AA263" s="25" t="s">
        <v>35</v>
      </c>
      <c r="AC263" s="8"/>
      <c r="AD263" s="8"/>
    </row>
    <row r="264" spans="1:30" customFormat="1" ht="15" x14ac:dyDescent="0.25">
      <c r="A264" s="20"/>
      <c r="B264" s="21"/>
      <c r="C264" s="86" t="s">
        <v>38</v>
      </c>
      <c r="D264" s="86"/>
      <c r="E264" s="86"/>
      <c r="F264" s="22"/>
      <c r="G264" s="23"/>
      <c r="H264" s="23"/>
      <c r="I264" s="24">
        <v>5127.08</v>
      </c>
      <c r="J264" s="23"/>
      <c r="K264" s="24">
        <v>44861.95</v>
      </c>
      <c r="L264" s="61"/>
      <c r="X264" s="8"/>
      <c r="Y264" s="8"/>
      <c r="Z264" s="8"/>
      <c r="AA264" s="25" t="s">
        <v>38</v>
      </c>
      <c r="AC264" s="8"/>
      <c r="AD264" s="8"/>
    </row>
    <row r="265" spans="1:30" customFormat="1" ht="15" x14ac:dyDescent="0.25">
      <c r="A265" s="20"/>
      <c r="B265" s="21"/>
      <c r="C265" s="86" t="s">
        <v>39</v>
      </c>
      <c r="D265" s="86"/>
      <c r="E265" s="86"/>
      <c r="F265" s="22" t="s">
        <v>40</v>
      </c>
      <c r="G265" s="27">
        <v>109</v>
      </c>
      <c r="H265" s="23"/>
      <c r="I265" s="24">
        <v>2764.51</v>
      </c>
      <c r="J265" s="28">
        <v>109</v>
      </c>
      <c r="K265" s="24">
        <v>129904.4</v>
      </c>
      <c r="L265" s="61"/>
      <c r="X265" s="8"/>
      <c r="Y265" s="8"/>
      <c r="Z265" s="8"/>
      <c r="AB265" s="25" t="s">
        <v>39</v>
      </c>
      <c r="AC265" s="8"/>
      <c r="AD265" s="8"/>
    </row>
    <row r="266" spans="1:30" customFormat="1" ht="15" x14ac:dyDescent="0.25">
      <c r="A266" s="20"/>
      <c r="B266" s="21"/>
      <c r="C266" s="86" t="s">
        <v>41</v>
      </c>
      <c r="D266" s="86"/>
      <c r="E266" s="86"/>
      <c r="F266" s="22" t="s">
        <v>40</v>
      </c>
      <c r="G266" s="27">
        <v>65</v>
      </c>
      <c r="H266" s="29">
        <v>0.85</v>
      </c>
      <c r="I266" s="24">
        <v>1401.28</v>
      </c>
      <c r="J266" s="29">
        <v>55.25</v>
      </c>
      <c r="K266" s="24">
        <v>65846.039999999994</v>
      </c>
      <c r="L266" s="61"/>
      <c r="X266" s="8"/>
      <c r="Y266" s="8"/>
      <c r="Z266" s="8"/>
      <c r="AB266" s="25" t="s">
        <v>41</v>
      </c>
      <c r="AC266" s="8"/>
      <c r="AD266" s="8"/>
    </row>
    <row r="267" spans="1:30" customFormat="1" ht="22.5" x14ac:dyDescent="0.25">
      <c r="A267" s="20"/>
      <c r="B267" s="21"/>
      <c r="C267" s="86" t="s">
        <v>42</v>
      </c>
      <c r="D267" s="86"/>
      <c r="E267" s="86"/>
      <c r="F267" s="22" t="s">
        <v>43</v>
      </c>
      <c r="G267" s="27">
        <v>144</v>
      </c>
      <c r="H267" s="23" t="s">
        <v>61</v>
      </c>
      <c r="I267" s="26"/>
      <c r="J267" s="23"/>
      <c r="K267" s="30">
        <v>239.95</v>
      </c>
      <c r="L267" s="61"/>
      <c r="X267" s="8"/>
      <c r="Y267" s="8"/>
      <c r="Z267" s="8"/>
      <c r="AB267" s="25" t="s">
        <v>42</v>
      </c>
      <c r="AC267" s="8"/>
      <c r="AD267" s="8"/>
    </row>
    <row r="268" spans="1:30" customFormat="1" ht="22.5" x14ac:dyDescent="0.25">
      <c r="A268" s="20"/>
      <c r="B268" s="21"/>
      <c r="C268" s="86" t="s">
        <v>44</v>
      </c>
      <c r="D268" s="86"/>
      <c r="E268" s="86"/>
      <c r="F268" s="22" t="s">
        <v>43</v>
      </c>
      <c r="G268" s="30">
        <v>17.18</v>
      </c>
      <c r="H268" s="23" t="s">
        <v>62</v>
      </c>
      <c r="I268" s="26"/>
      <c r="J268" s="23"/>
      <c r="K268" s="30">
        <v>31.12</v>
      </c>
      <c r="L268" s="61"/>
      <c r="X268" s="8"/>
      <c r="Y268" s="8"/>
      <c r="Z268" s="8"/>
      <c r="AB268" s="25" t="s">
        <v>44</v>
      </c>
      <c r="AC268" s="8"/>
      <c r="AD268" s="8"/>
    </row>
    <row r="269" spans="1:30" customFormat="1" ht="15" x14ac:dyDescent="0.25">
      <c r="A269" s="32"/>
      <c r="B269" s="33"/>
      <c r="C269" s="87" t="s">
        <v>45</v>
      </c>
      <c r="D269" s="87"/>
      <c r="E269" s="87"/>
      <c r="F269" s="16"/>
      <c r="G269" s="34"/>
      <c r="H269" s="34"/>
      <c r="I269" s="35">
        <v>15813.94</v>
      </c>
      <c r="J269" s="34"/>
      <c r="K269" s="35">
        <v>402958.46</v>
      </c>
      <c r="L269" s="61"/>
      <c r="X269" s="8"/>
      <c r="Y269" s="8"/>
      <c r="Z269" s="8"/>
      <c r="AC269" s="8" t="s">
        <v>45</v>
      </c>
      <c r="AD269" s="8"/>
    </row>
    <row r="270" spans="1:30" customFormat="1" ht="0.75" customHeight="1" x14ac:dyDescent="0.25">
      <c r="A270" s="36"/>
      <c r="B270" s="36"/>
      <c r="C270" s="88"/>
      <c r="D270" s="88"/>
      <c r="E270" s="88"/>
      <c r="F270" s="37"/>
      <c r="G270" s="38"/>
      <c r="H270" s="38"/>
      <c r="I270" s="38"/>
      <c r="J270" s="38"/>
      <c r="K270" s="38"/>
      <c r="L270" s="61"/>
      <c r="X270" s="8"/>
      <c r="Y270" s="8"/>
      <c r="Z270" s="8"/>
      <c r="AC270" s="8"/>
      <c r="AD270" s="8"/>
    </row>
    <row r="271" spans="1:30" customFormat="1" ht="71.25" customHeight="1" x14ac:dyDescent="0.25">
      <c r="A271" s="14">
        <v>53</v>
      </c>
      <c r="B271" s="15" t="s">
        <v>149</v>
      </c>
      <c r="C271" s="87" t="s">
        <v>150</v>
      </c>
      <c r="D271" s="87"/>
      <c r="E271" s="87"/>
      <c r="F271" s="16" t="s">
        <v>67</v>
      </c>
      <c r="G271" s="43">
        <v>-5</v>
      </c>
      <c r="H271" s="19"/>
      <c r="I271" s="18">
        <v>-1298.5</v>
      </c>
      <c r="J271" s="19" t="s">
        <v>57</v>
      </c>
      <c r="K271" s="18">
        <v>-11361.88</v>
      </c>
      <c r="L271" s="61"/>
      <c r="X271" s="8"/>
      <c r="Y271" s="8"/>
      <c r="Z271" s="8" t="s">
        <v>150</v>
      </c>
      <c r="AC271" s="8"/>
      <c r="AD271" s="8"/>
    </row>
    <row r="272" spans="1:30" customFormat="1" ht="0.75" customHeight="1" x14ac:dyDescent="0.25">
      <c r="A272" s="36"/>
      <c r="B272" s="36"/>
      <c r="C272" s="88"/>
      <c r="D272" s="88"/>
      <c r="E272" s="88"/>
      <c r="F272" s="37"/>
      <c r="G272" s="38"/>
      <c r="H272" s="38"/>
      <c r="I272" s="38"/>
      <c r="J272" s="38"/>
      <c r="K272" s="38"/>
      <c r="L272" s="61"/>
      <c r="X272" s="8"/>
      <c r="Y272" s="8"/>
      <c r="Z272" s="8"/>
      <c r="AC272" s="8"/>
      <c r="AD272" s="8"/>
    </row>
    <row r="273" spans="1:30" customFormat="1" ht="57" customHeight="1" x14ac:dyDescent="0.25">
      <c r="A273" s="62">
        <v>54</v>
      </c>
      <c r="B273" s="63" t="s">
        <v>176</v>
      </c>
      <c r="C273" s="90" t="s">
        <v>152</v>
      </c>
      <c r="D273" s="90"/>
      <c r="E273" s="90"/>
      <c r="F273" s="64" t="s">
        <v>153</v>
      </c>
      <c r="G273" s="68">
        <v>1</v>
      </c>
      <c r="H273" s="66"/>
      <c r="I273" s="67">
        <v>62789.79</v>
      </c>
      <c r="J273" s="66" t="s">
        <v>57</v>
      </c>
      <c r="K273" s="67">
        <v>549410.63</v>
      </c>
      <c r="L273" s="61">
        <v>1</v>
      </c>
      <c r="X273" s="8"/>
      <c r="Y273" s="8"/>
      <c r="Z273" s="8" t="s">
        <v>152</v>
      </c>
      <c r="AC273" s="8"/>
      <c r="AD273" s="8"/>
    </row>
    <row r="274" spans="1:30" customFormat="1" ht="0.75" hidden="1" customHeight="1" x14ac:dyDescent="0.25">
      <c r="A274" s="36"/>
      <c r="B274" s="36"/>
      <c r="C274" s="88"/>
      <c r="D274" s="88"/>
      <c r="E274" s="88"/>
      <c r="F274" s="37"/>
      <c r="G274" s="38"/>
      <c r="H274" s="38"/>
      <c r="I274" s="38"/>
      <c r="J274" s="38"/>
      <c r="K274" s="38"/>
      <c r="L274" s="61"/>
      <c r="X274" s="8"/>
      <c r="Y274" s="8"/>
      <c r="Z274" s="8"/>
      <c r="AC274" s="8"/>
      <c r="AD274" s="8"/>
    </row>
    <row r="275" spans="1:30" customFormat="1" ht="62.25" customHeight="1" x14ac:dyDescent="0.25">
      <c r="A275" s="14">
        <v>55</v>
      </c>
      <c r="B275" s="15" t="s">
        <v>154</v>
      </c>
      <c r="C275" s="87" t="s">
        <v>155</v>
      </c>
      <c r="D275" s="87"/>
      <c r="E275" s="87"/>
      <c r="F275" s="16" t="s">
        <v>67</v>
      </c>
      <c r="G275" s="43">
        <v>-180</v>
      </c>
      <c r="H275" s="19"/>
      <c r="I275" s="42">
        <v>-828</v>
      </c>
      <c r="J275" s="19" t="s">
        <v>57</v>
      </c>
      <c r="K275" s="18">
        <v>-7245</v>
      </c>
      <c r="L275" s="61"/>
      <c r="X275" s="8"/>
      <c r="Y275" s="8"/>
      <c r="Z275" s="8" t="s">
        <v>155</v>
      </c>
      <c r="AC275" s="8"/>
      <c r="AD275" s="8"/>
    </row>
    <row r="276" spans="1:30" customFormat="1" ht="0.75" customHeight="1" x14ac:dyDescent="0.25">
      <c r="A276" s="36"/>
      <c r="B276" s="36"/>
      <c r="C276" s="88"/>
      <c r="D276" s="88"/>
      <c r="E276" s="88"/>
      <c r="F276" s="37"/>
      <c r="G276" s="38"/>
      <c r="H276" s="38"/>
      <c r="I276" s="38"/>
      <c r="J276" s="38"/>
      <c r="K276" s="38"/>
      <c r="L276" s="61"/>
      <c r="X276" s="8"/>
      <c r="Y276" s="8"/>
      <c r="Z276" s="8"/>
      <c r="AC276" s="8"/>
      <c r="AD276" s="8"/>
    </row>
    <row r="277" spans="1:30" customFormat="1" ht="60" customHeight="1" x14ac:dyDescent="0.25">
      <c r="A277" s="62">
        <v>56</v>
      </c>
      <c r="B277" s="63" t="s">
        <v>177</v>
      </c>
      <c r="C277" s="90" t="s">
        <v>178</v>
      </c>
      <c r="D277" s="90"/>
      <c r="E277" s="90"/>
      <c r="F277" s="64" t="s">
        <v>75</v>
      </c>
      <c r="G277" s="69">
        <v>0.73699999999999999</v>
      </c>
      <c r="H277" s="66"/>
      <c r="I277" s="67">
        <v>31389.26</v>
      </c>
      <c r="J277" s="66" t="s">
        <v>57</v>
      </c>
      <c r="K277" s="67">
        <v>274656</v>
      </c>
      <c r="L277" s="61">
        <v>0.73699999999999999</v>
      </c>
      <c r="X277" s="8"/>
      <c r="Y277" s="8"/>
      <c r="Z277" s="8" t="s">
        <v>178</v>
      </c>
      <c r="AC277" s="8"/>
      <c r="AD277" s="8"/>
    </row>
    <row r="278" spans="1:30" customFormat="1" ht="0.75" hidden="1" customHeight="1" x14ac:dyDescent="0.25">
      <c r="A278" s="36"/>
      <c r="B278" s="36"/>
      <c r="C278" s="88"/>
      <c r="D278" s="88"/>
      <c r="E278" s="88"/>
      <c r="F278" s="37"/>
      <c r="G278" s="38"/>
      <c r="H278" s="38"/>
      <c r="I278" s="38"/>
      <c r="J278" s="38"/>
      <c r="K278" s="38"/>
      <c r="L278" s="61"/>
      <c r="X278" s="8"/>
      <c r="Y278" s="8"/>
      <c r="Z278" s="8"/>
      <c r="AC278" s="8"/>
      <c r="AD278" s="8"/>
    </row>
    <row r="279" spans="1:30" customFormat="1" ht="62.25" customHeight="1" x14ac:dyDescent="0.25">
      <c r="A279" s="62">
        <v>57</v>
      </c>
      <c r="B279" s="63" t="s">
        <v>179</v>
      </c>
      <c r="C279" s="90" t="s">
        <v>180</v>
      </c>
      <c r="D279" s="90"/>
      <c r="E279" s="90"/>
      <c r="F279" s="64" t="s">
        <v>67</v>
      </c>
      <c r="G279" s="68">
        <v>116</v>
      </c>
      <c r="H279" s="66"/>
      <c r="I279" s="67">
        <v>1611.78</v>
      </c>
      <c r="J279" s="66" t="s">
        <v>57</v>
      </c>
      <c r="K279" s="67">
        <v>14103.08</v>
      </c>
      <c r="L279" s="61">
        <v>116</v>
      </c>
      <c r="X279" s="8"/>
      <c r="Y279" s="8"/>
      <c r="Z279" s="8" t="s">
        <v>180</v>
      </c>
      <c r="AC279" s="8"/>
      <c r="AD279" s="8"/>
    </row>
    <row r="280" spans="1:30" customFormat="1" ht="0.75" customHeight="1" x14ac:dyDescent="0.25">
      <c r="A280" s="36"/>
      <c r="B280" s="36"/>
      <c r="C280" s="88"/>
      <c r="D280" s="88"/>
      <c r="E280" s="88"/>
      <c r="F280" s="37"/>
      <c r="G280" s="38"/>
      <c r="H280" s="38"/>
      <c r="I280" s="38"/>
      <c r="J280" s="38"/>
      <c r="K280" s="38"/>
      <c r="L280" s="61"/>
      <c r="X280" s="8"/>
      <c r="Y280" s="8"/>
      <c r="Z280" s="8"/>
      <c r="AC280" s="8"/>
      <c r="AD280" s="8"/>
    </row>
    <row r="281" spans="1:30" customFormat="1" ht="56.25" x14ac:dyDescent="0.25">
      <c r="A281" s="14">
        <v>58</v>
      </c>
      <c r="B281" s="15" t="s">
        <v>160</v>
      </c>
      <c r="C281" s="87" t="s">
        <v>161</v>
      </c>
      <c r="D281" s="87"/>
      <c r="E281" s="87"/>
      <c r="F281" s="16" t="s">
        <v>72</v>
      </c>
      <c r="G281" s="49">
        <v>-0.2</v>
      </c>
      <c r="H281" s="19"/>
      <c r="I281" s="18">
        <v>-1094.03</v>
      </c>
      <c r="J281" s="19" t="s">
        <v>57</v>
      </c>
      <c r="K281" s="18">
        <v>-9572.76</v>
      </c>
      <c r="L281" s="61"/>
      <c r="X281" s="8"/>
      <c r="Y281" s="8"/>
      <c r="Z281" s="8" t="s">
        <v>161</v>
      </c>
      <c r="AC281" s="8"/>
      <c r="AD281" s="8"/>
    </row>
    <row r="282" spans="1:30" customFormat="1" ht="3" customHeight="1" x14ac:dyDescent="0.25">
      <c r="A282" s="36"/>
      <c r="B282" s="36"/>
      <c r="C282" s="88"/>
      <c r="D282" s="88"/>
      <c r="E282" s="88"/>
      <c r="F282" s="37"/>
      <c r="G282" s="38"/>
      <c r="H282" s="38"/>
      <c r="I282" s="38"/>
      <c r="J282" s="38"/>
      <c r="K282" s="38"/>
      <c r="L282" s="61"/>
      <c r="X282" s="8"/>
      <c r="Y282" s="8"/>
      <c r="Z282" s="8"/>
      <c r="AC282" s="8"/>
      <c r="AD282" s="8"/>
    </row>
    <row r="283" spans="1:30" customFormat="1" ht="56.25" x14ac:dyDescent="0.25">
      <c r="A283" s="62">
        <v>59</v>
      </c>
      <c r="B283" s="63" t="s">
        <v>181</v>
      </c>
      <c r="C283" s="90" t="s">
        <v>182</v>
      </c>
      <c r="D283" s="90"/>
      <c r="E283" s="90"/>
      <c r="F283" s="64" t="s">
        <v>75</v>
      </c>
      <c r="G283" s="69">
        <v>0.27500000000000002</v>
      </c>
      <c r="H283" s="66"/>
      <c r="I283" s="67">
        <v>5945.92</v>
      </c>
      <c r="J283" s="66" t="s">
        <v>57</v>
      </c>
      <c r="K283" s="67">
        <v>52026.8</v>
      </c>
      <c r="L283" s="61">
        <v>0.27500000000000002</v>
      </c>
      <c r="X283" s="8"/>
      <c r="Y283" s="8"/>
      <c r="Z283" s="8" t="s">
        <v>182</v>
      </c>
      <c r="AC283" s="8"/>
      <c r="AD283" s="8"/>
    </row>
    <row r="284" spans="1:30" customFormat="1" ht="15" x14ac:dyDescent="0.25">
      <c r="A284" s="36"/>
      <c r="B284" s="36"/>
      <c r="C284" s="88"/>
      <c r="D284" s="88"/>
      <c r="E284" s="88"/>
      <c r="F284" s="37"/>
      <c r="G284" s="38"/>
      <c r="H284" s="38"/>
      <c r="I284" s="38"/>
      <c r="J284" s="38"/>
      <c r="K284" s="38"/>
      <c r="L284" s="61"/>
      <c r="X284" s="8"/>
      <c r="Y284" s="8"/>
      <c r="Z284" s="8"/>
      <c r="AC284" s="8"/>
      <c r="AD284" s="8"/>
    </row>
    <row r="285" spans="1:30" customFormat="1" ht="56.25" x14ac:dyDescent="0.25">
      <c r="A285" s="14">
        <v>60</v>
      </c>
      <c r="B285" s="15" t="s">
        <v>164</v>
      </c>
      <c r="C285" s="87" t="s">
        <v>165</v>
      </c>
      <c r="D285" s="87"/>
      <c r="E285" s="87"/>
      <c r="F285" s="16" t="s">
        <v>72</v>
      </c>
      <c r="G285" s="41">
        <v>-0.15</v>
      </c>
      <c r="H285" s="19"/>
      <c r="I285" s="18">
        <v>-1778.4</v>
      </c>
      <c r="J285" s="19" t="s">
        <v>57</v>
      </c>
      <c r="K285" s="18">
        <v>-15561</v>
      </c>
      <c r="L285" s="61"/>
      <c r="X285" s="8"/>
      <c r="Y285" s="8"/>
      <c r="Z285" s="8" t="s">
        <v>165</v>
      </c>
      <c r="AC285" s="8"/>
      <c r="AD285" s="8"/>
    </row>
    <row r="286" spans="1:30" customFormat="1" ht="15" x14ac:dyDescent="0.25">
      <c r="A286" s="36"/>
      <c r="B286" s="36"/>
      <c r="C286" s="88"/>
      <c r="D286" s="88"/>
      <c r="E286" s="88"/>
      <c r="F286" s="37"/>
      <c r="G286" s="38"/>
      <c r="H286" s="38"/>
      <c r="I286" s="38"/>
      <c r="J286" s="38"/>
      <c r="K286" s="38"/>
      <c r="L286" s="61"/>
      <c r="X286" s="8"/>
      <c r="Y286" s="8"/>
      <c r="Z286" s="8"/>
      <c r="AC286" s="8"/>
      <c r="AD286" s="8"/>
    </row>
    <row r="287" spans="1:30" customFormat="1" ht="56.25" x14ac:dyDescent="0.25">
      <c r="A287" s="62">
        <v>61</v>
      </c>
      <c r="B287" s="63" t="s">
        <v>183</v>
      </c>
      <c r="C287" s="90" t="s">
        <v>184</v>
      </c>
      <c r="D287" s="90"/>
      <c r="E287" s="90"/>
      <c r="F287" s="64" t="s">
        <v>75</v>
      </c>
      <c r="G287" s="69">
        <v>0.19500000000000001</v>
      </c>
      <c r="H287" s="66"/>
      <c r="I287" s="67">
        <v>4226.84</v>
      </c>
      <c r="J287" s="66" t="s">
        <v>57</v>
      </c>
      <c r="K287" s="67">
        <v>36984.89</v>
      </c>
      <c r="L287" s="61">
        <v>0.19500000000000001</v>
      </c>
      <c r="X287" s="8"/>
      <c r="Y287" s="8"/>
      <c r="Z287" s="8" t="s">
        <v>184</v>
      </c>
      <c r="AC287" s="8"/>
      <c r="AD287" s="8"/>
    </row>
    <row r="288" spans="1:30" customFormat="1" ht="0.75" customHeight="1" x14ac:dyDescent="0.25">
      <c r="A288" s="77"/>
      <c r="B288" s="77"/>
      <c r="C288" s="91"/>
      <c r="D288" s="91"/>
      <c r="E288" s="91"/>
      <c r="F288" s="78"/>
      <c r="G288" s="79"/>
      <c r="H288" s="79"/>
      <c r="I288" s="79"/>
      <c r="J288" s="79"/>
      <c r="K288" s="79"/>
      <c r="L288" s="61"/>
      <c r="X288" s="8"/>
      <c r="Y288" s="8"/>
      <c r="Z288" s="8"/>
      <c r="AC288" s="8"/>
      <c r="AD288" s="8"/>
    </row>
    <row r="289" spans="1:30" customFormat="1" ht="57" customHeight="1" x14ac:dyDescent="0.25">
      <c r="A289" s="62">
        <v>62</v>
      </c>
      <c r="B289" s="63" t="s">
        <v>168</v>
      </c>
      <c r="C289" s="90" t="s">
        <v>169</v>
      </c>
      <c r="D289" s="90"/>
      <c r="E289" s="90"/>
      <c r="F289" s="64" t="s">
        <v>67</v>
      </c>
      <c r="G289" s="68">
        <v>2</v>
      </c>
      <c r="H289" s="66"/>
      <c r="I289" s="67">
        <v>5765.73</v>
      </c>
      <c r="J289" s="66" t="s">
        <v>57</v>
      </c>
      <c r="K289" s="67">
        <v>50450.15</v>
      </c>
      <c r="L289" s="61">
        <v>2</v>
      </c>
      <c r="X289" s="8"/>
      <c r="Y289" s="8"/>
      <c r="Z289" s="8" t="s">
        <v>169</v>
      </c>
      <c r="AC289" s="8"/>
      <c r="AD289" s="8"/>
    </row>
    <row r="290" spans="1:30" customFormat="1" ht="0.75" hidden="1" customHeight="1" x14ac:dyDescent="0.25">
      <c r="A290" s="77"/>
      <c r="B290" s="77"/>
      <c r="C290" s="91"/>
      <c r="D290" s="91"/>
      <c r="E290" s="91"/>
      <c r="F290" s="78"/>
      <c r="G290" s="79"/>
      <c r="H290" s="79"/>
      <c r="I290" s="79"/>
      <c r="J290" s="79"/>
      <c r="K290" s="79"/>
      <c r="L290" s="61"/>
      <c r="X290" s="8"/>
      <c r="Y290" s="8"/>
      <c r="Z290" s="8"/>
      <c r="AC290" s="8"/>
      <c r="AD290" s="8"/>
    </row>
    <row r="291" spans="1:30" customFormat="1" ht="60" customHeight="1" x14ac:dyDescent="0.25">
      <c r="A291" s="62">
        <v>63</v>
      </c>
      <c r="B291" s="63" t="s">
        <v>170</v>
      </c>
      <c r="C291" s="90" t="s">
        <v>171</v>
      </c>
      <c r="D291" s="90"/>
      <c r="E291" s="90"/>
      <c r="F291" s="64" t="s">
        <v>67</v>
      </c>
      <c r="G291" s="68">
        <v>1</v>
      </c>
      <c r="H291" s="66"/>
      <c r="I291" s="66"/>
      <c r="J291" s="66" t="s">
        <v>57</v>
      </c>
      <c r="K291" s="66"/>
      <c r="L291" s="61">
        <v>1</v>
      </c>
      <c r="X291" s="8"/>
      <c r="Y291" s="8"/>
      <c r="Z291" s="8" t="s">
        <v>171</v>
      </c>
      <c r="AC291" s="8"/>
      <c r="AD291" s="8"/>
    </row>
    <row r="292" spans="1:30" customFormat="1" ht="0.75" customHeight="1" x14ac:dyDescent="0.25">
      <c r="A292" s="36"/>
      <c r="B292" s="36"/>
      <c r="C292" s="88"/>
      <c r="D292" s="88"/>
      <c r="E292" s="88"/>
      <c r="F292" s="37"/>
      <c r="G292" s="38"/>
      <c r="H292" s="38"/>
      <c r="I292" s="38"/>
      <c r="J292" s="38"/>
      <c r="K292" s="38"/>
      <c r="L292" s="61"/>
      <c r="X292" s="8"/>
      <c r="Y292" s="8"/>
      <c r="Z292" s="8"/>
      <c r="AC292" s="8"/>
      <c r="AD292" s="8"/>
    </row>
    <row r="293" spans="1:30" customFormat="1" ht="67.5" x14ac:dyDescent="0.25">
      <c r="A293" s="14">
        <v>64</v>
      </c>
      <c r="B293" s="15" t="s">
        <v>105</v>
      </c>
      <c r="C293" s="87" t="s">
        <v>106</v>
      </c>
      <c r="D293" s="87"/>
      <c r="E293" s="87"/>
      <c r="F293" s="16" t="s">
        <v>107</v>
      </c>
      <c r="G293" s="17">
        <v>1.9730000000000001E-2</v>
      </c>
      <c r="H293" s="19"/>
      <c r="I293" s="19"/>
      <c r="J293" s="19" t="s">
        <v>31</v>
      </c>
      <c r="K293" s="19"/>
      <c r="L293" s="61">
        <v>1.9730000000000001E-2</v>
      </c>
      <c r="X293" s="8"/>
      <c r="Y293" s="8"/>
      <c r="Z293" s="8" t="s">
        <v>106</v>
      </c>
      <c r="AC293" s="8"/>
      <c r="AD293" s="8"/>
    </row>
    <row r="294" spans="1:30" customFormat="1" ht="22.5" x14ac:dyDescent="0.25">
      <c r="A294" s="20"/>
      <c r="B294" s="21"/>
      <c r="C294" s="86" t="s">
        <v>32</v>
      </c>
      <c r="D294" s="86"/>
      <c r="E294" s="86"/>
      <c r="F294" s="22"/>
      <c r="G294" s="23"/>
      <c r="H294" s="23" t="s">
        <v>61</v>
      </c>
      <c r="I294" s="30">
        <v>36.43</v>
      </c>
      <c r="J294" s="23"/>
      <c r="K294" s="24">
        <v>1711.67</v>
      </c>
      <c r="L294" s="61"/>
      <c r="X294" s="8"/>
      <c r="Y294" s="8"/>
      <c r="Z294" s="8"/>
      <c r="AA294" s="25" t="s">
        <v>32</v>
      </c>
      <c r="AC294" s="8"/>
      <c r="AD294" s="8"/>
    </row>
    <row r="295" spans="1:30" customFormat="1" ht="22.5" x14ac:dyDescent="0.25">
      <c r="A295" s="20"/>
      <c r="B295" s="21"/>
      <c r="C295" s="86" t="s">
        <v>34</v>
      </c>
      <c r="D295" s="86"/>
      <c r="E295" s="86"/>
      <c r="F295" s="22"/>
      <c r="G295" s="23"/>
      <c r="H295" s="23" t="s">
        <v>62</v>
      </c>
      <c r="I295" s="30">
        <v>447.91</v>
      </c>
      <c r="J295" s="23"/>
      <c r="K295" s="24">
        <v>6275.28</v>
      </c>
      <c r="L295" s="61"/>
      <c r="X295" s="8"/>
      <c r="Y295" s="8"/>
      <c r="Z295" s="8"/>
      <c r="AA295" s="25" t="s">
        <v>34</v>
      </c>
      <c r="AC295" s="8"/>
      <c r="AD295" s="8"/>
    </row>
    <row r="296" spans="1:30" customFormat="1" ht="22.5" x14ac:dyDescent="0.25">
      <c r="A296" s="20"/>
      <c r="B296" s="21"/>
      <c r="C296" s="86" t="s">
        <v>35</v>
      </c>
      <c r="D296" s="86"/>
      <c r="E296" s="86"/>
      <c r="F296" s="22"/>
      <c r="G296" s="23"/>
      <c r="H296" s="23" t="s">
        <v>62</v>
      </c>
      <c r="I296" s="26" t="s">
        <v>172</v>
      </c>
      <c r="J296" s="23"/>
      <c r="K296" s="26" t="s">
        <v>173</v>
      </c>
      <c r="L296" s="61"/>
      <c r="X296" s="8"/>
      <c r="Y296" s="8"/>
      <c r="Z296" s="8"/>
      <c r="AA296" s="25" t="s">
        <v>35</v>
      </c>
      <c r="AC296" s="8"/>
      <c r="AD296" s="8"/>
    </row>
    <row r="297" spans="1:30" customFormat="1" ht="15" x14ac:dyDescent="0.25">
      <c r="A297" s="20"/>
      <c r="B297" s="21"/>
      <c r="C297" s="86" t="s">
        <v>38</v>
      </c>
      <c r="D297" s="86"/>
      <c r="E297" s="86"/>
      <c r="F297" s="22"/>
      <c r="G297" s="23"/>
      <c r="H297" s="23"/>
      <c r="I297" s="24">
        <v>4543.18</v>
      </c>
      <c r="J297" s="23"/>
      <c r="K297" s="24">
        <v>39752.839999999997</v>
      </c>
      <c r="L297" s="61"/>
      <c r="X297" s="8"/>
      <c r="Y297" s="8"/>
      <c r="Z297" s="8"/>
      <c r="AA297" s="25" t="s">
        <v>38</v>
      </c>
      <c r="AC297" s="8"/>
      <c r="AD297" s="8"/>
    </row>
    <row r="298" spans="1:30" customFormat="1" ht="15" x14ac:dyDescent="0.25">
      <c r="A298" s="20"/>
      <c r="B298" s="21"/>
      <c r="C298" s="86" t="s">
        <v>39</v>
      </c>
      <c r="D298" s="86"/>
      <c r="E298" s="86"/>
      <c r="F298" s="22" t="s">
        <v>40</v>
      </c>
      <c r="G298" s="27">
        <v>109</v>
      </c>
      <c r="H298" s="23"/>
      <c r="I298" s="30">
        <v>71.66</v>
      </c>
      <c r="J298" s="28">
        <v>109</v>
      </c>
      <c r="K298" s="24">
        <v>3367.02</v>
      </c>
      <c r="L298" s="61"/>
      <c r="X298" s="8"/>
      <c r="Y298" s="8"/>
      <c r="Z298" s="8"/>
      <c r="AB298" s="25" t="s">
        <v>39</v>
      </c>
      <c r="AC298" s="8"/>
      <c r="AD298" s="8"/>
    </row>
    <row r="299" spans="1:30" customFormat="1" ht="15" x14ac:dyDescent="0.25">
      <c r="A299" s="20"/>
      <c r="B299" s="21"/>
      <c r="C299" s="86" t="s">
        <v>41</v>
      </c>
      <c r="D299" s="86"/>
      <c r="E299" s="86"/>
      <c r="F299" s="22" t="s">
        <v>40</v>
      </c>
      <c r="G299" s="27">
        <v>65</v>
      </c>
      <c r="H299" s="29">
        <v>0.85</v>
      </c>
      <c r="I299" s="30">
        <v>36.32</v>
      </c>
      <c r="J299" s="29">
        <v>55.25</v>
      </c>
      <c r="K299" s="24">
        <v>1706.68</v>
      </c>
      <c r="L299" s="61"/>
      <c r="X299" s="8"/>
      <c r="Y299" s="8"/>
      <c r="Z299" s="8"/>
      <c r="AB299" s="25" t="s">
        <v>41</v>
      </c>
      <c r="AC299" s="8"/>
      <c r="AD299" s="8"/>
    </row>
    <row r="300" spans="1:30" customFormat="1" ht="22.5" x14ac:dyDescent="0.25">
      <c r="A300" s="20"/>
      <c r="B300" s="21"/>
      <c r="C300" s="86" t="s">
        <v>42</v>
      </c>
      <c r="D300" s="86"/>
      <c r="E300" s="86"/>
      <c r="F300" s="22" t="s">
        <v>43</v>
      </c>
      <c r="G300" s="30">
        <v>134.46</v>
      </c>
      <c r="H300" s="23" t="s">
        <v>61</v>
      </c>
      <c r="I300" s="26"/>
      <c r="J300" s="23"/>
      <c r="K300" s="30">
        <v>4.42</v>
      </c>
      <c r="L300" s="61"/>
      <c r="X300" s="8"/>
      <c r="Y300" s="8"/>
      <c r="Z300" s="8"/>
      <c r="AB300" s="25" t="s">
        <v>42</v>
      </c>
      <c r="AC300" s="8"/>
      <c r="AD300" s="8"/>
    </row>
    <row r="301" spans="1:30" customFormat="1" ht="22.5" x14ac:dyDescent="0.25">
      <c r="A301" s="20"/>
      <c r="B301" s="21"/>
      <c r="C301" s="86" t="s">
        <v>44</v>
      </c>
      <c r="D301" s="86"/>
      <c r="E301" s="86"/>
      <c r="F301" s="22" t="s">
        <v>43</v>
      </c>
      <c r="G301" s="30">
        <v>54.89</v>
      </c>
      <c r="H301" s="23" t="s">
        <v>62</v>
      </c>
      <c r="I301" s="26"/>
      <c r="J301" s="23"/>
      <c r="K301" s="30">
        <v>1.96</v>
      </c>
      <c r="L301" s="61"/>
      <c r="X301" s="8"/>
      <c r="Y301" s="8"/>
      <c r="Z301" s="8"/>
      <c r="AB301" s="25" t="s">
        <v>44</v>
      </c>
      <c r="AC301" s="8"/>
      <c r="AD301" s="8"/>
    </row>
    <row r="302" spans="1:30" customFormat="1" ht="15" x14ac:dyDescent="0.25">
      <c r="A302" s="32"/>
      <c r="B302" s="33"/>
      <c r="C302" s="87" t="s">
        <v>45</v>
      </c>
      <c r="D302" s="87"/>
      <c r="E302" s="87"/>
      <c r="F302" s="16"/>
      <c r="G302" s="34"/>
      <c r="H302" s="34"/>
      <c r="I302" s="35">
        <v>5135.5</v>
      </c>
      <c r="J302" s="34"/>
      <c r="K302" s="35">
        <v>52813.49</v>
      </c>
      <c r="L302" s="61"/>
      <c r="X302" s="8"/>
      <c r="Y302" s="8"/>
      <c r="Z302" s="8"/>
      <c r="AC302" s="8" t="s">
        <v>45</v>
      </c>
      <c r="AD302" s="8"/>
    </row>
    <row r="303" spans="1:30" customFormat="1" ht="0.75" customHeight="1" x14ac:dyDescent="0.25">
      <c r="A303" s="36"/>
      <c r="B303" s="36"/>
      <c r="C303" s="88"/>
      <c r="D303" s="88"/>
      <c r="E303" s="88"/>
      <c r="F303" s="37"/>
      <c r="G303" s="38"/>
      <c r="H303" s="38"/>
      <c r="I303" s="38"/>
      <c r="J303" s="38"/>
      <c r="K303" s="38"/>
      <c r="L303" s="61"/>
      <c r="X303" s="8"/>
      <c r="Y303" s="8"/>
      <c r="Z303" s="8"/>
      <c r="AC303" s="8"/>
      <c r="AD303" s="8"/>
    </row>
    <row r="304" spans="1:30" customFormat="1" ht="61.5" customHeight="1" x14ac:dyDescent="0.25">
      <c r="A304" s="14">
        <v>65</v>
      </c>
      <c r="B304" s="15" t="s">
        <v>110</v>
      </c>
      <c r="C304" s="87" t="s">
        <v>111</v>
      </c>
      <c r="D304" s="87"/>
      <c r="E304" s="87"/>
      <c r="F304" s="16" t="s">
        <v>56</v>
      </c>
      <c r="G304" s="41">
        <v>-23.08</v>
      </c>
      <c r="H304" s="19"/>
      <c r="I304" s="18">
        <v>-4542.37</v>
      </c>
      <c r="J304" s="19" t="s">
        <v>57</v>
      </c>
      <c r="K304" s="18">
        <v>-39745.78</v>
      </c>
      <c r="L304" s="61"/>
      <c r="X304" s="8"/>
      <c r="Y304" s="8"/>
      <c r="Z304" s="8" t="s">
        <v>111</v>
      </c>
      <c r="AC304" s="8"/>
      <c r="AD304" s="8"/>
    </row>
    <row r="305" spans="1:30" customFormat="1" ht="0.75" hidden="1" customHeight="1" x14ac:dyDescent="0.25">
      <c r="A305" s="36"/>
      <c r="B305" s="36"/>
      <c r="C305" s="88"/>
      <c r="D305" s="88"/>
      <c r="E305" s="88"/>
      <c r="F305" s="37"/>
      <c r="G305" s="38"/>
      <c r="H305" s="38"/>
      <c r="I305" s="38"/>
      <c r="J305" s="38"/>
      <c r="K305" s="38"/>
      <c r="L305" s="61"/>
      <c r="X305" s="8"/>
      <c r="Y305" s="8"/>
      <c r="Z305" s="8"/>
      <c r="AC305" s="8"/>
      <c r="AD305" s="8"/>
    </row>
    <row r="306" spans="1:30" customFormat="1" ht="57" customHeight="1" x14ac:dyDescent="0.25">
      <c r="A306" s="62">
        <v>66</v>
      </c>
      <c r="B306" s="63" t="s">
        <v>54</v>
      </c>
      <c r="C306" s="90" t="s">
        <v>55</v>
      </c>
      <c r="D306" s="90"/>
      <c r="E306" s="90"/>
      <c r="F306" s="64" t="s">
        <v>56</v>
      </c>
      <c r="G306" s="65">
        <v>23.08</v>
      </c>
      <c r="H306" s="66"/>
      <c r="I306" s="67">
        <v>12601.65</v>
      </c>
      <c r="J306" s="66" t="s">
        <v>57</v>
      </c>
      <c r="K306" s="67">
        <v>110264.42</v>
      </c>
      <c r="L306" s="61">
        <v>23.08</v>
      </c>
      <c r="X306" s="8"/>
      <c r="Y306" s="8"/>
      <c r="Z306" s="8" t="s">
        <v>55</v>
      </c>
      <c r="AC306" s="8"/>
      <c r="AD306" s="8"/>
    </row>
    <row r="307" spans="1:30" customFormat="1" ht="0.75" customHeight="1" x14ac:dyDescent="0.25">
      <c r="A307" s="36"/>
      <c r="B307" s="36"/>
      <c r="C307" s="88"/>
      <c r="D307" s="88"/>
      <c r="E307" s="88"/>
      <c r="F307" s="37"/>
      <c r="G307" s="38"/>
      <c r="H307" s="38"/>
      <c r="I307" s="38"/>
      <c r="J307" s="38"/>
      <c r="K307" s="38"/>
      <c r="L307" s="61"/>
      <c r="X307" s="8"/>
      <c r="Y307" s="8"/>
      <c r="Z307" s="8"/>
      <c r="AC307" s="8"/>
      <c r="AD307" s="8"/>
    </row>
    <row r="308" spans="1:30" customFormat="1" ht="15" x14ac:dyDescent="0.25">
      <c r="A308" s="89" t="s">
        <v>112</v>
      </c>
      <c r="B308" s="89"/>
      <c r="C308" s="89"/>
      <c r="D308" s="89"/>
      <c r="E308" s="89"/>
      <c r="F308" s="89"/>
      <c r="G308" s="89"/>
      <c r="H308" s="89"/>
      <c r="I308" s="89"/>
      <c r="J308" s="89"/>
      <c r="K308" s="89"/>
      <c r="L308" s="61"/>
      <c r="X308" s="8"/>
      <c r="Y308" s="8" t="s">
        <v>112</v>
      </c>
      <c r="Z308" s="8"/>
      <c r="AC308" s="8"/>
      <c r="AD308" s="8"/>
    </row>
    <row r="309" spans="1:30" customFormat="1" ht="34.5" x14ac:dyDescent="0.25">
      <c r="A309" s="14">
        <v>67</v>
      </c>
      <c r="B309" s="15" t="s">
        <v>113</v>
      </c>
      <c r="C309" s="87" t="s">
        <v>114</v>
      </c>
      <c r="D309" s="87"/>
      <c r="E309" s="87"/>
      <c r="F309" s="16" t="s">
        <v>115</v>
      </c>
      <c r="G309" s="41">
        <v>9.61</v>
      </c>
      <c r="H309" s="19"/>
      <c r="I309" s="42">
        <v>80.63</v>
      </c>
      <c r="J309" s="19" t="s">
        <v>116</v>
      </c>
      <c r="K309" s="18">
        <v>1129.5999999999999</v>
      </c>
      <c r="L309" s="61">
        <v>9.61</v>
      </c>
      <c r="X309" s="8"/>
      <c r="Y309" s="8"/>
      <c r="Z309" s="8" t="s">
        <v>114</v>
      </c>
      <c r="AC309" s="8"/>
      <c r="AD309" s="8"/>
    </row>
    <row r="310" spans="1:30" customFormat="1" ht="0.75" customHeight="1" x14ac:dyDescent="0.25">
      <c r="A310" s="36"/>
      <c r="B310" s="36"/>
      <c r="C310" s="88"/>
      <c r="D310" s="88"/>
      <c r="E310" s="88"/>
      <c r="F310" s="37"/>
      <c r="G310" s="38"/>
      <c r="H310" s="38"/>
      <c r="I310" s="38"/>
      <c r="J310" s="38"/>
      <c r="K310" s="38"/>
      <c r="L310" s="61"/>
      <c r="X310" s="8"/>
      <c r="Y310" s="8"/>
      <c r="Z310" s="8"/>
      <c r="AC310" s="8"/>
      <c r="AD310" s="8"/>
    </row>
    <row r="311" spans="1:30" customFormat="1" ht="34.5" x14ac:dyDescent="0.25">
      <c r="A311" s="14">
        <v>68</v>
      </c>
      <c r="B311" s="15" t="s">
        <v>117</v>
      </c>
      <c r="C311" s="87" t="s">
        <v>118</v>
      </c>
      <c r="D311" s="87"/>
      <c r="E311" s="87"/>
      <c r="F311" s="16" t="s">
        <v>115</v>
      </c>
      <c r="G311" s="41">
        <v>2.3199999999999998</v>
      </c>
      <c r="H311" s="19"/>
      <c r="I311" s="42">
        <v>99.71</v>
      </c>
      <c r="J311" s="19" t="s">
        <v>116</v>
      </c>
      <c r="K311" s="18">
        <v>1396.99</v>
      </c>
      <c r="L311" s="61">
        <v>2.3199999999999998</v>
      </c>
      <c r="X311" s="8"/>
      <c r="Y311" s="8"/>
      <c r="Z311" s="8" t="s">
        <v>118</v>
      </c>
      <c r="AC311" s="8"/>
      <c r="AD311" s="8"/>
    </row>
    <row r="312" spans="1:30" customFormat="1" ht="15" x14ac:dyDescent="0.25">
      <c r="A312" s="20"/>
      <c r="B312" s="21"/>
      <c r="C312" s="86" t="s">
        <v>32</v>
      </c>
      <c r="D312" s="86"/>
      <c r="E312" s="86"/>
      <c r="F312" s="22"/>
      <c r="G312" s="23"/>
      <c r="H312" s="23"/>
      <c r="I312" s="26"/>
      <c r="J312" s="23"/>
      <c r="K312" s="26"/>
      <c r="L312" s="61"/>
      <c r="X312" s="8"/>
      <c r="Y312" s="8"/>
      <c r="Z312" s="8"/>
      <c r="AA312" s="25" t="s">
        <v>32</v>
      </c>
      <c r="AC312" s="8"/>
      <c r="AD312" s="8"/>
    </row>
    <row r="313" spans="1:30" customFormat="1" ht="15" x14ac:dyDescent="0.25">
      <c r="A313" s="20"/>
      <c r="B313" s="21"/>
      <c r="C313" s="86" t="s">
        <v>34</v>
      </c>
      <c r="D313" s="86"/>
      <c r="E313" s="86"/>
      <c r="F313" s="22"/>
      <c r="G313" s="23"/>
      <c r="H313" s="23"/>
      <c r="I313" s="30">
        <v>99.71</v>
      </c>
      <c r="J313" s="23"/>
      <c r="K313" s="24">
        <v>1396.99</v>
      </c>
      <c r="L313" s="61"/>
      <c r="X313" s="8"/>
      <c r="Y313" s="8"/>
      <c r="Z313" s="8"/>
      <c r="AA313" s="25" t="s">
        <v>34</v>
      </c>
      <c r="AC313" s="8"/>
      <c r="AD313" s="8"/>
    </row>
    <row r="314" spans="1:30" customFormat="1" ht="15" x14ac:dyDescent="0.25">
      <c r="A314" s="20"/>
      <c r="B314" s="21"/>
      <c r="C314" s="86" t="s">
        <v>35</v>
      </c>
      <c r="D314" s="86"/>
      <c r="E314" s="86"/>
      <c r="F314" s="22"/>
      <c r="G314" s="23"/>
      <c r="H314" s="23"/>
      <c r="I314" s="26"/>
      <c r="J314" s="23"/>
      <c r="K314" s="26"/>
      <c r="L314" s="61"/>
      <c r="X314" s="8"/>
      <c r="Y314" s="8"/>
      <c r="Z314" s="8"/>
      <c r="AA314" s="25" t="s">
        <v>35</v>
      </c>
      <c r="AC314" s="8"/>
      <c r="AD314" s="8"/>
    </row>
    <row r="315" spans="1:30" customFormat="1" ht="15" x14ac:dyDescent="0.25">
      <c r="A315" s="20"/>
      <c r="B315" s="21"/>
      <c r="C315" s="86" t="s">
        <v>38</v>
      </c>
      <c r="D315" s="86"/>
      <c r="E315" s="86"/>
      <c r="F315" s="22"/>
      <c r="G315" s="23"/>
      <c r="H315" s="23"/>
      <c r="I315" s="26"/>
      <c r="J315" s="23"/>
      <c r="K315" s="26"/>
      <c r="L315" s="61"/>
      <c r="X315" s="8"/>
      <c r="Y315" s="8"/>
      <c r="Z315" s="8"/>
      <c r="AA315" s="25" t="s">
        <v>38</v>
      </c>
      <c r="AC315" s="8"/>
      <c r="AD315" s="8"/>
    </row>
    <row r="316" spans="1:30" customFormat="1" ht="15" x14ac:dyDescent="0.25">
      <c r="A316" s="20"/>
      <c r="B316" s="21"/>
      <c r="C316" s="86" t="s">
        <v>119</v>
      </c>
      <c r="D316" s="86"/>
      <c r="E316" s="86"/>
      <c r="F316" s="22" t="s">
        <v>40</v>
      </c>
      <c r="G316" s="27">
        <v>0</v>
      </c>
      <c r="H316" s="23"/>
      <c r="I316" s="26"/>
      <c r="J316" s="28">
        <v>0</v>
      </c>
      <c r="K316" s="26"/>
      <c r="L316" s="61"/>
      <c r="X316" s="8"/>
      <c r="Y316" s="8"/>
      <c r="Z316" s="8"/>
      <c r="AB316" s="25" t="s">
        <v>119</v>
      </c>
      <c r="AC316" s="8"/>
      <c r="AD316" s="8"/>
    </row>
    <row r="317" spans="1:30" customFormat="1" ht="15" x14ac:dyDescent="0.25">
      <c r="A317" s="20"/>
      <c r="B317" s="21"/>
      <c r="C317" s="86" t="s">
        <v>120</v>
      </c>
      <c r="D317" s="86"/>
      <c r="E317" s="86"/>
      <c r="F317" s="22" t="s">
        <v>40</v>
      </c>
      <c r="G317" s="27">
        <v>0</v>
      </c>
      <c r="H317" s="23"/>
      <c r="I317" s="26"/>
      <c r="J317" s="28">
        <v>0</v>
      </c>
      <c r="K317" s="26"/>
      <c r="L317" s="61"/>
      <c r="X317" s="8"/>
      <c r="Y317" s="8"/>
      <c r="Z317" s="8"/>
      <c r="AB317" s="25" t="s">
        <v>120</v>
      </c>
      <c r="AC317" s="8"/>
      <c r="AD317" s="8"/>
    </row>
    <row r="318" spans="1:30" customFormat="1" ht="15" x14ac:dyDescent="0.25">
      <c r="A318" s="32"/>
      <c r="B318" s="33"/>
      <c r="C318" s="87" t="s">
        <v>45</v>
      </c>
      <c r="D318" s="87"/>
      <c r="E318" s="87"/>
      <c r="F318" s="16"/>
      <c r="G318" s="34"/>
      <c r="H318" s="34"/>
      <c r="I318" s="41">
        <v>99.71</v>
      </c>
      <c r="J318" s="34"/>
      <c r="K318" s="35">
        <v>1396.99</v>
      </c>
      <c r="L318" s="61"/>
      <c r="X318" s="8"/>
      <c r="Y318" s="8"/>
      <c r="Z318" s="8"/>
      <c r="AC318" s="8" t="s">
        <v>45</v>
      </c>
      <c r="AD318" s="8"/>
    </row>
    <row r="319" spans="1:30" customFormat="1" ht="0.75" customHeight="1" x14ac:dyDescent="0.25">
      <c r="A319" s="36"/>
      <c r="B319" s="36"/>
      <c r="C319" s="88"/>
      <c r="D319" s="88"/>
      <c r="E319" s="88"/>
      <c r="F319" s="37"/>
      <c r="G319" s="38"/>
      <c r="H319" s="38"/>
      <c r="I319" s="38"/>
      <c r="J319" s="38"/>
      <c r="K319" s="38"/>
      <c r="L319" s="61"/>
      <c r="X319" s="8"/>
      <c r="Y319" s="8"/>
      <c r="Z319" s="8"/>
      <c r="AC319" s="8"/>
      <c r="AD319" s="8"/>
    </row>
    <row r="320" spans="1:30" customFormat="1" ht="45.75" x14ac:dyDescent="0.25">
      <c r="A320" s="14">
        <v>69</v>
      </c>
      <c r="B320" s="15" t="s">
        <v>121</v>
      </c>
      <c r="C320" s="87" t="s">
        <v>122</v>
      </c>
      <c r="D320" s="87"/>
      <c r="E320" s="87"/>
      <c r="F320" s="16" t="s">
        <v>115</v>
      </c>
      <c r="G320" s="41">
        <v>20.95</v>
      </c>
      <c r="H320" s="19"/>
      <c r="I320" s="42">
        <v>68.72</v>
      </c>
      <c r="J320" s="19" t="s">
        <v>116</v>
      </c>
      <c r="K320" s="42">
        <v>962.71</v>
      </c>
      <c r="L320" s="61">
        <v>20.95</v>
      </c>
      <c r="X320" s="8"/>
      <c r="Y320" s="8"/>
      <c r="Z320" s="8" t="s">
        <v>122</v>
      </c>
      <c r="AC320" s="8"/>
      <c r="AD320" s="8"/>
    </row>
    <row r="321" spans="1:30" customFormat="1" ht="15" x14ac:dyDescent="0.25">
      <c r="A321" s="20"/>
      <c r="B321" s="21"/>
      <c r="C321" s="86" t="s">
        <v>32</v>
      </c>
      <c r="D321" s="86"/>
      <c r="E321" s="86"/>
      <c r="F321" s="22"/>
      <c r="G321" s="23"/>
      <c r="H321" s="23"/>
      <c r="I321" s="26"/>
      <c r="J321" s="23"/>
      <c r="K321" s="26"/>
      <c r="L321" s="61"/>
      <c r="X321" s="8"/>
      <c r="Y321" s="8"/>
      <c r="Z321" s="8"/>
      <c r="AA321" s="25" t="s">
        <v>32</v>
      </c>
      <c r="AC321" s="8"/>
      <c r="AD321" s="8"/>
    </row>
    <row r="322" spans="1:30" customFormat="1" ht="15" x14ac:dyDescent="0.25">
      <c r="A322" s="20"/>
      <c r="B322" s="21"/>
      <c r="C322" s="86" t="s">
        <v>34</v>
      </c>
      <c r="D322" s="86"/>
      <c r="E322" s="86"/>
      <c r="F322" s="22"/>
      <c r="G322" s="23"/>
      <c r="H322" s="23"/>
      <c r="I322" s="30">
        <v>68.72</v>
      </c>
      <c r="J322" s="23"/>
      <c r="K322" s="30">
        <v>962.71</v>
      </c>
      <c r="L322" s="61"/>
      <c r="X322" s="8"/>
      <c r="Y322" s="8"/>
      <c r="Z322" s="8"/>
      <c r="AA322" s="25" t="s">
        <v>34</v>
      </c>
      <c r="AC322" s="8"/>
      <c r="AD322" s="8"/>
    </row>
    <row r="323" spans="1:30" customFormat="1" ht="15" x14ac:dyDescent="0.25">
      <c r="A323" s="20"/>
      <c r="B323" s="21"/>
      <c r="C323" s="86" t="s">
        <v>35</v>
      </c>
      <c r="D323" s="86"/>
      <c r="E323" s="86"/>
      <c r="F323" s="22"/>
      <c r="G323" s="23"/>
      <c r="H323" s="23"/>
      <c r="I323" s="26"/>
      <c r="J323" s="23"/>
      <c r="K323" s="26"/>
      <c r="L323" s="61"/>
      <c r="X323" s="8"/>
      <c r="Y323" s="8"/>
      <c r="Z323" s="8"/>
      <c r="AA323" s="25" t="s">
        <v>35</v>
      </c>
      <c r="AC323" s="8"/>
      <c r="AD323" s="8"/>
    </row>
    <row r="324" spans="1:30" customFormat="1" ht="15" x14ac:dyDescent="0.25">
      <c r="A324" s="20"/>
      <c r="B324" s="21"/>
      <c r="C324" s="86" t="s">
        <v>38</v>
      </c>
      <c r="D324" s="86"/>
      <c r="E324" s="86"/>
      <c r="F324" s="22"/>
      <c r="G324" s="23"/>
      <c r="H324" s="23"/>
      <c r="I324" s="26"/>
      <c r="J324" s="23"/>
      <c r="K324" s="26"/>
      <c r="L324" s="61"/>
      <c r="X324" s="8"/>
      <c r="Y324" s="8"/>
      <c r="Z324" s="8"/>
      <c r="AA324" s="25" t="s">
        <v>38</v>
      </c>
      <c r="AC324" s="8"/>
      <c r="AD324" s="8"/>
    </row>
    <row r="325" spans="1:30" customFormat="1" ht="15" x14ac:dyDescent="0.25">
      <c r="A325" s="20"/>
      <c r="B325" s="21"/>
      <c r="C325" s="86" t="s">
        <v>119</v>
      </c>
      <c r="D325" s="86"/>
      <c r="E325" s="86"/>
      <c r="F325" s="22" t="s">
        <v>40</v>
      </c>
      <c r="G325" s="27">
        <v>0</v>
      </c>
      <c r="H325" s="23"/>
      <c r="I325" s="26"/>
      <c r="J325" s="28">
        <v>0</v>
      </c>
      <c r="K325" s="26"/>
      <c r="L325" s="61"/>
      <c r="X325" s="8"/>
      <c r="Y325" s="8"/>
      <c r="Z325" s="8"/>
      <c r="AB325" s="25" t="s">
        <v>119</v>
      </c>
      <c r="AC325" s="8"/>
      <c r="AD325" s="8"/>
    </row>
    <row r="326" spans="1:30" customFormat="1" ht="15" x14ac:dyDescent="0.25">
      <c r="A326" s="20"/>
      <c r="B326" s="21"/>
      <c r="C326" s="86" t="s">
        <v>120</v>
      </c>
      <c r="D326" s="86"/>
      <c r="E326" s="86"/>
      <c r="F326" s="22" t="s">
        <v>40</v>
      </c>
      <c r="G326" s="27">
        <v>0</v>
      </c>
      <c r="H326" s="23"/>
      <c r="I326" s="26"/>
      <c r="J326" s="28">
        <v>0</v>
      </c>
      <c r="K326" s="26"/>
      <c r="L326" s="61"/>
      <c r="X326" s="8"/>
      <c r="Y326" s="8"/>
      <c r="Z326" s="8"/>
      <c r="AB326" s="25" t="s">
        <v>120</v>
      </c>
      <c r="AC326" s="8"/>
      <c r="AD326" s="8"/>
    </row>
    <row r="327" spans="1:30" customFormat="1" ht="15" x14ac:dyDescent="0.25">
      <c r="A327" s="32"/>
      <c r="B327" s="33"/>
      <c r="C327" s="87" t="s">
        <v>45</v>
      </c>
      <c r="D327" s="87"/>
      <c r="E327" s="87"/>
      <c r="F327" s="16"/>
      <c r="G327" s="34"/>
      <c r="H327" s="34"/>
      <c r="I327" s="41">
        <v>68.72</v>
      </c>
      <c r="J327" s="34"/>
      <c r="K327" s="41">
        <v>962.71</v>
      </c>
      <c r="L327" s="61"/>
      <c r="X327" s="8"/>
      <c r="Y327" s="8"/>
      <c r="Z327" s="8"/>
      <c r="AC327" s="8" t="s">
        <v>45</v>
      </c>
      <c r="AD327" s="8"/>
    </row>
    <row r="328" spans="1:30" customFormat="1" ht="0.75" customHeight="1" x14ac:dyDescent="0.25">
      <c r="A328" s="36"/>
      <c r="B328" s="36"/>
      <c r="C328" s="88"/>
      <c r="D328" s="88"/>
      <c r="E328" s="88"/>
      <c r="F328" s="37"/>
      <c r="G328" s="38"/>
      <c r="H328" s="38"/>
      <c r="I328" s="38"/>
      <c r="J328" s="38"/>
      <c r="K328" s="38"/>
      <c r="L328" s="61"/>
      <c r="X328" s="8"/>
      <c r="Y328" s="8"/>
      <c r="Z328" s="8"/>
      <c r="AC328" s="8"/>
      <c r="AD328" s="8"/>
    </row>
    <row r="329" spans="1:30" customFormat="1" ht="48" customHeight="1" x14ac:dyDescent="0.25">
      <c r="A329" s="14">
        <v>70</v>
      </c>
      <c r="B329" s="15" t="s">
        <v>123</v>
      </c>
      <c r="C329" s="87" t="s">
        <v>124</v>
      </c>
      <c r="D329" s="87"/>
      <c r="E329" s="87"/>
      <c r="F329" s="16" t="s">
        <v>115</v>
      </c>
      <c r="G329" s="41">
        <v>32.880000000000003</v>
      </c>
      <c r="H329" s="19"/>
      <c r="I329" s="42">
        <v>126.92</v>
      </c>
      <c r="J329" s="19" t="s">
        <v>125</v>
      </c>
      <c r="K329" s="18">
        <v>1825.06</v>
      </c>
      <c r="L329" s="61"/>
      <c r="X329" s="8"/>
      <c r="Y329" s="8"/>
      <c r="Z329" s="8" t="s">
        <v>124</v>
      </c>
      <c r="AC329" s="8"/>
      <c r="AD329" s="8"/>
    </row>
    <row r="330" spans="1:30" customFormat="1" ht="15" x14ac:dyDescent="0.25">
      <c r="A330" s="20"/>
      <c r="B330" s="21"/>
      <c r="C330" s="86" t="s">
        <v>32</v>
      </c>
      <c r="D330" s="86"/>
      <c r="E330" s="86"/>
      <c r="F330" s="22"/>
      <c r="G330" s="23"/>
      <c r="H330" s="23"/>
      <c r="I330" s="26"/>
      <c r="J330" s="23"/>
      <c r="K330" s="26"/>
      <c r="L330" s="61"/>
      <c r="X330" s="8"/>
      <c r="Y330" s="8"/>
      <c r="Z330" s="8"/>
      <c r="AA330" s="25" t="s">
        <v>32</v>
      </c>
      <c r="AC330" s="8"/>
      <c r="AD330" s="8"/>
    </row>
    <row r="331" spans="1:30" customFormat="1" ht="15" x14ac:dyDescent="0.25">
      <c r="A331" s="20"/>
      <c r="B331" s="21"/>
      <c r="C331" s="86" t="s">
        <v>34</v>
      </c>
      <c r="D331" s="86"/>
      <c r="E331" s="86"/>
      <c r="F331" s="22"/>
      <c r="G331" s="23"/>
      <c r="H331" s="23"/>
      <c r="I331" s="30">
        <v>126.92</v>
      </c>
      <c r="J331" s="23"/>
      <c r="K331" s="24">
        <v>1825.06</v>
      </c>
      <c r="L331" s="61"/>
      <c r="X331" s="8"/>
      <c r="Y331" s="8"/>
      <c r="Z331" s="8"/>
      <c r="AA331" s="25" t="s">
        <v>34</v>
      </c>
      <c r="AC331" s="8"/>
      <c r="AD331" s="8"/>
    </row>
    <row r="332" spans="1:30" customFormat="1" ht="15" x14ac:dyDescent="0.25">
      <c r="A332" s="20"/>
      <c r="B332" s="21"/>
      <c r="C332" s="86" t="s">
        <v>35</v>
      </c>
      <c r="D332" s="86"/>
      <c r="E332" s="86"/>
      <c r="F332" s="22"/>
      <c r="G332" s="23"/>
      <c r="H332" s="23"/>
      <c r="I332" s="26"/>
      <c r="J332" s="23"/>
      <c r="K332" s="26"/>
      <c r="L332" s="61"/>
      <c r="X332" s="8"/>
      <c r="Y332" s="8"/>
      <c r="Z332" s="8"/>
      <c r="AA332" s="25" t="s">
        <v>35</v>
      </c>
      <c r="AC332" s="8"/>
      <c r="AD332" s="8"/>
    </row>
    <row r="333" spans="1:30" customFormat="1" ht="15" x14ac:dyDescent="0.25">
      <c r="A333" s="20"/>
      <c r="B333" s="21"/>
      <c r="C333" s="86" t="s">
        <v>38</v>
      </c>
      <c r="D333" s="86"/>
      <c r="E333" s="86"/>
      <c r="F333" s="22"/>
      <c r="G333" s="23"/>
      <c r="H333" s="23"/>
      <c r="I333" s="26"/>
      <c r="J333" s="23"/>
      <c r="K333" s="26"/>
      <c r="L333" s="61"/>
      <c r="X333" s="8"/>
      <c r="Y333" s="8"/>
      <c r="Z333" s="8"/>
      <c r="AA333" s="25" t="s">
        <v>38</v>
      </c>
      <c r="AC333" s="8"/>
      <c r="AD333" s="8"/>
    </row>
    <row r="334" spans="1:30" customFormat="1" ht="15" x14ac:dyDescent="0.25">
      <c r="A334" s="20"/>
      <c r="B334" s="21"/>
      <c r="C334" s="86" t="s">
        <v>119</v>
      </c>
      <c r="D334" s="86"/>
      <c r="E334" s="86"/>
      <c r="F334" s="22" t="s">
        <v>40</v>
      </c>
      <c r="G334" s="27">
        <v>0</v>
      </c>
      <c r="H334" s="23"/>
      <c r="I334" s="26"/>
      <c r="J334" s="28">
        <v>0</v>
      </c>
      <c r="K334" s="26"/>
      <c r="L334" s="61"/>
      <c r="X334" s="8"/>
      <c r="Y334" s="8"/>
      <c r="Z334" s="8"/>
      <c r="AB334" s="25" t="s">
        <v>119</v>
      </c>
      <c r="AC334" s="8"/>
      <c r="AD334" s="8"/>
    </row>
    <row r="335" spans="1:30" customFormat="1" ht="15" x14ac:dyDescent="0.25">
      <c r="A335" s="20"/>
      <c r="B335" s="21"/>
      <c r="C335" s="86" t="s">
        <v>120</v>
      </c>
      <c r="D335" s="86"/>
      <c r="E335" s="86"/>
      <c r="F335" s="22" t="s">
        <v>40</v>
      </c>
      <c r="G335" s="27">
        <v>0</v>
      </c>
      <c r="H335" s="23"/>
      <c r="I335" s="26"/>
      <c r="J335" s="28">
        <v>0</v>
      </c>
      <c r="K335" s="26"/>
      <c r="L335" s="61"/>
      <c r="X335" s="8"/>
      <c r="Y335" s="8"/>
      <c r="Z335" s="8"/>
      <c r="AB335" s="25" t="s">
        <v>120</v>
      </c>
      <c r="AC335" s="8"/>
      <c r="AD335" s="8"/>
    </row>
    <row r="336" spans="1:30" customFormat="1" ht="15" x14ac:dyDescent="0.25">
      <c r="A336" s="32"/>
      <c r="B336" s="33"/>
      <c r="C336" s="87" t="s">
        <v>45</v>
      </c>
      <c r="D336" s="87"/>
      <c r="E336" s="87"/>
      <c r="F336" s="16"/>
      <c r="G336" s="34"/>
      <c r="H336" s="34"/>
      <c r="I336" s="41">
        <v>126.92</v>
      </c>
      <c r="J336" s="34"/>
      <c r="K336" s="35">
        <v>1825.06</v>
      </c>
      <c r="L336" s="61"/>
      <c r="X336" s="8"/>
      <c r="Y336" s="8"/>
      <c r="Z336" s="8"/>
      <c r="AC336" s="8" t="s">
        <v>45</v>
      </c>
      <c r="AD336" s="8"/>
    </row>
    <row r="337" spans="1:35" customFormat="1" ht="0.75" customHeight="1" x14ac:dyDescent="0.25">
      <c r="A337" s="36"/>
      <c r="B337" s="36"/>
      <c r="C337" s="88"/>
      <c r="D337" s="88"/>
      <c r="E337" s="88"/>
      <c r="F337" s="37"/>
      <c r="G337" s="38"/>
      <c r="H337" s="38"/>
      <c r="I337" s="38"/>
      <c r="J337" s="38"/>
      <c r="K337" s="38"/>
      <c r="L337" s="57"/>
      <c r="X337" s="8"/>
      <c r="Y337" s="8"/>
      <c r="Z337" s="8"/>
      <c r="AC337" s="8"/>
      <c r="AD337" s="8"/>
    </row>
    <row r="338" spans="1:35" customFormat="1" ht="15" x14ac:dyDescent="0.25">
      <c r="B338" s="45"/>
      <c r="C338" s="85" t="s">
        <v>134</v>
      </c>
      <c r="D338" s="85"/>
      <c r="E338" s="85"/>
      <c r="F338" s="85"/>
      <c r="G338" s="85"/>
      <c r="H338" s="85"/>
      <c r="I338" s="46"/>
      <c r="J338" s="47"/>
      <c r="K338" s="48">
        <v>1287604.54</v>
      </c>
      <c r="L338" s="57"/>
      <c r="X338" s="8"/>
      <c r="Y338" s="8"/>
      <c r="Z338" s="8"/>
      <c r="AC338" s="8"/>
      <c r="AD338" s="8" t="s">
        <v>134</v>
      </c>
    </row>
    <row r="339" spans="1:35" customFormat="1" ht="15" x14ac:dyDescent="0.25">
      <c r="B339" s="45"/>
      <c r="C339" s="85" t="s">
        <v>135</v>
      </c>
      <c r="D339" s="85"/>
      <c r="E339" s="85"/>
      <c r="F339" s="85"/>
      <c r="G339" s="85"/>
      <c r="H339" s="85"/>
      <c r="I339" s="48">
        <v>3339.18</v>
      </c>
      <c r="J339" s="47"/>
      <c r="K339" s="48">
        <v>156907.89000000001</v>
      </c>
      <c r="L339" s="57"/>
      <c r="X339" s="8"/>
      <c r="Y339" s="8"/>
      <c r="Z339" s="8"/>
      <c r="AC339" s="8"/>
      <c r="AD339" s="8" t="s">
        <v>135</v>
      </c>
    </row>
    <row r="340" spans="1:35" customFormat="1" ht="15" x14ac:dyDescent="0.25">
      <c r="B340" s="45"/>
      <c r="C340" s="85" t="s">
        <v>136</v>
      </c>
      <c r="D340" s="85"/>
      <c r="E340" s="85"/>
      <c r="F340" s="85"/>
      <c r="G340" s="85"/>
      <c r="H340" s="85"/>
      <c r="I340" s="48">
        <v>1692.57</v>
      </c>
      <c r="J340" s="47"/>
      <c r="K340" s="48">
        <v>79533.59</v>
      </c>
      <c r="L340" s="57"/>
      <c r="X340" s="8"/>
      <c r="Y340" s="8"/>
      <c r="Z340" s="8"/>
      <c r="AC340" s="8"/>
      <c r="AD340" s="8" t="s">
        <v>136</v>
      </c>
    </row>
    <row r="341" spans="1:35" customFormat="1" ht="15" x14ac:dyDescent="0.25">
      <c r="B341" s="45"/>
      <c r="C341" s="85" t="s">
        <v>185</v>
      </c>
      <c r="D341" s="85"/>
      <c r="E341" s="85"/>
      <c r="F341" s="85"/>
      <c r="G341" s="85"/>
      <c r="H341" s="85"/>
      <c r="I341" s="48">
        <v>137491.29999999999</v>
      </c>
      <c r="J341" s="47"/>
      <c r="K341" s="48">
        <v>1524046.02</v>
      </c>
      <c r="L341" s="57"/>
      <c r="X341" s="8"/>
      <c r="Y341" s="8"/>
      <c r="Z341" s="8"/>
      <c r="AC341" s="8"/>
      <c r="AD341" s="8" t="s">
        <v>185</v>
      </c>
    </row>
    <row r="342" spans="1:35" customFormat="1" ht="15" x14ac:dyDescent="0.25">
      <c r="B342" s="45"/>
      <c r="C342" s="82" t="s">
        <v>186</v>
      </c>
      <c r="D342" s="82"/>
      <c r="E342" s="82"/>
      <c r="F342" s="82"/>
      <c r="G342" s="82"/>
      <c r="H342" s="82"/>
      <c r="I342" s="46"/>
      <c r="J342" s="47"/>
      <c r="K342" s="48">
        <v>16557435.93</v>
      </c>
      <c r="L342" s="57"/>
      <c r="AE342" s="8" t="s">
        <v>186</v>
      </c>
    </row>
    <row r="343" spans="1:35" customFormat="1" ht="15" x14ac:dyDescent="0.25">
      <c r="B343" s="45"/>
      <c r="C343" s="82" t="s">
        <v>135</v>
      </c>
      <c r="D343" s="82"/>
      <c r="E343" s="82"/>
      <c r="F343" s="82"/>
      <c r="G343" s="82"/>
      <c r="H343" s="82"/>
      <c r="I343" s="48">
        <v>19417.93</v>
      </c>
      <c r="J343" s="47"/>
      <c r="K343" s="48">
        <v>912448.06</v>
      </c>
      <c r="L343" s="57"/>
      <c r="AE343" s="8" t="s">
        <v>135</v>
      </c>
    </row>
    <row r="344" spans="1:35" customFormat="1" ht="15" x14ac:dyDescent="0.25">
      <c r="B344" s="45"/>
      <c r="C344" s="82" t="s">
        <v>136</v>
      </c>
      <c r="D344" s="82"/>
      <c r="E344" s="82"/>
      <c r="F344" s="82"/>
      <c r="G344" s="82"/>
      <c r="H344" s="82"/>
      <c r="I344" s="48">
        <v>9808.85</v>
      </c>
      <c r="J344" s="47"/>
      <c r="K344" s="48">
        <v>460917.67</v>
      </c>
      <c r="L344" s="57"/>
      <c r="AE344" s="8" t="s">
        <v>136</v>
      </c>
    </row>
    <row r="345" spans="1:35" customFormat="1" ht="15" x14ac:dyDescent="0.25">
      <c r="B345" s="45"/>
      <c r="C345" s="82" t="s">
        <v>187</v>
      </c>
      <c r="D345" s="82"/>
      <c r="E345" s="82"/>
      <c r="F345" s="82"/>
      <c r="G345" s="82"/>
      <c r="H345" s="82"/>
      <c r="I345" s="48">
        <v>2265191.71</v>
      </c>
      <c r="J345" s="47"/>
      <c r="K345" s="48">
        <v>22162470.850000001</v>
      </c>
      <c r="L345" s="57"/>
      <c r="AE345" s="8" t="s">
        <v>187</v>
      </c>
    </row>
    <row r="347" spans="1:35" customFormat="1" ht="19.5" customHeight="1" x14ac:dyDescent="0.25">
      <c r="L347" s="57"/>
    </row>
    <row r="348" spans="1:35" s="2" customFormat="1" ht="15" x14ac:dyDescent="0.25">
      <c r="A348" s="50"/>
      <c r="B348" s="51" t="s">
        <v>188</v>
      </c>
      <c r="C348" s="83"/>
      <c r="D348" s="83"/>
      <c r="E348" s="83"/>
      <c r="F348" s="83"/>
      <c r="G348" s="83"/>
      <c r="H348" s="84"/>
      <c r="I348" s="84"/>
      <c r="J348" s="84"/>
      <c r="K348" s="52"/>
      <c r="L348" s="58"/>
      <c r="M348" s="50"/>
      <c r="N348"/>
      <c r="O348"/>
      <c r="P348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 t="s">
        <v>0</v>
      </c>
      <c r="AG348" s="3" t="s">
        <v>0</v>
      </c>
      <c r="AH348" s="3"/>
      <c r="AI348" s="3"/>
    </row>
    <row r="349" spans="1:35" s="55" customFormat="1" ht="18.75" customHeight="1" x14ac:dyDescent="0.25">
      <c r="A349" s="53"/>
      <c r="B349" s="51"/>
      <c r="C349" s="81" t="s">
        <v>189</v>
      </c>
      <c r="D349" s="81"/>
      <c r="E349" s="81"/>
      <c r="F349" s="81"/>
      <c r="G349" s="81"/>
      <c r="H349" s="81"/>
      <c r="I349" s="81"/>
      <c r="J349" s="81"/>
      <c r="K349" s="54"/>
      <c r="L349" s="59"/>
      <c r="M349" s="53"/>
      <c r="Q349" s="56"/>
      <c r="R349" s="56"/>
      <c r="S349" s="56"/>
      <c r="T349" s="56"/>
      <c r="U349" s="56"/>
      <c r="V349" s="56"/>
      <c r="W349" s="56"/>
      <c r="X349" s="56"/>
      <c r="Y349" s="56"/>
      <c r="Z349" s="56"/>
      <c r="AA349" s="56"/>
      <c r="AB349" s="56"/>
      <c r="AC349" s="56"/>
      <c r="AD349" s="56"/>
      <c r="AE349" s="56"/>
      <c r="AF349" s="56"/>
      <c r="AG349" s="56"/>
      <c r="AH349" s="56"/>
      <c r="AI349" s="56"/>
    </row>
    <row r="350" spans="1:35" s="2" customFormat="1" ht="15" x14ac:dyDescent="0.25">
      <c r="A350" s="50"/>
      <c r="B350" s="51" t="s">
        <v>190</v>
      </c>
      <c r="C350" s="83"/>
      <c r="D350" s="83"/>
      <c r="E350" s="83"/>
      <c r="F350" s="83"/>
      <c r="G350" s="83"/>
      <c r="H350" s="84"/>
      <c r="I350" s="84"/>
      <c r="J350" s="84"/>
      <c r="K350" s="52"/>
      <c r="L350" s="58"/>
      <c r="M350" s="50"/>
      <c r="N350"/>
      <c r="O350"/>
      <c r="P350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 t="s">
        <v>0</v>
      </c>
      <c r="AI350" s="3" t="s">
        <v>0</v>
      </c>
    </row>
    <row r="351" spans="1:35" s="55" customFormat="1" ht="18.75" customHeight="1" x14ac:dyDescent="0.25">
      <c r="A351" s="53"/>
      <c r="B351" s="53"/>
      <c r="C351" s="81" t="s">
        <v>189</v>
      </c>
      <c r="D351" s="81"/>
      <c r="E351" s="81"/>
      <c r="F351" s="81"/>
      <c r="G351" s="81"/>
      <c r="H351" s="81"/>
      <c r="I351" s="81"/>
      <c r="J351" s="81"/>
      <c r="K351" s="54"/>
      <c r="L351" s="59"/>
      <c r="M351" s="53"/>
      <c r="Q351" s="56"/>
      <c r="R351" s="56"/>
      <c r="S351" s="56"/>
      <c r="T351" s="56"/>
      <c r="U351" s="56"/>
      <c r="V351" s="56"/>
      <c r="W351" s="56"/>
      <c r="X351" s="56"/>
      <c r="Y351" s="56"/>
      <c r="Z351" s="56"/>
      <c r="AA351" s="56"/>
      <c r="AB351" s="56"/>
      <c r="AC351" s="56"/>
      <c r="AD351" s="56"/>
      <c r="AE351" s="56"/>
      <c r="AF351" s="56"/>
      <c r="AG351" s="56"/>
      <c r="AH351" s="56"/>
      <c r="AI351" s="56"/>
    </row>
  </sheetData>
  <mergeCells count="356">
    <mergeCell ref="H10:I10"/>
    <mergeCell ref="J10:K10"/>
    <mergeCell ref="H11:I11"/>
    <mergeCell ref="J11:K11"/>
    <mergeCell ref="H12:K12"/>
    <mergeCell ref="A14:K14"/>
    <mergeCell ref="A2:K2"/>
    <mergeCell ref="A3:K3"/>
    <mergeCell ref="A5:K5"/>
    <mergeCell ref="A6:K6"/>
    <mergeCell ref="B8:F8"/>
    <mergeCell ref="H9:I9"/>
    <mergeCell ref="J9:K9"/>
    <mergeCell ref="A20:K20"/>
    <mergeCell ref="C21:E21"/>
    <mergeCell ref="C22:E22"/>
    <mergeCell ref="C23:E23"/>
    <mergeCell ref="C24:E24"/>
    <mergeCell ref="C25:E25"/>
    <mergeCell ref="H15:H17"/>
    <mergeCell ref="I15:I17"/>
    <mergeCell ref="J15:J17"/>
    <mergeCell ref="K15:K17"/>
    <mergeCell ref="C18:E18"/>
    <mergeCell ref="A19:K19"/>
    <mergeCell ref="A15:A17"/>
    <mergeCell ref="B15:B17"/>
    <mergeCell ref="C15:E17"/>
    <mergeCell ref="F15:F17"/>
    <mergeCell ref="G15:G17"/>
    <mergeCell ref="A32:K32"/>
    <mergeCell ref="C33:E33"/>
    <mergeCell ref="C34:E34"/>
    <mergeCell ref="C35:E35"/>
    <mergeCell ref="C36:E36"/>
    <mergeCell ref="C37:E37"/>
    <mergeCell ref="C26:E26"/>
    <mergeCell ref="C27:E27"/>
    <mergeCell ref="C28:E28"/>
    <mergeCell ref="C29:E29"/>
    <mergeCell ref="C30:E30"/>
    <mergeCell ref="C31:E31"/>
    <mergeCell ref="C44:E44"/>
    <mergeCell ref="C45:E45"/>
    <mergeCell ref="A46:K46"/>
    <mergeCell ref="C47:E47"/>
    <mergeCell ref="C48:E48"/>
    <mergeCell ref="C49:E49"/>
    <mergeCell ref="C38:E38"/>
    <mergeCell ref="C39:E39"/>
    <mergeCell ref="C40:E40"/>
    <mergeCell ref="C41:E41"/>
    <mergeCell ref="C42:E42"/>
    <mergeCell ref="C43:E43"/>
    <mergeCell ref="C56:E56"/>
    <mergeCell ref="C57:E57"/>
    <mergeCell ref="C58:E58"/>
    <mergeCell ref="C59:E59"/>
    <mergeCell ref="C60:E60"/>
    <mergeCell ref="C61:E61"/>
    <mergeCell ref="C50:E50"/>
    <mergeCell ref="C51:E51"/>
    <mergeCell ref="C52:E52"/>
    <mergeCell ref="C53:E53"/>
    <mergeCell ref="C54:E54"/>
    <mergeCell ref="C55:E55"/>
    <mergeCell ref="C68:E68"/>
    <mergeCell ref="C69:E69"/>
    <mergeCell ref="C70:E70"/>
    <mergeCell ref="C71:E71"/>
    <mergeCell ref="C72:E72"/>
    <mergeCell ref="C73:E73"/>
    <mergeCell ref="C62:E62"/>
    <mergeCell ref="C63:E63"/>
    <mergeCell ref="C64:E64"/>
    <mergeCell ref="C65:E65"/>
    <mergeCell ref="C66:E66"/>
    <mergeCell ref="C67:E67"/>
    <mergeCell ref="C80:E80"/>
    <mergeCell ref="C81:E81"/>
    <mergeCell ref="C82:E82"/>
    <mergeCell ref="C83:E83"/>
    <mergeCell ref="C84:E84"/>
    <mergeCell ref="C85:E85"/>
    <mergeCell ref="C74:E74"/>
    <mergeCell ref="C75:E75"/>
    <mergeCell ref="C76:E76"/>
    <mergeCell ref="C77:E77"/>
    <mergeCell ref="C78:E78"/>
    <mergeCell ref="C79:E79"/>
    <mergeCell ref="C92:E92"/>
    <mergeCell ref="C93:E93"/>
    <mergeCell ref="C94:E94"/>
    <mergeCell ref="C95:E95"/>
    <mergeCell ref="C96:E96"/>
    <mergeCell ref="C97:E97"/>
    <mergeCell ref="C86:E86"/>
    <mergeCell ref="C87:E87"/>
    <mergeCell ref="C88:E88"/>
    <mergeCell ref="C89:E89"/>
    <mergeCell ref="C90:E90"/>
    <mergeCell ref="C91:E91"/>
    <mergeCell ref="C104:E104"/>
    <mergeCell ref="C105:E105"/>
    <mergeCell ref="C106:E106"/>
    <mergeCell ref="C107:E107"/>
    <mergeCell ref="C108:E108"/>
    <mergeCell ref="A109:K109"/>
    <mergeCell ref="C98:E98"/>
    <mergeCell ref="C99:E99"/>
    <mergeCell ref="C100:E100"/>
    <mergeCell ref="C101:E101"/>
    <mergeCell ref="C102:E102"/>
    <mergeCell ref="C103:E103"/>
    <mergeCell ref="C116:E116"/>
    <mergeCell ref="C117:E117"/>
    <mergeCell ref="C118:E118"/>
    <mergeCell ref="C119:E119"/>
    <mergeCell ref="C120:E120"/>
    <mergeCell ref="C121:E121"/>
    <mergeCell ref="C110:E110"/>
    <mergeCell ref="C111:E111"/>
    <mergeCell ref="C112:E112"/>
    <mergeCell ref="C113:E113"/>
    <mergeCell ref="C114:E114"/>
    <mergeCell ref="C115:E115"/>
    <mergeCell ref="C128:E128"/>
    <mergeCell ref="C129:E129"/>
    <mergeCell ref="C130:E130"/>
    <mergeCell ref="C131:E131"/>
    <mergeCell ref="C132:E132"/>
    <mergeCell ref="C133:E133"/>
    <mergeCell ref="C122:E122"/>
    <mergeCell ref="C123:E123"/>
    <mergeCell ref="C124:E124"/>
    <mergeCell ref="C125:E125"/>
    <mergeCell ref="C126:E126"/>
    <mergeCell ref="C127:E127"/>
    <mergeCell ref="C140:E140"/>
    <mergeCell ref="C141:E141"/>
    <mergeCell ref="C142:E142"/>
    <mergeCell ref="C143:E143"/>
    <mergeCell ref="C144:E144"/>
    <mergeCell ref="C145:E145"/>
    <mergeCell ref="C134:E134"/>
    <mergeCell ref="C135:E135"/>
    <mergeCell ref="C136:E136"/>
    <mergeCell ref="C137:E137"/>
    <mergeCell ref="C138:E138"/>
    <mergeCell ref="C139:E139"/>
    <mergeCell ref="C152:H152"/>
    <mergeCell ref="C153:H153"/>
    <mergeCell ref="A154:K154"/>
    <mergeCell ref="C155:E155"/>
    <mergeCell ref="C156:E156"/>
    <mergeCell ref="C157:E157"/>
    <mergeCell ref="C146:E146"/>
    <mergeCell ref="C147:E147"/>
    <mergeCell ref="C148:E148"/>
    <mergeCell ref="C149:E149"/>
    <mergeCell ref="C150:H150"/>
    <mergeCell ref="C151:H151"/>
    <mergeCell ref="C164:E164"/>
    <mergeCell ref="C165:E165"/>
    <mergeCell ref="C166:E166"/>
    <mergeCell ref="C167:E167"/>
    <mergeCell ref="C168:E168"/>
    <mergeCell ref="C169:E169"/>
    <mergeCell ref="C158:E158"/>
    <mergeCell ref="C159:E159"/>
    <mergeCell ref="C160:E160"/>
    <mergeCell ref="C161:E161"/>
    <mergeCell ref="C162:E162"/>
    <mergeCell ref="C163:E163"/>
    <mergeCell ref="C176:E176"/>
    <mergeCell ref="C177:E177"/>
    <mergeCell ref="C178:E178"/>
    <mergeCell ref="C179:E179"/>
    <mergeCell ref="C180:E180"/>
    <mergeCell ref="C181:E181"/>
    <mergeCell ref="C170:E170"/>
    <mergeCell ref="C171:E171"/>
    <mergeCell ref="C172:E172"/>
    <mergeCell ref="C173:E173"/>
    <mergeCell ref="C174:E174"/>
    <mergeCell ref="C175:E175"/>
    <mergeCell ref="C188:E188"/>
    <mergeCell ref="C189:E189"/>
    <mergeCell ref="C190:E190"/>
    <mergeCell ref="C191:E191"/>
    <mergeCell ref="C192:E192"/>
    <mergeCell ref="C193:E193"/>
    <mergeCell ref="C182:E182"/>
    <mergeCell ref="C183:E183"/>
    <mergeCell ref="C184:E184"/>
    <mergeCell ref="C185:E185"/>
    <mergeCell ref="C186:E186"/>
    <mergeCell ref="C187:E187"/>
    <mergeCell ref="C200:E200"/>
    <mergeCell ref="C201:E201"/>
    <mergeCell ref="C202:E202"/>
    <mergeCell ref="C203:E203"/>
    <mergeCell ref="C204:E204"/>
    <mergeCell ref="C205:E205"/>
    <mergeCell ref="C194:E194"/>
    <mergeCell ref="C195:E195"/>
    <mergeCell ref="C196:E196"/>
    <mergeCell ref="C197:E197"/>
    <mergeCell ref="C198:E198"/>
    <mergeCell ref="C199:E199"/>
    <mergeCell ref="C212:E212"/>
    <mergeCell ref="C213:E213"/>
    <mergeCell ref="A214:K214"/>
    <mergeCell ref="C215:E215"/>
    <mergeCell ref="C216:E216"/>
    <mergeCell ref="C217:E217"/>
    <mergeCell ref="C206:E206"/>
    <mergeCell ref="C207:E207"/>
    <mergeCell ref="C208:E208"/>
    <mergeCell ref="C209:E209"/>
    <mergeCell ref="C210:E210"/>
    <mergeCell ref="C211:E211"/>
    <mergeCell ref="C224:E224"/>
    <mergeCell ref="C225:E225"/>
    <mergeCell ref="C226:E226"/>
    <mergeCell ref="C227:E227"/>
    <mergeCell ref="C228:E228"/>
    <mergeCell ref="C229:E229"/>
    <mergeCell ref="C218:E218"/>
    <mergeCell ref="C219:E219"/>
    <mergeCell ref="C220:E220"/>
    <mergeCell ref="C221:E221"/>
    <mergeCell ref="C222:E222"/>
    <mergeCell ref="C223:E223"/>
    <mergeCell ref="C236:E236"/>
    <mergeCell ref="C237:E237"/>
    <mergeCell ref="C238:E238"/>
    <mergeCell ref="C239:E239"/>
    <mergeCell ref="C240:E240"/>
    <mergeCell ref="C241:E241"/>
    <mergeCell ref="C230:E230"/>
    <mergeCell ref="C231:E231"/>
    <mergeCell ref="C232:E232"/>
    <mergeCell ref="C233:E233"/>
    <mergeCell ref="C234:E234"/>
    <mergeCell ref="C235:E235"/>
    <mergeCell ref="A248:K248"/>
    <mergeCell ref="C249:E249"/>
    <mergeCell ref="C250:E250"/>
    <mergeCell ref="C251:E251"/>
    <mergeCell ref="C252:E252"/>
    <mergeCell ref="C253:E253"/>
    <mergeCell ref="C242:E242"/>
    <mergeCell ref="C243:E243"/>
    <mergeCell ref="C244:H244"/>
    <mergeCell ref="C245:H245"/>
    <mergeCell ref="C246:H246"/>
    <mergeCell ref="C247:H247"/>
    <mergeCell ref="C260:E260"/>
    <mergeCell ref="C261:E261"/>
    <mergeCell ref="C262:E262"/>
    <mergeCell ref="C263:E263"/>
    <mergeCell ref="C264:E264"/>
    <mergeCell ref="C265:E265"/>
    <mergeCell ref="C254:E254"/>
    <mergeCell ref="C255:E255"/>
    <mergeCell ref="C256:E256"/>
    <mergeCell ref="C257:E257"/>
    <mergeCell ref="C258:E258"/>
    <mergeCell ref="C259:E259"/>
    <mergeCell ref="C272:E272"/>
    <mergeCell ref="C273:E273"/>
    <mergeCell ref="C274:E274"/>
    <mergeCell ref="C275:E275"/>
    <mergeCell ref="C276:E276"/>
    <mergeCell ref="C277:E277"/>
    <mergeCell ref="C266:E266"/>
    <mergeCell ref="C267:E267"/>
    <mergeCell ref="C268:E268"/>
    <mergeCell ref="C269:E269"/>
    <mergeCell ref="C270:E270"/>
    <mergeCell ref="C271:E271"/>
    <mergeCell ref="C284:E284"/>
    <mergeCell ref="C285:E285"/>
    <mergeCell ref="C286:E286"/>
    <mergeCell ref="C287:E287"/>
    <mergeCell ref="C288:E288"/>
    <mergeCell ref="C289:E289"/>
    <mergeCell ref="C278:E278"/>
    <mergeCell ref="C279:E279"/>
    <mergeCell ref="C280:E280"/>
    <mergeCell ref="C281:E281"/>
    <mergeCell ref="C282:E282"/>
    <mergeCell ref="C283:E283"/>
    <mergeCell ref="C296:E296"/>
    <mergeCell ref="C297:E297"/>
    <mergeCell ref="C298:E298"/>
    <mergeCell ref="C299:E299"/>
    <mergeCell ref="C300:E300"/>
    <mergeCell ref="C301:E301"/>
    <mergeCell ref="C290:E290"/>
    <mergeCell ref="C291:E291"/>
    <mergeCell ref="C292:E292"/>
    <mergeCell ref="C293:E293"/>
    <mergeCell ref="C294:E294"/>
    <mergeCell ref="C295:E295"/>
    <mergeCell ref="A308:K308"/>
    <mergeCell ref="C309:E309"/>
    <mergeCell ref="C310:E310"/>
    <mergeCell ref="C311:E311"/>
    <mergeCell ref="C312:E312"/>
    <mergeCell ref="C313:E313"/>
    <mergeCell ref="C302:E302"/>
    <mergeCell ref="C303:E303"/>
    <mergeCell ref="C304:E304"/>
    <mergeCell ref="C305:E305"/>
    <mergeCell ref="C306:E306"/>
    <mergeCell ref="C307:E307"/>
    <mergeCell ref="C320:E320"/>
    <mergeCell ref="C321:E321"/>
    <mergeCell ref="C322:E322"/>
    <mergeCell ref="C323:E323"/>
    <mergeCell ref="C324:E324"/>
    <mergeCell ref="C325:E325"/>
    <mergeCell ref="C314:E314"/>
    <mergeCell ref="C315:E315"/>
    <mergeCell ref="C316:E316"/>
    <mergeCell ref="C317:E317"/>
    <mergeCell ref="C318:E318"/>
    <mergeCell ref="C319:E319"/>
    <mergeCell ref="C332:E332"/>
    <mergeCell ref="C333:E333"/>
    <mergeCell ref="C334:E334"/>
    <mergeCell ref="C335:E335"/>
    <mergeCell ref="C336:E336"/>
    <mergeCell ref="C337:E337"/>
    <mergeCell ref="C326:E326"/>
    <mergeCell ref="C327:E327"/>
    <mergeCell ref="C328:E328"/>
    <mergeCell ref="C329:E329"/>
    <mergeCell ref="C330:E330"/>
    <mergeCell ref="C331:E331"/>
    <mergeCell ref="C351:J351"/>
    <mergeCell ref="C344:H344"/>
    <mergeCell ref="C345:H345"/>
    <mergeCell ref="C348:G348"/>
    <mergeCell ref="H348:J348"/>
    <mergeCell ref="C349:J349"/>
    <mergeCell ref="C350:G350"/>
    <mergeCell ref="H350:J350"/>
    <mergeCell ref="C338:H338"/>
    <mergeCell ref="C339:H339"/>
    <mergeCell ref="C340:H340"/>
    <mergeCell ref="C341:H341"/>
    <mergeCell ref="C342:H342"/>
    <mergeCell ref="C343:H343"/>
  </mergeCells>
  <printOptions horizontalCentered="1"/>
  <pageMargins left="0.69999998807907104" right="0.69999998807907104" top="0.75" bottom="0.75" header="0.30000001192092901" footer="0.30000001192092901"/>
  <pageSetup paperSize="9" scale="45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без 1,2</vt:lpstr>
      <vt:lpstr>'без 1,2'!Заголовки_для_печати</vt:lpstr>
      <vt:lpstr>'без 1,2'!Область_печати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Анастасия</cp:lastModifiedBy>
  <cp:lastPrinted>2023-03-15T13:28:59Z</cp:lastPrinted>
  <dcterms:created xsi:type="dcterms:W3CDTF">2020-09-30T08:50:27Z</dcterms:created>
  <dcterms:modified xsi:type="dcterms:W3CDTF">2024-10-07T13:46:21Z</dcterms:modified>
</cp:coreProperties>
</file>