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№3\замечания_28.08-нужен КАЦ\"/>
    </mc:Choice>
  </mc:AlternateContent>
  <xr:revisionPtr revIDLastSave="0" documentId="13_ncr:1_{10CDED11-8383-44C8-80C8-33B638F14C31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СР  Путь №3_15.08 v3 откоррект" sheetId="4" r:id="rId1"/>
    <sheet name="ЛСР Ремонт пути №3_корр. по зам" sheetId="3" state="hidden" r:id="rId2"/>
    <sheet name="ЛСР Путь №3_15.08+ответы на зам" sheetId="1" r:id="rId3"/>
    <sheet name="КАЦ_Коломна_путь №3" sheetId="2" r:id="rId4"/>
  </sheets>
  <externalReferences>
    <externalReference r:id="rId5"/>
  </externalReferences>
  <definedNames>
    <definedName name="_xlnm._FilterDatabase" localSheetId="0" hidden="1">'ЛСР  Путь №3_15.08 v3 откоррект'!$A$35:$N$522</definedName>
    <definedName name="_xlnm._FilterDatabase" localSheetId="2" hidden="1">'ЛСР Путь №3_15.08+ответы на зам'!$A$35:$N$488</definedName>
    <definedName name="_xlnm._FilterDatabase" localSheetId="1" hidden="1">'ЛСР Ремонт пути №3_корр. по зам'!$A$35:$P$518</definedName>
    <definedName name="_xlnm.Print_Titles" localSheetId="3">'КАЦ_Коломна_путь №3'!$10:$10</definedName>
    <definedName name="_xlnm.Print_Titles" localSheetId="0">'ЛСР  Путь №3_15.08 v3 откоррект'!$38:$38</definedName>
    <definedName name="_xlnm.Print_Titles" localSheetId="2">'ЛСР Путь №3_15.08+ответы на зам'!$38:$38</definedName>
    <definedName name="_xlnm.Print_Titles" localSheetId="1">'ЛСР Ремонт пути №3_корр. по зам'!$38:$38</definedName>
    <definedName name="_xlnm.Print_Area" localSheetId="3">'КАЦ_Коломна_путь №3'!$A$1:$T$20</definedName>
    <definedName name="_xlnm.Print_Area" localSheetId="0">'ЛСР  Путь №3_15.08 v3 откоррект'!$A$1:$N$557</definedName>
    <definedName name="_xlnm.Print_Area" localSheetId="2">'ЛСР Путь №3_15.08+ответы на зам'!$A$1:$N$533</definedName>
    <definedName name="_xlnm.Print_Area" localSheetId="1">'ЛСР Ремонт пути №3_корр. по зам'!$A$1:$N$563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86" i="1" l="1"/>
  <c r="T285" i="1"/>
  <c r="V430" i="1"/>
  <c r="V429" i="1"/>
  <c r="R510" i="1"/>
  <c r="V516" i="1"/>
  <c r="T550" i="4"/>
  <c r="T304" i="4"/>
  <c r="T269" i="4"/>
  <c r="T254" i="4"/>
  <c r="T238" i="4"/>
  <c r="T222" i="4"/>
  <c r="T206" i="4"/>
  <c r="T190" i="4"/>
  <c r="T63" i="4"/>
  <c r="N554" i="4"/>
  <c r="N555" i="4" s="1"/>
  <c r="L554" i="4"/>
  <c r="L555" i="4" s="1"/>
  <c r="N551" i="3"/>
  <c r="N552" i="3" s="1"/>
  <c r="N553" i="3" s="1"/>
  <c r="N554" i="3" s="1"/>
  <c r="L551" i="3"/>
  <c r="L552" i="3" s="1"/>
  <c r="N514" i="1"/>
  <c r="N515" i="1" s="1"/>
  <c r="N516" i="1" s="1"/>
  <c r="L514" i="1"/>
  <c r="L556" i="4" l="1"/>
  <c r="L557" i="4" s="1"/>
  <c r="N556" i="4"/>
  <c r="N557" i="4" s="1"/>
  <c r="L553" i="3"/>
  <c r="L554" i="3" s="1"/>
  <c r="L515" i="1"/>
  <c r="L516" i="1" s="1"/>
</calcChain>
</file>

<file path=xl/sharedStrings.xml><?xml version="1.0" encoding="utf-8"?>
<sst xmlns="http://schemas.openxmlformats.org/spreadsheetml/2006/main" count="4860" uniqueCount="466">
  <si>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</si>
  <si>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</si>
  <si>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</si>
  <si>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</si>
  <si>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</si>
  <si>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</si>
  <si>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</si>
  <si>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</si>
  <si>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</si>
  <si>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</si>
  <si>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</si>
  <si>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</si>
  <si>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</si>
  <si>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</si>
  <si>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</si>
  <si>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Ж/д пути, расположенные по адресу: Московская область, г. Коломна». Пути железнодорожные</t>
  </si>
  <si>
    <t>(наименование объекта капитального строительства)</t>
  </si>
  <si>
    <t>ЛОКАЛЬНЫЙ СМЕТНЫЙ РАСЧЕТ (СМЕТА) № 05</t>
  </si>
  <si>
    <t>Ремонт и устройство пути №3, расположенного на территории АО "Коломенский завод"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</si>
  <si>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</si>
  <si>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</si>
  <si>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</si>
  <si>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</si>
  <si>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</si>
  <si>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</si>
  <si>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</si>
  <si>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</si>
  <si>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</si>
  <si>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</si>
  <si>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(2888,36)</t>
  </si>
  <si>
    <t>тыс.руб.</t>
  </si>
  <si>
    <t>в том числе:</t>
  </si>
  <si>
    <t>строительных работ</t>
  </si>
  <si>
    <t>(1947,39)</t>
  </si>
  <si>
    <t>Средства на оплату труда рабочих</t>
  </si>
  <si>
    <t>(22,43)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</si>
  <si>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</si>
  <si>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</si>
  <si>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</si>
  <si>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</si>
  <si>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</si>
  <si>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</si>
  <si>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</si>
  <si>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</si>
  <si>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</si>
  <si>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</si>
  <si>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</si>
  <si>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</si>
  <si>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</si>
  <si>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</si>
  <si>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</si>
  <si>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</si>
  <si>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</si>
  <si>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</si>
  <si>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</si>
  <si>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</si>
  <si>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Ремонт и устройство пути №3</t>
  </si>
  <si>
    <t>Демонтажные работы. Сопутствующие работы</t>
  </si>
  <si>
    <t>1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</si>
  <si>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</si>
  <si>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межпутья, откосов и выемок жд. путей от мусора, грунта и пр.</t>
  </si>
  <si>
    <t>100 м3</t>
  </si>
  <si>
    <t>Объем=67,38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</si>
  <si>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</si>
  <si>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</si>
  <si>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</si>
  <si>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</si>
  <si>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</si>
  <si>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</si>
  <si>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</si>
  <si>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</si>
  <si>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</si>
  <si>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</si>
  <si>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</si>
  <si>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</si>
  <si>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</si>
  <si>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</si>
  <si>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ФЕР46-09-005-01</t>
  </si>
  <si>
    <t>Разборка монолитных железобетонных конструкций гидромолотом на базе экскаватора</t>
  </si>
  <si>
    <t>м3</t>
  </si>
  <si>
    <t>ЭМ</t>
  </si>
  <si>
    <t>3</t>
  </si>
  <si>
    <t>в т.ч. ОТм</t>
  </si>
  <si>
    <t>4</t>
  </si>
  <si>
    <t>М</t>
  </si>
  <si>
    <t>ЗТм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</si>
  <si>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</si>
  <si>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</si>
  <si>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</si>
  <si>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</si>
  <si>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</si>
  <si>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</si>
  <si>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</si>
  <si>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>Объем=250/1000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</si>
  <si>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</si>
  <si>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</si>
  <si>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</si>
  <si>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</si>
  <si>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</si>
  <si>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</si>
  <si>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</si>
  <si>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</si>
  <si>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ФЕР28-01-087-01</t>
  </si>
  <si>
    <t>Разборка переездов шириной, м: 6</t>
  </si>
  <si>
    <t>переезд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</si>
  <si>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</si>
  <si>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</si>
  <si>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5</t>
  </si>
  <si>
    <t>Копание ям вручную без креплений для стоек и столбов: с откосами глубиной до 1,5 м, группа грунтов 1/применит. Выемка грунта загрязнённого (с включениями щебня, мусора) из основания пути 3</t>
  </si>
  <si>
    <t>Объем=567,88 / 100</t>
  </si>
  <si>
    <t>6</t>
  </si>
  <si>
    <t>ФЕР01-02-057-02</t>
  </si>
  <si>
    <t>Разработка грунта вручную в траншеях глубиной до 2 м без креплений с откосами, группа грунтов: 2</t>
  </si>
  <si>
    <t>Объем=3,35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</si>
  <si>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</si>
  <si>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</si>
  <si>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7</t>
  </si>
  <si>
    <t>ФЕРр66-8-1</t>
  </si>
  <si>
    <t>Демонтаж чугунных люков</t>
  </si>
  <si>
    <t>шт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</si>
  <si>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</si>
  <si>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</si>
  <si>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</si>
  <si>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</si>
  <si>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8</t>
  </si>
  <si>
    <t>ФЕР07-06-002-07</t>
  </si>
  <si>
    <t>Устройство плит перекрытий каналов площадью: до 5 м2/применит. Покрытие плитами горловин существ. колодцев</t>
  </si>
  <si>
    <t>100 шт</t>
  </si>
  <si>
    <t>Объем=5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</si>
  <si>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</si>
  <si>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</si>
  <si>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</si>
  <si>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</si>
  <si>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9</t>
  </si>
  <si>
    <t>ФССЦ-05.1.01.11-0045</t>
  </si>
  <si>
    <t>Плита днища ПН15, бетон B15 (М200), объем 0,38 м3, расход арматуры 33,13 кг</t>
  </si>
  <si>
    <t>10</t>
  </si>
  <si>
    <t>ФЕР01-02-061-01</t>
  </si>
  <si>
    <t>Засыпка вручную траншей, пазух котлованов и ям, группа грунтов: 1</t>
  </si>
  <si>
    <t>Объем=1,45 / 100</t>
  </si>
  <si>
    <t>11</t>
  </si>
  <si>
    <t>Объем=16,5 / 100</t>
  </si>
  <si>
    <t>12</t>
  </si>
  <si>
    <t>Разработка грунта вручную в траншеях глубиной до 2 м без креплений с откосами, группа грунтов: 2/при пересечении с сущ. КЛ</t>
  </si>
  <si>
    <t>Объем=8,25 / 100</t>
  </si>
  <si>
    <t>Прил.1.12 п.3.188</t>
  </si>
  <si>
    <t>Разработка грунта в местах, находящихся на расстоянии до 1 м от незащищенных кабелей ОЗП=1,3; ТЗ=1,3</t>
  </si>
  <si>
    <t>Сопутствующие работы</t>
  </si>
  <si>
    <t>13</t>
  </si>
  <si>
    <t>ФЕРр66-1-1</t>
  </si>
  <si>
    <t>Разборка трубопроводов водоснабжения из чугунных труб диаметром: 50 мм/применит. 50х4мм,32х4мм,40х4мм</t>
  </si>
  <si>
    <t>100 м</t>
  </si>
  <si>
    <t>Объем=(3,4+4,4+4,4) / 100</t>
  </si>
  <si>
    <t>14</t>
  </si>
  <si>
    <t>ФЕРр66-1-2</t>
  </si>
  <si>
    <t>Разборка трубопроводов водоснабжения из чугунных труб диаметром: 100 мм/применит.108х5мм,76х4мм,70х5мм,89х4мм</t>
  </si>
  <si>
    <t>Объем=(3,3+4,4*2+7+4,6+9,2) / 100</t>
  </si>
  <si>
    <t>15</t>
  </si>
  <si>
    <t>ФЕРр66-1-3</t>
  </si>
  <si>
    <t>Разборка трубопроводов водоснабжения из чугунных труб диаметром: 150 мм/применит.168х10мм,127х5мм,159х6мм</t>
  </si>
  <si>
    <t>Объем=(4,15+4,15+5,2) / 100</t>
  </si>
  <si>
    <t>16</t>
  </si>
  <si>
    <t>ФЕРр66-1-4</t>
  </si>
  <si>
    <t>Разборка трубопроводов водоснабжения из чугунных труб диаметром: 200 мм/применит.219х10мм, 203х10мм</t>
  </si>
  <si>
    <t>Объем=(3,52+3) / 100</t>
  </si>
  <si>
    <t>17</t>
  </si>
  <si>
    <t>Разборка трубопроводов водоснабжения из чугунных труб диаметром: 200 мм/применит.Демонтаж трубопровода (байпас) из стальных труб ф219х5</t>
  </si>
  <si>
    <t>Объем=40 / 100</t>
  </si>
  <si>
    <t>18</t>
  </si>
  <si>
    <t>ФЕР46-04-001-03</t>
  </si>
  <si>
    <t>Разборка: железобетонных фундаментов/применит.Демонтаж блоков ФБС 9.3.6</t>
  </si>
  <si>
    <t>19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</si>
  <si>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</si>
  <si>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</si>
  <si>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</si>
  <si>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20</t>
  </si>
  <si>
    <t>ФССЦпг-01-01-01-026</t>
  </si>
  <si>
    <t>Погрузка при автомобильных перевозках переводов стрелочных и пересечений, рельс</t>
  </si>
  <si>
    <t>21</t>
  </si>
  <si>
    <t>ФССЦпг-01-01-01-041</t>
  </si>
  <si>
    <t>Погрузка при автомобильных перевозках мусора строительного с погрузкой вручную</t>
  </si>
  <si>
    <t>22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</si>
  <si>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</si>
  <si>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</si>
  <si>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Объем=168,05+102,4+1,329</t>
  </si>
  <si>
    <t>Реконструкция пути 3</t>
  </si>
  <si>
    <t>23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</si>
  <si>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</si>
  <si>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</si>
  <si>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1000 м3</t>
  </si>
  <si>
    <t>Объем=103,25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</si>
  <si>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</si>
  <si>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</si>
  <si>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</si>
  <si>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</si>
  <si>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24</t>
  </si>
  <si>
    <t>ФЕР01-02-002-04</t>
  </si>
  <si>
    <t>На каждый последующий проход по одному следу добавлять: к расценке 01-02-002-01/до 5 раз</t>
  </si>
  <si>
    <t>5 раз</t>
  </si>
  <si>
    <t>5-1=4 ПЗ=4 (ОЗП=4; ЭМ=4 к расх.; ЗПМ=4; МАТ=4 к расх.; ТЗ=4; ТЗМ=4)</t>
  </si>
  <si>
    <t>25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</si>
  <si>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</si>
  <si>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</si>
  <si>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</si>
  <si>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Объем=1000 / 1000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</si>
  <si>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</si>
  <si>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</si>
  <si>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</si>
  <si>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</si>
  <si>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26</t>
  </si>
  <si>
    <t>ФССЦ-01.7.12.05-0059</t>
  </si>
  <si>
    <t>Нетканый геотекстиль: Дорнит 500 г/м2</t>
  </si>
  <si>
    <t>м2</t>
  </si>
  <si>
    <t>Объем=1000*1,1</t>
  </si>
  <si>
    <t>27</t>
  </si>
  <si>
    <t>ФЕР27-04-001-01</t>
  </si>
  <si>
    <t>Устройство подстилающих и выравнивающих слоев оснований: из песка</t>
  </si>
  <si>
    <t>Объем=206,5 / 100</t>
  </si>
  <si>
    <t>28</t>
  </si>
  <si>
    <t>ООО "НГПС", КП от 17.06.2024г., п.1</t>
  </si>
  <si>
    <t>Песок карьерный кф. 0,5</t>
  </si>
  <si>
    <t>Объем=206,5*1,1</t>
  </si>
  <si>
    <t>Цена=1165/8,75/1,2</t>
  </si>
  <si>
    <t>ТР МАТ=1,03 к расх.</t>
  </si>
  <si>
    <t>ЗСР МАТ=1,012 к расх.</t>
  </si>
  <si>
    <t>29</t>
  </si>
  <si>
    <t>ФЕР27-04-001-04</t>
  </si>
  <si>
    <t>Устройство подстилающих и выравнивающих слоев оснований: из щебня</t>
  </si>
  <si>
    <t>Объем=361,38 / 100</t>
  </si>
  <si>
    <t>30</t>
  </si>
  <si>
    <t>ООО "НГПС" КП от 17.06.2024 г. п.2</t>
  </si>
  <si>
    <t>Щебень гранитный 25/60 (РЖД)</t>
  </si>
  <si>
    <t>Объем=361,38*1,26</t>
  </si>
  <si>
    <t>Цена=5500/8,75/1,2</t>
  </si>
  <si>
    <t>31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</si>
  <si>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</si>
  <si>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</si>
  <si>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32</t>
  </si>
  <si>
    <t>ФССЦ-25.1.02.01-0035</t>
  </si>
  <si>
    <t>Шпалы железобетонные Ш1, объем бетона 0,106 м3, расход стали 7,25 кг</t>
  </si>
  <si>
    <t>33</t>
  </si>
  <si>
    <t>АО "НТПК" Счет №6846 от августа 2024 г. п.3</t>
  </si>
  <si>
    <t>Шпала железобетонная, Ш1 1-й сорт</t>
  </si>
  <si>
    <t>Цена=7438/8,75/1,2</t>
  </si>
  <si>
    <t>34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</si>
  <si>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</si>
  <si>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</si>
  <si>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</si>
  <si>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35</t>
  </si>
  <si>
    <t>АО "НТПК" Счет №6846 от августа 2024 г. п.8</t>
  </si>
  <si>
    <t>Болт закладной М22х175 в сборе (справочно 1840 шт.)</t>
  </si>
  <si>
    <t>тн</t>
  </si>
  <si>
    <t>Цена=249000/8,75/1,2</t>
  </si>
  <si>
    <t>36</t>
  </si>
  <si>
    <t>ФССЦ-25.1.04.02-0001</t>
  </si>
  <si>
    <t>Болты клеммные для рельсовых скреплений железнодорожного пути с гайками, М22х75 мм</t>
  </si>
  <si>
    <t>37</t>
  </si>
  <si>
    <t>АО "НТПК" Счет №6846 от августа 2024 г. п.7</t>
  </si>
  <si>
    <t>Болт клеммный М22х75 в сборе (справочно 1840 шт.)</t>
  </si>
  <si>
    <t>Цена=318500/8,75/1,2</t>
  </si>
  <si>
    <t>38</t>
  </si>
  <si>
    <t>ФССЦ-25.1.04.04-0003</t>
  </si>
  <si>
    <t>Болты для рельсовых стыков железнодорожного пути с гайками, М27х160-180 мм</t>
  </si>
  <si>
    <t>39</t>
  </si>
  <si>
    <t>АО "НТПК" Счет №6846 от августа 2024 г. п.9</t>
  </si>
  <si>
    <t>Болт стыковой М27х160 в сборе (справочно 252 шт.)</t>
  </si>
  <si>
    <t>Цена=280000/8,75/1,2</t>
  </si>
  <si>
    <t>40</t>
  </si>
  <si>
    <t>ФССЦ-25.1.05.01-0002</t>
  </si>
  <si>
    <t>Накладка рельсовая двухголовая 2Р65</t>
  </si>
  <si>
    <t>41</t>
  </si>
  <si>
    <t>АО "НТПК" Счет №6846 от августа 2024 г. п.2</t>
  </si>
  <si>
    <t>Накладка 1Р-65 (справочно 84 шт.)</t>
  </si>
  <si>
    <t>Цена=420000/8,75/1,2</t>
  </si>
  <si>
    <t>42</t>
  </si>
  <si>
    <t>ФССЦ-25.1.05.02-0006</t>
  </si>
  <si>
    <t>Подкладка раздельного скрепления железнодорожного пути КБ-65</t>
  </si>
  <si>
    <t>43</t>
  </si>
  <si>
    <t>АО "НТПК" Счет №6846 от августа 2024 г. п.4</t>
  </si>
  <si>
    <t>Подкладка КБ-65 (справочно 920 шт.)</t>
  </si>
  <si>
    <t>Цена=387500/8,75/1,2</t>
  </si>
  <si>
    <t>44</t>
  </si>
  <si>
    <t>ФССЦ-25.1.05.05-0043</t>
  </si>
  <si>
    <t>Рельсы железнодорожные Р-65 категория Т1</t>
  </si>
  <si>
    <t>м</t>
  </si>
  <si>
    <t>45</t>
  </si>
  <si>
    <t>АО "НТПК" Счет №6846 от августа 2024 г. п.1</t>
  </si>
  <si>
    <t>Рельсы РП65 ДТ350 L=12.5 м (40 шт.)</t>
  </si>
  <si>
    <t>Цена=182000/8,75/1,2</t>
  </si>
  <si>
    <t>46</t>
  </si>
  <si>
    <t>ФССЦ-25.1.06.19-0051</t>
  </si>
  <si>
    <t>Прокладки повышенной упругости под подкладку КБ, КБ10 ЦП 328 из смеси РП 101-710</t>
  </si>
  <si>
    <t>47</t>
  </si>
  <si>
    <t>АО "НТПК" Счет №6846 от августа 2024 г. п.6</t>
  </si>
  <si>
    <t>Прокладка ЦП-328</t>
  </si>
  <si>
    <t>Цена=120/8,75/1,2</t>
  </si>
  <si>
    <t>48</t>
  </si>
  <si>
    <t>ФССЦ-25.1.06.19-0085</t>
  </si>
  <si>
    <t>Прокладки ПБР65х8 ЦП143 (ПБР 65х7 ЦП318) из смеси РП 101-710</t>
  </si>
  <si>
    <t>49</t>
  </si>
  <si>
    <t>АО "НТПК" Счет №6846 от августа 2024 г. п.5</t>
  </si>
  <si>
    <t>Прокладка подрельсовая ЦП-143</t>
  </si>
  <si>
    <t>Цена=107/8,75/1,2</t>
  </si>
  <si>
    <t>50</t>
  </si>
  <si>
    <t>ФЕР28-01-027-01</t>
  </si>
  <si>
    <t>Балластировка пути и стрелочных переводов на деревянных шпалах, балласт: щебеночный</t>
  </si>
  <si>
    <t>Объем=107,5 / 1000</t>
  </si>
  <si>
    <t>51</t>
  </si>
  <si>
    <t>ФССЦ-02.2.05.04-0061</t>
  </si>
  <si>
    <t>Щебень из плотных горных пород для балластного слоя железнодорожного пути, фракция от 25 до 60 мм</t>
  </si>
  <si>
    <t>52</t>
  </si>
  <si>
    <t>Объем=135,45+13,55</t>
  </si>
  <si>
    <t>53</t>
  </si>
  <si>
    <t>ФЕР32-11-001-01</t>
  </si>
  <si>
    <t>Послеосадочный ремонт трамвайных путей на железобетонных шпалах при балласте: щебеночном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</si>
  <si>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</si>
  <si>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</si>
  <si>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</si>
  <si>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</si>
  <si>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Восстановление трубопровода (байпас)</t>
  </si>
  <si>
    <t>54</t>
  </si>
  <si>
    <t>ФЕР07-01-001-02</t>
  </si>
  <si>
    <t>Укладка блоков и плит ленточных фундаментов при глубине котлована до 4 м, масса конструкций: до 1,5 т/применит.</t>
  </si>
  <si>
    <t>55</t>
  </si>
  <si>
    <t>Объем=0,04*1,1</t>
  </si>
  <si>
    <t>56</t>
  </si>
  <si>
    <t>Материал Заказчика</t>
  </si>
  <si>
    <t>Блоки ФБС9-3-6, ранее демонтированные</t>
  </si>
  <si>
    <t>57</t>
  </si>
  <si>
    <t>ФЕР22-01-011-06</t>
  </si>
  <si>
    <t>Укладка стальных водопроводных труб с гидравлическим испытанием диаметром: 200 мм/применит.</t>
  </si>
  <si>
    <t>км</t>
  </si>
  <si>
    <t>Объем=39/1000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</si>
  <si>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</si>
  <si>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</si>
  <si>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</si>
  <si>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</si>
  <si>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58</t>
  </si>
  <si>
    <t>Трубы стальные ф219х5, ранее демонтированные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</si>
  <si>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</si>
  <si>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</si>
  <si>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</si>
  <si>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</si>
  <si>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</si>
  <si>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</si>
  <si>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</si>
  <si>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</si>
  <si>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</si>
  <si>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</si>
  <si>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</si>
  <si>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</si>
  <si>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</si>
  <si>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</si>
  <si>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</si>
  <si>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</si>
  <si>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</si>
  <si>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</si>
  <si>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</si>
  <si>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</si>
  <si>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</si>
  <si>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Непредвиденные затраты 3%</t>
  </si>
  <si>
    <t xml:space="preserve">     Итого с непредвиденными</t>
  </si>
  <si>
    <t xml:space="preserve">     Договорной коэффициент 1,2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</si>
  <si>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</si>
  <si>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</si>
  <si>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</si>
  <si>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</si>
  <si>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</si>
  <si>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</si>
  <si>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</si>
  <si>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</si>
  <si>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</si>
  <si>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замечания КЗ</t>
  </si>
  <si>
    <t>ПрименитьФЕР22-01-011-... с к на демонтаж 0,6</t>
  </si>
  <si>
    <t>ПрименитьФЕР29-02-027-01</t>
  </si>
  <si>
    <t>ПрименитьФЕР22-01-011-0... с к на демонтаж 0,6</t>
  </si>
  <si>
    <t>Применить ФЕР07-01-001-01 с к =0,8 на демонтаж</t>
  </si>
  <si>
    <t>Коэффициенты, учитывающие влияние условий производства работ учтены в каждой позиции сметного расчета и дополнительно вводить повышающий коэффициент 1,2 нет необходимости</t>
  </si>
  <si>
    <t>Всего 5 раз. Первый учтен п.23. Второй п.25. На каждый последующий к=3</t>
  </si>
  <si>
    <t>Предоставить подтверждающий документ</t>
  </si>
  <si>
    <t>Расценкой п. 25 учтен один проход уплотненя, предлагается изменить количество проходов на 4 )</t>
  </si>
  <si>
    <t>Общие. На применяемые материалы по  КП и счетам предоставить КА</t>
  </si>
  <si>
    <t>ответы</t>
  </si>
  <si>
    <t>предоставлены</t>
  </si>
  <si>
    <t>предоставлен</t>
  </si>
  <si>
    <t>нужен КАЦ????</t>
  </si>
  <si>
    <t>предоставлен, КАЦ оформлен</t>
  </si>
  <si>
    <t>откорректировано</t>
  </si>
  <si>
    <t xml:space="preserve">Приложение № 1 </t>
  </si>
  <si>
    <t xml:space="preserve">Конъюнктурный анализ </t>
  </si>
  <si>
    <t>(наименование объекта строительства)</t>
  </si>
  <si>
    <t>№ п.п.</t>
  </si>
  <si>
    <t>Код строительного ресурса</t>
  </si>
  <si>
    <t>Наименование строительного ресурса, затрат</t>
  </si>
  <si>
    <t>Полное наименование строительного ресурса, затрат в обосновывающем документе</t>
  </si>
  <si>
    <t>Ед. изм.</t>
  </si>
  <si>
    <t>Ед. изм. строительного ресурса, затрат в обосновывающем документе</t>
  </si>
  <si>
    <t>Текущая отпускная цена за ед. изм. в обосновывающем документе с НДС в руб.</t>
  </si>
  <si>
    <t>Текущая отпускная цена за ед. изм. без НДС в руб. в соответствии с графой 5</t>
  </si>
  <si>
    <t>Стоимость перевозки без НДС в руб. за ед. изм.</t>
  </si>
  <si>
    <t>Заготовительно-складские расходы</t>
  </si>
  <si>
    <t>Сметная цена без НДС в руб. за ед. изм.</t>
  </si>
  <si>
    <t>Год</t>
  </si>
  <si>
    <t>Квартал</t>
  </si>
  <si>
    <t>Наименование производителя/поставщика</t>
  </si>
  <si>
    <t>КПП организации</t>
  </si>
  <si>
    <t>ИНН организации</t>
  </si>
  <si>
    <t>Гиперссылка на веб-сайт производителя/поставщика</t>
  </si>
  <si>
    <t>Населенный пункт расположения склада производителя/поставщика</t>
  </si>
  <si>
    <t>Статус организации (Производитель (1) / Поставщик (2)</t>
  </si>
  <si>
    <t>руб.</t>
  </si>
  <si>
    <t>Раздел 1. Материалы</t>
  </si>
  <si>
    <t>1.1</t>
  </si>
  <si>
    <t>ТЦ_25.1.00.00_78_7801649287_05.08.2024_01</t>
  </si>
  <si>
    <t>МАТЕРИАЛЫ ДЛЯ СТРОИТЕЛЬСТВА ЖЕЛЕЗНЫХ ДОРОГ_Путевой инструмент</t>
  </si>
  <si>
    <t>компл</t>
  </si>
  <si>
    <t>1,2%</t>
  </si>
  <si>
    <t>АО "НТПК"</t>
  </si>
  <si>
    <t>7801649287</t>
  </si>
  <si>
    <t>1.2</t>
  </si>
  <si>
    <t>ТЦ_25.1.00.00_74_7453196280_07.08.2024_01</t>
  </si>
  <si>
    <t>ООО "ВСП74"</t>
  </si>
  <si>
    <t>7453196280</t>
  </si>
  <si>
    <t>1.3</t>
  </si>
  <si>
    <t>ТЦ_25.1.00.00_78_7811790458_11.08.2024_01</t>
  </si>
  <si>
    <t>ООО "ЖДСК"</t>
  </si>
  <si>
    <t>7811790458</t>
  </si>
  <si>
    <t>С КОЭФФ. И НДС</t>
  </si>
  <si>
    <t>БЕЗ КОЭФФ.</t>
  </si>
  <si>
    <t>(2401,46)</t>
  </si>
  <si>
    <t>(1942,93)</t>
  </si>
  <si>
    <t>(21,66)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</si>
  <si>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</si>
  <si>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</si>
  <si>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Пр/812-023.2-1</t>
  </si>
  <si>
    <t>НР Тоннели и метрополитены, открытый способ работ</t>
  </si>
  <si>
    <t>Пр/774-023.2, Приказ № 774/пр от 11.12.2020 п.16</t>
  </si>
  <si>
    <t>СП Тоннели и метрополитены, открытый способ работ</t>
  </si>
  <si>
    <t>ФЕР22-01-011-01</t>
  </si>
  <si>
    <t>Укладка стальных водопроводных труб с гидравлическим испытанием диаметром: 50 мм/применит. Демонтаж 50х4мм,32х4мм,40х4мм</t>
  </si>
  <si>
    <t>Объем=(3,4+4,4+4,4)/1000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</si>
  <si>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</si>
  <si>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</si>
  <si>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ФЕР22-01-011-03</t>
  </si>
  <si>
    <t>Укладка стальных водопроводных труб с гидравлическим испытанием диаметром: 100 мм/применит.Демонтаж 108х5мм,76х4мм,70х5мм,89х4мм</t>
  </si>
  <si>
    <t>Объем=(3,3+4,4*2+7+4,6+9,2)/1000</t>
  </si>
  <si>
    <t>ФЕР22-01-011-05</t>
  </si>
  <si>
    <t>Укладка стальных водопроводных труб с гидравлическим испытанием диаметром: 150 мм/применит.Демонтаж 168х10мм,127х5мм,159х6мм</t>
  </si>
  <si>
    <t>Объем=(4,15+4,15+5,2)/1000</t>
  </si>
  <si>
    <t>Укладка стальных водопроводных труб с гидравлическим испытанием диаметром: 200 мм/применит.Демонтаж 219х10мм, 203х10мм</t>
  </si>
  <si>
    <t>Объем=(3,52+3)/1000</t>
  </si>
  <si>
    <t>Укладка стальных водопроводных труб с гидравлическим испытанием диаметром: 200 мм/применит.Демонтаж трубопровода (байпас) из стальных труб ф219х5</t>
  </si>
  <si>
    <t>Объем=40/1000</t>
  </si>
  <si>
    <t>На каждый последующий проход по одному следу добавлять: к расценке 01-02-002-01/до 4 раз</t>
  </si>
  <si>
    <t>4 раз</t>
  </si>
  <si>
    <t>4-1=3 ПЗ=3 (ОЗП=3; ЭМ=3 к расх.; ЗПМ=3; МАТ=3 к расх.; ТЗ=3; ТЗМ=3)</t>
  </si>
  <si>
    <t>без коэфф.</t>
  </si>
  <si>
    <t>с коэфф.</t>
  </si>
  <si>
    <t>(2401,14)</t>
  </si>
  <si>
    <t>(1942,67)</t>
  </si>
  <si>
    <t>(21,58)</t>
  </si>
  <si>
    <t>ФЕР07-01-001-01</t>
  </si>
  <si>
    <t>Укладка блоков и плит ленточных фундаментов при глубине котлована до 4 м, масса конструкций: до 0,5 т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</si>
  <si>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</si>
  <si>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???</t>
  </si>
  <si>
    <t>минус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</si>
</sst>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"/>
    <numFmt numFmtId="166" formatCode="0.000"/>
    <numFmt numFmtId="167" formatCode="0.0"/>
    <numFmt numFmtId="168" formatCode="0.000000"/>
    <numFmt numFmtId="169" formatCode="0.0000000"/>
  </numFmts>
  <fonts count="24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u/>
      <sz val="9"/>
      <color rgb="FF0563C1"/>
      <name val="Arial"/>
      <family val="2"/>
      <charset val="204"/>
    </font>
    <font>
      <i/>
      <sz val="9"/>
      <name val="Arial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38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0" fontId="0" fillId="0" borderId="4" xfId="0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49" fontId="9" fillId="2" borderId="3" xfId="0" applyNumberFormat="1" applyFont="1" applyFill="1" applyBorder="1" applyAlignment="1" applyProtection="1">
      <alignment horizontal="left" vertical="top" wrapText="1"/>
    </xf>
    <xf numFmtId="0" fontId="12" fillId="0" borderId="0" xfId="1"/>
    <xf numFmtId="0" fontId="13" fillId="0" borderId="0" xfId="1" applyFont="1"/>
    <xf numFmtId="0" fontId="13" fillId="0" borderId="0" xfId="1" applyFont="1" applyAlignment="1">
      <alignment wrapText="1"/>
    </xf>
    <xf numFmtId="0" fontId="14" fillId="0" borderId="0" xfId="1" applyFont="1" applyAlignment="1">
      <alignment wrapText="1"/>
    </xf>
    <xf numFmtId="0" fontId="14" fillId="0" borderId="0" xfId="1" applyFont="1" applyAlignment="1">
      <alignment horizontal="right" vertical="top"/>
    </xf>
    <xf numFmtId="0" fontId="14" fillId="0" borderId="0" xfId="1" applyFont="1"/>
    <xf numFmtId="0" fontId="14" fillId="0" borderId="0" xfId="1" applyFont="1" applyAlignment="1">
      <alignment horizontal="right" vertical="center"/>
    </xf>
    <xf numFmtId="0" fontId="17" fillId="0" borderId="0" xfId="1" applyFont="1" applyAlignment="1">
      <alignment wrapText="1"/>
    </xf>
    <xf numFmtId="0" fontId="17" fillId="0" borderId="0" xfId="1" applyFont="1" applyAlignment="1">
      <alignment horizontal="center" wrapText="1"/>
    </xf>
    <xf numFmtId="0" fontId="14" fillId="0" borderId="4" xfId="1" applyFont="1" applyBorder="1" applyAlignment="1">
      <alignment horizontal="center" vertical="center" textRotation="90" wrapText="1"/>
    </xf>
    <xf numFmtId="0" fontId="14" fillId="0" borderId="4" xfId="1" applyFont="1" applyBorder="1" applyAlignment="1">
      <alignment horizontal="center" vertical="center"/>
    </xf>
    <xf numFmtId="0" fontId="8" fillId="0" borderId="0" xfId="1" applyFont="1" applyAlignment="1">
      <alignment wrapText="1"/>
    </xf>
    <xf numFmtId="49" fontId="8" fillId="0" borderId="4" xfId="1" applyNumberFormat="1" applyFont="1" applyBorder="1" applyAlignment="1">
      <alignment horizontal="center" vertical="top"/>
    </xf>
    <xf numFmtId="49" fontId="8" fillId="0" borderId="4" xfId="1" applyNumberFormat="1" applyFont="1" applyBorder="1" applyAlignment="1">
      <alignment vertical="top" wrapText="1"/>
    </xf>
    <xf numFmtId="49" fontId="8" fillId="0" borderId="4" xfId="1" applyNumberFormat="1" applyFont="1" applyBorder="1" applyAlignment="1">
      <alignment horizontal="left" vertical="top" wrapText="1"/>
    </xf>
    <xf numFmtId="49" fontId="18" fillId="0" borderId="4" xfId="1" applyNumberFormat="1" applyFont="1" applyBorder="1" applyAlignment="1">
      <alignment horizontal="center" vertical="top" wrapText="1"/>
    </xf>
    <xf numFmtId="49" fontId="8" fillId="0" borderId="4" xfId="1" applyNumberFormat="1" applyFont="1" applyBorder="1" applyAlignment="1">
      <alignment horizontal="center" vertical="top" wrapText="1"/>
    </xf>
    <xf numFmtId="2" fontId="18" fillId="0" borderId="4" xfId="1" applyNumberFormat="1" applyFont="1" applyBorder="1" applyAlignment="1">
      <alignment horizontal="right" vertical="top" wrapText="1"/>
    </xf>
    <xf numFmtId="2" fontId="8" fillId="0" borderId="4" xfId="1" applyNumberFormat="1" applyFont="1" applyBorder="1" applyAlignment="1">
      <alignment horizontal="right" vertical="top" wrapText="1"/>
    </xf>
    <xf numFmtId="0" fontId="8" fillId="0" borderId="4" xfId="1" applyFont="1" applyBorder="1" applyAlignment="1">
      <alignment horizontal="right" vertical="top" wrapText="1"/>
    </xf>
    <xf numFmtId="0" fontId="8" fillId="0" borderId="4" xfId="1" applyFont="1" applyBorder="1" applyAlignment="1">
      <alignment horizontal="center" vertical="top" wrapText="1"/>
    </xf>
    <xf numFmtId="2" fontId="18" fillId="0" borderId="4" xfId="1" applyNumberFormat="1" applyFont="1" applyBorder="1" applyAlignment="1">
      <alignment horizontal="right" vertical="top"/>
    </xf>
    <xf numFmtId="49" fontId="8" fillId="0" borderId="4" xfId="1" applyNumberFormat="1" applyFont="1" applyBorder="1" applyAlignment="1">
      <alignment horizontal="center" vertical="top" textRotation="90" wrapText="1"/>
    </xf>
    <xf numFmtId="49" fontId="18" fillId="0" borderId="4" xfId="1" applyNumberFormat="1" applyFont="1" applyBorder="1" applyAlignment="1">
      <alignment horizontal="left" vertical="top" wrapText="1"/>
    </xf>
    <xf numFmtId="49" fontId="14" fillId="0" borderId="4" xfId="1" applyNumberFormat="1" applyFont="1" applyBorder="1" applyAlignment="1">
      <alignment horizontal="center" vertical="top"/>
    </xf>
    <xf numFmtId="49" fontId="14" fillId="0" borderId="4" xfId="1" applyNumberFormat="1" applyFont="1" applyBorder="1" applyAlignment="1">
      <alignment vertical="top" wrapText="1"/>
    </xf>
    <xf numFmtId="49" fontId="14" fillId="0" borderId="4" xfId="1" applyNumberFormat="1" applyFont="1" applyBorder="1" applyAlignment="1">
      <alignment horizontal="left" vertical="top" wrapText="1"/>
    </xf>
    <xf numFmtId="49" fontId="19" fillId="0" borderId="4" xfId="1" applyNumberFormat="1" applyFont="1" applyBorder="1" applyAlignment="1">
      <alignment horizontal="center" vertical="top" wrapText="1"/>
    </xf>
    <xf numFmtId="49" fontId="14" fillId="0" borderId="4" xfId="1" applyNumberFormat="1" applyFont="1" applyBorder="1" applyAlignment="1">
      <alignment horizontal="center" vertical="top" wrapText="1"/>
    </xf>
    <xf numFmtId="2" fontId="14" fillId="0" borderId="4" xfId="1" applyNumberFormat="1" applyFont="1" applyBorder="1" applyAlignment="1">
      <alignment horizontal="right" vertical="top" wrapText="1"/>
    </xf>
    <xf numFmtId="0" fontId="14" fillId="0" borderId="4" xfId="1" applyFont="1" applyBorder="1" applyAlignment="1">
      <alignment horizontal="right" vertical="top" wrapText="1"/>
    </xf>
    <xf numFmtId="0" fontId="14" fillId="0" borderId="4" xfId="1" applyFont="1" applyBorder="1" applyAlignment="1">
      <alignment horizontal="center" vertical="top" wrapText="1"/>
    </xf>
    <xf numFmtId="2" fontId="14" fillId="0" borderId="4" xfId="1" applyNumberFormat="1" applyFont="1" applyBorder="1" applyAlignment="1">
      <alignment horizontal="right" vertical="top"/>
    </xf>
    <xf numFmtId="49" fontId="14" fillId="0" borderId="4" xfId="1" applyNumberFormat="1" applyFont="1" applyBorder="1" applyAlignment="1">
      <alignment horizontal="center" vertical="top" textRotation="90" wrapText="1"/>
    </xf>
    <xf numFmtId="49" fontId="19" fillId="0" borderId="4" xfId="1" applyNumberFormat="1" applyFont="1" applyBorder="1" applyAlignment="1">
      <alignment horizontal="left" vertical="top" wrapText="1"/>
    </xf>
    <xf numFmtId="0" fontId="20" fillId="0" borderId="0" xfId="1" applyFont="1" applyAlignment="1">
      <alignment horizontal="center" vertical="center"/>
    </xf>
    <xf numFmtId="0" fontId="17" fillId="0" borderId="0" xfId="1" applyFont="1" applyAlignment="1">
      <alignment horizontal="center"/>
    </xf>
    <xf numFmtId="0" fontId="1" fillId="0" borderId="0" xfId="1" applyFont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center" vertical="center" wrapText="1"/>
    </xf>
    <xf numFmtId="2" fontId="2" fillId="0" borderId="0" xfId="1" applyNumberFormat="1" applyFont="1" applyAlignment="1">
      <alignment horizontal="right" vertical="center" wrapText="1"/>
    </xf>
    <xf numFmtId="2" fontId="1" fillId="0" borderId="0" xfId="1" applyNumberFormat="1" applyFont="1" applyAlignment="1">
      <alignment horizontal="right" vertical="center"/>
    </xf>
    <xf numFmtId="0" fontId="17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right" vertical="center"/>
    </xf>
    <xf numFmtId="0" fontId="1" fillId="0" borderId="0" xfId="1" applyFont="1" applyAlignment="1">
      <alignment horizontal="right" vertical="center"/>
    </xf>
    <xf numFmtId="0" fontId="1" fillId="0" borderId="0" xfId="1" applyFont="1" applyAlignment="1">
      <alignment horizontal="left" vertical="top" wrapText="1"/>
    </xf>
    <xf numFmtId="0" fontId="1" fillId="0" borderId="0" xfId="1" applyFont="1" applyAlignment="1">
      <alignment horizontal="left" vertical="top" textRotation="90" wrapText="1"/>
    </xf>
    <xf numFmtId="0" fontId="21" fillId="0" borderId="0" xfId="1" applyFont="1" applyAlignment="1">
      <alignment horizontal="left" vertical="top" wrapText="1"/>
    </xf>
    <xf numFmtId="0" fontId="1" fillId="0" borderId="0" xfId="1" applyFont="1" applyAlignment="1">
      <alignment horizontal="center" vertical="center"/>
    </xf>
    <xf numFmtId="0" fontId="19" fillId="0" borderId="0" xfId="1" applyFont="1" applyAlignment="1">
      <alignment vertical="top" wrapText="1"/>
    </xf>
    <xf numFmtId="0" fontId="19" fillId="0" borderId="0" xfId="1" applyFont="1" applyAlignment="1">
      <alignment horizontal="left" vertical="top"/>
    </xf>
    <xf numFmtId="0" fontId="19" fillId="0" borderId="1" xfId="1" applyFont="1" applyBorder="1" applyAlignment="1">
      <alignment vertical="top"/>
    </xf>
    <xf numFmtId="0" fontId="14" fillId="0" borderId="1" xfId="1" applyFont="1" applyBorder="1"/>
    <xf numFmtId="0" fontId="19" fillId="0" borderId="1" xfId="1" applyFont="1" applyBorder="1" applyAlignment="1">
      <alignment vertical="top" wrapText="1"/>
    </xf>
    <xf numFmtId="0" fontId="19" fillId="0" borderId="1" xfId="1" applyFont="1" applyBorder="1" applyAlignment="1">
      <alignment horizontal="right" vertical="top"/>
    </xf>
    <xf numFmtId="0" fontId="22" fillId="0" borderId="0" xfId="1" applyFont="1" applyAlignment="1">
      <alignment vertical="top" wrapText="1"/>
    </xf>
    <xf numFmtId="0" fontId="19" fillId="0" borderId="0" xfId="1" applyFont="1" applyAlignment="1">
      <alignment horizontal="right"/>
    </xf>
    <xf numFmtId="0" fontId="4" fillId="0" borderId="0" xfId="1" applyFont="1" applyAlignment="1">
      <alignment vertical="center"/>
    </xf>
    <xf numFmtId="0" fontId="2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top"/>
    </xf>
    <xf numFmtId="49" fontId="19" fillId="0" borderId="0" xfId="1" applyNumberFormat="1" applyFont="1" applyAlignment="1">
      <alignment horizontal="left" vertical="top"/>
    </xf>
    <xf numFmtId="0" fontId="17" fillId="0" borderId="0" xfId="1" applyFont="1"/>
    <xf numFmtId="49" fontId="1" fillId="0" borderId="11" xfId="0" applyNumberFormat="1" applyFont="1" applyFill="1" applyBorder="1" applyAlignment="1" applyProtection="1"/>
    <xf numFmtId="49" fontId="9" fillId="0" borderId="1" xfId="0" applyNumberFormat="1" applyFont="1" applyFill="1" applyBorder="1" applyAlignment="1" applyProtection="1">
      <alignment horizontal="right" vertical="top" wrapText="1"/>
    </xf>
    <xf numFmtId="4" fontId="9" fillId="0" borderId="1" xfId="0" applyNumberFormat="1" applyFont="1" applyFill="1" applyBorder="1" applyAlignment="1" applyProtection="1">
      <alignment horizontal="right" vertical="top"/>
    </xf>
    <xf numFmtId="0" fontId="9" fillId="0" borderId="1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/>
    <xf numFmtId="4" fontId="9" fillId="3" borderId="12" xfId="0" applyNumberFormat="1" applyFont="1" applyFill="1" applyBorder="1" applyAlignment="1" applyProtection="1">
      <alignment horizontal="right" vertical="top"/>
    </xf>
    <xf numFmtId="0" fontId="12" fillId="0" borderId="0" xfId="0" applyFont="1"/>
    <xf numFmtId="4" fontId="9" fillId="3" borderId="10" xfId="0" applyNumberFormat="1" applyFont="1" applyFill="1" applyBorder="1" applyAlignment="1" applyProtection="1">
      <alignment horizontal="right" vertical="top"/>
    </xf>
    <xf numFmtId="49" fontId="1" fillId="0" borderId="0" xfId="1" applyNumberFormat="1" applyFont="1"/>
    <xf numFmtId="49" fontId="2" fillId="0" borderId="0" xfId="1" applyNumberFormat="1" applyFont="1" applyAlignment="1">
      <alignment horizontal="right"/>
    </xf>
    <xf numFmtId="49" fontId="2" fillId="0" borderId="0" xfId="1" applyNumberFormat="1" applyFont="1"/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vertical="top"/>
    </xf>
    <xf numFmtId="49" fontId="2" fillId="0" borderId="0" xfId="1" applyNumberFormat="1" applyFont="1" applyAlignment="1">
      <alignment wrapText="1"/>
    </xf>
    <xf numFmtId="0" fontId="2" fillId="0" borderId="0" xfId="1" applyFont="1" applyAlignment="1">
      <alignment wrapText="1"/>
    </xf>
    <xf numFmtId="49" fontId="3" fillId="0" borderId="0" xfId="1" applyNumberFormat="1" applyFont="1" applyAlignment="1">
      <alignment vertical="top" wrapText="1"/>
    </xf>
    <xf numFmtId="0" fontId="3" fillId="0" borderId="0" xfId="1" applyFont="1" applyAlignment="1">
      <alignment wrapText="1"/>
    </xf>
    <xf numFmtId="0" fontId="3" fillId="0" borderId="0" xfId="1" applyFont="1"/>
    <xf numFmtId="49" fontId="2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center" vertical="top"/>
    </xf>
    <xf numFmtId="49" fontId="5" fillId="0" borderId="0" xfId="1" applyNumberFormat="1" applyFont="1" applyAlignment="1">
      <alignment horizontal="center"/>
    </xf>
    <xf numFmtId="49" fontId="1" fillId="0" borderId="1" xfId="1" applyNumberFormat="1" applyFont="1" applyBorder="1" applyAlignment="1">
      <alignment horizontal="center"/>
    </xf>
    <xf numFmtId="49" fontId="4" fillId="0" borderId="0" xfId="1" applyNumberFormat="1" applyFont="1"/>
    <xf numFmtId="49" fontId="1" fillId="0" borderId="0" xfId="1" applyNumberFormat="1" applyFont="1" applyAlignment="1">
      <alignment horizontal="right" vertical="top"/>
    </xf>
    <xf numFmtId="49" fontId="4" fillId="0" borderId="0" xfId="1" applyNumberFormat="1" applyFont="1" applyAlignment="1">
      <alignment horizontal="center"/>
    </xf>
    <xf numFmtId="49" fontId="6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center"/>
    </xf>
    <xf numFmtId="4" fontId="2" fillId="0" borderId="1" xfId="1" applyNumberFormat="1" applyFont="1" applyBorder="1"/>
    <xf numFmtId="49" fontId="1" fillId="0" borderId="1" xfId="1" applyNumberFormat="1" applyFont="1" applyBorder="1" applyAlignment="1">
      <alignment horizontal="right"/>
    </xf>
    <xf numFmtId="0" fontId="2" fillId="0" borderId="0" xfId="1" applyFont="1" applyAlignment="1">
      <alignment horizontal="left"/>
    </xf>
    <xf numFmtId="0" fontId="4" fillId="0" borderId="0" xfId="1" applyFont="1"/>
    <xf numFmtId="2" fontId="2" fillId="0" borderId="0" xfId="1" applyNumberFormat="1" applyFont="1"/>
    <xf numFmtId="49" fontId="1" fillId="0" borderId="0" xfId="1" applyNumberFormat="1" applyFont="1" applyAlignment="1">
      <alignment horizontal="right"/>
    </xf>
    <xf numFmtId="0" fontId="6" fillId="0" borderId="0" xfId="1" applyFont="1"/>
    <xf numFmtId="49" fontId="2" fillId="0" borderId="1" xfId="1" applyNumberFormat="1" applyFont="1" applyBorder="1" applyAlignment="1">
      <alignment horizontal="right"/>
    </xf>
    <xf numFmtId="49" fontId="1" fillId="0" borderId="2" xfId="1" applyNumberFormat="1" applyFont="1" applyBorder="1" applyAlignment="1">
      <alignment horizontal="right"/>
    </xf>
    <xf numFmtId="49" fontId="1" fillId="0" borderId="0" xfId="1" applyNumberFormat="1" applyFont="1" applyAlignment="1">
      <alignment vertical="center"/>
    </xf>
    <xf numFmtId="0" fontId="1" fillId="0" borderId="4" xfId="1" applyFont="1" applyBorder="1" applyAlignment="1">
      <alignment horizontal="center" vertical="center" wrapText="1"/>
    </xf>
    <xf numFmtId="49" fontId="1" fillId="0" borderId="4" xfId="1" applyNumberFormat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7" fillId="0" borderId="0" xfId="1" applyFont="1"/>
    <xf numFmtId="0" fontId="9" fillId="0" borderId="0" xfId="1" applyFont="1" applyAlignment="1">
      <alignment wrapText="1"/>
    </xf>
    <xf numFmtId="49" fontId="9" fillId="0" borderId="7" xfId="1" applyNumberFormat="1" applyFont="1" applyBorder="1" applyAlignment="1">
      <alignment horizontal="center" vertical="top" wrapText="1"/>
    </xf>
    <xf numFmtId="49" fontId="9" fillId="0" borderId="3" xfId="1" applyNumberFormat="1" applyFont="1" applyBorder="1" applyAlignment="1">
      <alignment horizontal="left" vertical="top" wrapText="1"/>
    </xf>
    <xf numFmtId="49" fontId="9" fillId="0" borderId="3" xfId="1" applyNumberFormat="1" applyFont="1" applyBorder="1" applyAlignment="1">
      <alignment horizontal="center" vertical="top" wrapText="1"/>
    </xf>
    <xf numFmtId="0" fontId="9" fillId="0" borderId="3" xfId="1" applyFont="1" applyBorder="1" applyAlignment="1">
      <alignment horizontal="center" vertical="top" wrapText="1"/>
    </xf>
    <xf numFmtId="1" fontId="9" fillId="0" borderId="3" xfId="1" applyNumberFormat="1" applyFont="1" applyBorder="1" applyAlignment="1">
      <alignment horizontal="center" vertical="top" wrapText="1"/>
    </xf>
    <xf numFmtId="164" fontId="9" fillId="0" borderId="3" xfId="1" applyNumberFormat="1" applyFont="1" applyBorder="1" applyAlignment="1">
      <alignment horizontal="center" vertical="top" wrapText="1"/>
    </xf>
    <xf numFmtId="0" fontId="9" fillId="0" borderId="3" xfId="1" applyFont="1" applyBorder="1" applyAlignment="1">
      <alignment horizontal="right" vertical="top" wrapText="1"/>
    </xf>
    <xf numFmtId="0" fontId="9" fillId="0" borderId="8" xfId="1" applyFont="1" applyBorder="1" applyAlignment="1">
      <alignment horizontal="right" vertical="top" wrapText="1"/>
    </xf>
    <xf numFmtId="49" fontId="1" fillId="0" borderId="9" xfId="1" applyNumberFormat="1" applyFont="1" applyBorder="1" applyAlignment="1">
      <alignment horizontal="center" vertical="top" wrapText="1"/>
    </xf>
    <xf numFmtId="49" fontId="1" fillId="0" borderId="0" xfId="1" applyNumberFormat="1" applyFont="1" applyAlignment="1">
      <alignment horizontal="left" vertical="top" wrapText="1"/>
    </xf>
    <xf numFmtId="0" fontId="1" fillId="0" borderId="0" xfId="1" applyFont="1" applyAlignment="1">
      <alignment wrapText="1"/>
    </xf>
    <xf numFmtId="49" fontId="1" fillId="0" borderId="9" xfId="1" applyNumberFormat="1" applyFont="1" applyBorder="1" applyAlignment="1">
      <alignment vertical="center" wrapText="1"/>
    </xf>
    <xf numFmtId="49" fontId="1" fillId="0" borderId="0" xfId="1" applyNumberFormat="1" applyFont="1" applyAlignment="1">
      <alignment horizontal="right" vertical="top" wrapText="1"/>
    </xf>
    <xf numFmtId="0" fontId="1" fillId="0" borderId="9" xfId="1" applyFont="1" applyBorder="1"/>
    <xf numFmtId="49" fontId="1" fillId="0" borderId="0" xfId="1" applyNumberFormat="1" applyFont="1" applyAlignment="1">
      <alignment horizontal="center" vertical="top" wrapText="1"/>
    </xf>
    <xf numFmtId="0" fontId="1" fillId="0" borderId="0" xfId="1" applyFont="1" applyAlignment="1">
      <alignment horizontal="center" vertical="top" wrapText="1"/>
    </xf>
    <xf numFmtId="2" fontId="1" fillId="0" borderId="0" xfId="1" applyNumberFormat="1" applyFont="1" applyAlignment="1">
      <alignment horizontal="right" vertical="top" wrapText="1"/>
    </xf>
    <xf numFmtId="2" fontId="1" fillId="0" borderId="0" xfId="1" applyNumberFormat="1" applyFont="1" applyAlignment="1">
      <alignment horizontal="center" vertical="top" wrapText="1"/>
    </xf>
    <xf numFmtId="4" fontId="1" fillId="0" borderId="10" xfId="1" applyNumberFormat="1" applyFont="1" applyBorder="1" applyAlignment="1">
      <alignment horizontal="right" vertical="top" wrapText="1"/>
    </xf>
    <xf numFmtId="49" fontId="1" fillId="0" borderId="9" xfId="1" applyNumberFormat="1" applyFont="1" applyBorder="1" applyAlignment="1">
      <alignment horizontal="right" vertical="top" wrapText="1"/>
    </xf>
    <xf numFmtId="1" fontId="1" fillId="0" borderId="0" xfId="1" applyNumberFormat="1" applyFont="1" applyAlignment="1">
      <alignment horizontal="center" vertical="top" wrapText="1"/>
    </xf>
    <xf numFmtId="165" fontId="1" fillId="0" borderId="0" xfId="1" applyNumberFormat="1" applyFont="1" applyAlignment="1">
      <alignment horizontal="center" vertical="top" wrapText="1"/>
    </xf>
    <xf numFmtId="0" fontId="1" fillId="0" borderId="0" xfId="1" applyFont="1" applyAlignment="1">
      <alignment horizontal="right" vertical="top" wrapText="1"/>
    </xf>
    <xf numFmtId="0" fontId="1" fillId="0" borderId="10" xfId="1" applyFont="1" applyBorder="1" applyAlignment="1">
      <alignment horizontal="right" vertical="top" wrapText="1"/>
    </xf>
    <xf numFmtId="49" fontId="1" fillId="0" borderId="3" xfId="1" applyNumberFormat="1" applyFont="1" applyBorder="1" applyAlignment="1">
      <alignment horizontal="center" vertical="top" wrapText="1"/>
    </xf>
    <xf numFmtId="0" fontId="1" fillId="0" borderId="3" xfId="1" applyFont="1" applyBorder="1" applyAlignment="1">
      <alignment horizontal="center" vertical="top" wrapText="1"/>
    </xf>
    <xf numFmtId="2" fontId="1" fillId="0" borderId="3" xfId="1" applyNumberFormat="1" applyFont="1" applyBorder="1" applyAlignment="1">
      <alignment horizontal="right" vertical="top" wrapText="1"/>
    </xf>
    <xf numFmtId="4" fontId="1" fillId="0" borderId="8" xfId="1" applyNumberFormat="1" applyFont="1" applyBorder="1" applyAlignment="1">
      <alignment horizontal="right" vertical="top" wrapText="1"/>
    </xf>
    <xf numFmtId="49" fontId="9" fillId="0" borderId="9" xfId="1" applyNumberFormat="1" applyFont="1" applyBorder="1" applyAlignment="1">
      <alignment horizontal="center" vertical="top" wrapText="1"/>
    </xf>
    <xf numFmtId="49" fontId="9" fillId="0" borderId="0" xfId="1" applyNumberFormat="1" applyFont="1" applyAlignment="1">
      <alignment horizontal="left" vertical="top" wrapText="1"/>
    </xf>
    <xf numFmtId="4" fontId="9" fillId="0" borderId="3" xfId="1" applyNumberFormat="1" applyFont="1" applyBorder="1" applyAlignment="1">
      <alignment horizontal="right" vertical="top" wrapText="1"/>
    </xf>
    <xf numFmtId="4" fontId="9" fillId="0" borderId="8" xfId="1" applyNumberFormat="1" applyFont="1" applyBorder="1" applyAlignment="1">
      <alignment horizontal="right" vertical="top" wrapText="1"/>
    </xf>
    <xf numFmtId="4" fontId="1" fillId="0" borderId="0" xfId="1" applyNumberFormat="1" applyFont="1" applyAlignment="1">
      <alignment horizontal="right" vertical="top" wrapText="1"/>
    </xf>
    <xf numFmtId="2" fontId="1" fillId="0" borderId="10" xfId="1" applyNumberFormat="1" applyFont="1" applyBorder="1" applyAlignment="1">
      <alignment horizontal="right" vertical="top" wrapText="1"/>
    </xf>
    <xf numFmtId="166" fontId="1" fillId="0" borderId="0" xfId="1" applyNumberFormat="1" applyFont="1" applyAlignment="1">
      <alignment horizontal="center" vertical="top" wrapText="1"/>
    </xf>
    <xf numFmtId="4" fontId="1" fillId="0" borderId="3" xfId="1" applyNumberFormat="1" applyFont="1" applyBorder="1" applyAlignment="1">
      <alignment horizontal="right" vertical="top" wrapText="1"/>
    </xf>
    <xf numFmtId="2" fontId="9" fillId="0" borderId="3" xfId="1" applyNumberFormat="1" applyFont="1" applyBorder="1" applyAlignment="1">
      <alignment horizontal="center" vertical="top" wrapText="1"/>
    </xf>
    <xf numFmtId="167" fontId="1" fillId="0" borderId="0" xfId="1" applyNumberFormat="1" applyFont="1" applyAlignment="1">
      <alignment horizontal="center" vertical="top" wrapText="1"/>
    </xf>
    <xf numFmtId="164" fontId="1" fillId="0" borderId="0" xfId="1" applyNumberFormat="1" applyFont="1" applyAlignment="1">
      <alignment horizontal="center" vertical="top" wrapText="1"/>
    </xf>
    <xf numFmtId="166" fontId="9" fillId="0" borderId="3" xfId="1" applyNumberFormat="1" applyFont="1" applyBorder="1" applyAlignment="1">
      <alignment horizontal="center" vertical="top" wrapText="1"/>
    </xf>
    <xf numFmtId="168" fontId="1" fillId="0" borderId="0" xfId="1" applyNumberFormat="1" applyFont="1" applyAlignment="1">
      <alignment horizontal="center" vertical="top" wrapText="1"/>
    </xf>
    <xf numFmtId="169" fontId="1" fillId="0" borderId="0" xfId="1" applyNumberFormat="1" applyFont="1" applyAlignment="1">
      <alignment horizontal="center" vertical="top" wrapText="1"/>
    </xf>
    <xf numFmtId="2" fontId="9" fillId="0" borderId="3" xfId="1" applyNumberFormat="1" applyFont="1" applyBorder="1" applyAlignment="1">
      <alignment horizontal="right" vertical="top" wrapText="1"/>
    </xf>
    <xf numFmtId="2" fontId="1" fillId="0" borderId="8" xfId="1" applyNumberFormat="1" applyFont="1" applyBorder="1" applyAlignment="1">
      <alignment horizontal="right" vertical="top" wrapText="1"/>
    </xf>
    <xf numFmtId="165" fontId="9" fillId="0" borderId="3" xfId="1" applyNumberFormat="1" applyFont="1" applyBorder="1" applyAlignment="1">
      <alignment horizontal="center" vertical="top" wrapText="1"/>
    </xf>
    <xf numFmtId="167" fontId="9" fillId="0" borderId="3" xfId="1" applyNumberFormat="1" applyFont="1" applyBorder="1" applyAlignment="1">
      <alignment horizontal="center" vertical="top" wrapText="1"/>
    </xf>
    <xf numFmtId="2" fontId="9" fillId="0" borderId="8" xfId="1" applyNumberFormat="1" applyFont="1" applyBorder="1" applyAlignment="1">
      <alignment horizontal="right" vertical="top" wrapText="1"/>
    </xf>
    <xf numFmtId="49" fontId="9" fillId="0" borderId="0" xfId="1" applyNumberFormat="1" applyFont="1" applyAlignment="1">
      <alignment horizontal="center" vertical="top" wrapText="1"/>
    </xf>
    <xf numFmtId="0" fontId="9" fillId="0" borderId="0" xfId="1" applyFont="1" applyAlignment="1">
      <alignment horizontal="left" vertical="top" wrapText="1"/>
    </xf>
    <xf numFmtId="0" fontId="9" fillId="0" borderId="0" xfId="1" applyFont="1" applyAlignment="1">
      <alignment horizontal="center" vertical="top" wrapText="1"/>
    </xf>
    <xf numFmtId="0" fontId="9" fillId="0" borderId="0" xfId="1" applyFont="1" applyAlignment="1">
      <alignment horizontal="right" vertical="top" wrapText="1"/>
    </xf>
    <xf numFmtId="49" fontId="1" fillId="0" borderId="0" xfId="1" applyNumberFormat="1" applyFont="1" applyAlignment="1">
      <alignment vertical="top"/>
    </xf>
    <xf numFmtId="0" fontId="1" fillId="0" borderId="0" xfId="1" applyFont="1" applyAlignment="1">
      <alignment vertical="top"/>
    </xf>
    <xf numFmtId="49" fontId="1" fillId="0" borderId="7" xfId="1" applyNumberFormat="1" applyFont="1" applyBorder="1"/>
    <xf numFmtId="49" fontId="9" fillId="0" borderId="3" xfId="1" applyNumberFormat="1" applyFont="1" applyBorder="1" applyAlignment="1">
      <alignment horizontal="right" vertical="top" wrapText="1"/>
    </xf>
    <xf numFmtId="0" fontId="9" fillId="0" borderId="3" xfId="1" applyFont="1" applyBorder="1" applyAlignment="1">
      <alignment horizontal="right" vertical="top"/>
    </xf>
    <xf numFmtId="0" fontId="9" fillId="0" borderId="3" xfId="1" applyFont="1" applyBorder="1" applyAlignment="1">
      <alignment horizontal="center" vertical="top"/>
    </xf>
    <xf numFmtId="0" fontId="9" fillId="0" borderId="8" xfId="1" applyFont="1" applyBorder="1" applyAlignment="1">
      <alignment horizontal="right" vertical="top"/>
    </xf>
    <xf numFmtId="49" fontId="1" fillId="0" borderId="9" xfId="1" applyNumberFormat="1" applyFont="1" applyBorder="1"/>
    <xf numFmtId="4" fontId="1" fillId="0" borderId="0" xfId="1" applyNumberFormat="1" applyFont="1" applyAlignment="1">
      <alignment horizontal="right" vertical="top"/>
    </xf>
    <xf numFmtId="0" fontId="1" fillId="0" borderId="0" xfId="1" applyFont="1" applyAlignment="1">
      <alignment horizontal="center" vertical="top"/>
    </xf>
    <xf numFmtId="4" fontId="1" fillId="0" borderId="10" xfId="1" applyNumberFormat="1" applyFont="1" applyBorder="1" applyAlignment="1">
      <alignment horizontal="right" vertical="top"/>
    </xf>
    <xf numFmtId="0" fontId="10" fillId="0" borderId="0" xfId="1" applyFont="1"/>
    <xf numFmtId="0" fontId="1" fillId="0" borderId="0" xfId="1" applyFont="1" applyAlignment="1">
      <alignment horizontal="right" vertical="top"/>
    </xf>
    <xf numFmtId="0" fontId="1" fillId="0" borderId="10" xfId="1" applyFont="1" applyBorder="1" applyAlignment="1">
      <alignment horizontal="right" vertical="top"/>
    </xf>
    <xf numFmtId="49" fontId="9" fillId="0" borderId="0" xfId="1" applyNumberFormat="1" applyFont="1" applyAlignment="1">
      <alignment horizontal="right" vertical="top" wrapText="1"/>
    </xf>
    <xf numFmtId="4" fontId="9" fillId="0" borderId="0" xfId="1" applyNumberFormat="1" applyFont="1" applyAlignment="1">
      <alignment horizontal="right" vertical="top"/>
    </xf>
    <xf numFmtId="0" fontId="9" fillId="0" borderId="0" xfId="1" applyFont="1" applyAlignment="1">
      <alignment horizontal="center" vertical="top"/>
    </xf>
    <xf numFmtId="4" fontId="9" fillId="0" borderId="10" xfId="1" applyNumberFormat="1" applyFont="1" applyBorder="1" applyAlignment="1">
      <alignment horizontal="right" vertical="top"/>
    </xf>
    <xf numFmtId="2" fontId="9" fillId="0" borderId="0" xfId="1" applyNumberFormat="1" applyFont="1" applyAlignment="1">
      <alignment horizontal="center" vertical="top"/>
    </xf>
    <xf numFmtId="0" fontId="9" fillId="0" borderId="0" xfId="1" applyFont="1" applyAlignment="1">
      <alignment horizontal="right" vertical="top"/>
    </xf>
    <xf numFmtId="49" fontId="1" fillId="0" borderId="3" xfId="1" applyNumberFormat="1" applyFont="1" applyBorder="1"/>
    <xf numFmtId="0" fontId="1" fillId="0" borderId="3" xfId="1" applyFont="1" applyBorder="1"/>
    <xf numFmtId="0" fontId="2" fillId="0" borderId="0" xfId="1" applyFont="1" applyAlignment="1">
      <alignment horizontal="right" vertical="top"/>
    </xf>
    <xf numFmtId="0" fontId="2" fillId="0" borderId="0" xfId="1" applyFont="1" applyAlignment="1">
      <alignment vertical="top"/>
    </xf>
    <xf numFmtId="0" fontId="2" fillId="0" borderId="0" xfId="1" applyFont="1" applyAlignment="1">
      <alignment vertical="top" wrapText="1"/>
    </xf>
    <xf numFmtId="0" fontId="9" fillId="0" borderId="0" xfId="1" applyFont="1" applyAlignment="1">
      <alignment vertical="top" wrapText="1"/>
    </xf>
    <xf numFmtId="0" fontId="1" fillId="0" borderId="0" xfId="1" applyFont="1"/>
    <xf numFmtId="4" fontId="9" fillId="3" borderId="10" xfId="1" applyNumberFormat="1" applyFont="1" applyFill="1" applyBorder="1" applyAlignment="1">
      <alignment horizontal="right" vertical="top"/>
    </xf>
    <xf numFmtId="0" fontId="12" fillId="0" borderId="4" xfId="0" applyFont="1" applyBorder="1" applyAlignment="1">
      <alignment vertical="top" wrapText="1"/>
    </xf>
    <xf numFmtId="0" fontId="11" fillId="0" borderId="10" xfId="0" applyFont="1" applyFill="1" applyBorder="1" applyAlignment="1">
      <alignment horizontal="center" vertical="center" wrapText="1"/>
    </xf>
    <xf numFmtId="4" fontId="12" fillId="0" borderId="0" xfId="1" applyNumberFormat="1"/>
    <xf numFmtId="0" fontId="23" fillId="0" borderId="0" xfId="1" applyFont="1"/>
    <xf numFmtId="0" fontId="4" fillId="0" borderId="0" xfId="1" applyFont="1" applyAlignment="1">
      <alignment wrapText="1"/>
    </xf>
    <xf numFmtId="0" fontId="23" fillId="0" borderId="0" xfId="0" applyFont="1"/>
    <xf numFmtId="0" fontId="16" fillId="0" borderId="0" xfId="1" applyFont="1"/>
    <xf numFmtId="49" fontId="2" fillId="0" borderId="1" xfId="1" applyNumberFormat="1" applyFont="1" applyBorder="1" applyAlignment="1">
      <alignment horizontal="left" wrapText="1"/>
    </xf>
    <xf numFmtId="0" fontId="2" fillId="0" borderId="2" xfId="1" applyFont="1" applyBorder="1" applyAlignment="1">
      <alignment horizontal="left" wrapText="1"/>
    </xf>
    <xf numFmtId="49" fontId="2" fillId="0" borderId="0" xfId="1" applyNumberFormat="1" applyFont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49" fontId="2" fillId="0" borderId="0" xfId="1" applyNumberFormat="1" applyFont="1" applyAlignment="1">
      <alignment horizontal="center" wrapText="1"/>
    </xf>
    <xf numFmtId="49" fontId="4" fillId="0" borderId="3" xfId="1" applyNumberFormat="1" applyFont="1" applyBorder="1" applyAlignment="1">
      <alignment horizontal="center" vertical="top"/>
    </xf>
    <xf numFmtId="49" fontId="5" fillId="0" borderId="0" xfId="1" applyNumberFormat="1" applyFont="1" applyAlignment="1">
      <alignment horizontal="center"/>
    </xf>
    <xf numFmtId="49" fontId="2" fillId="0" borderId="1" xfId="1" applyNumberFormat="1" applyFont="1" applyBorder="1" applyAlignment="1">
      <alignment horizontal="center" wrapText="1"/>
    </xf>
    <xf numFmtId="49" fontId="2" fillId="0" borderId="0" xfId="1" applyNumberFormat="1" applyFont="1" applyAlignment="1">
      <alignment horizontal="left" vertical="top"/>
    </xf>
    <xf numFmtId="0" fontId="2" fillId="0" borderId="2" xfId="1" applyFont="1" applyBorder="1" applyAlignment="1">
      <alignment horizontal="center"/>
    </xf>
    <xf numFmtId="49" fontId="1" fillId="0" borderId="4" xfId="1" applyNumberFormat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center"/>
    </xf>
    <xf numFmtId="49" fontId="2" fillId="0" borderId="1" xfId="1" applyNumberFormat="1" applyFont="1" applyBorder="1" applyAlignment="1">
      <alignment wrapText="1"/>
    </xf>
    <xf numFmtId="4" fontId="2" fillId="0" borderId="2" xfId="1" applyNumberFormat="1" applyFont="1" applyBorder="1" applyAlignment="1">
      <alignment horizontal="right"/>
    </xf>
    <xf numFmtId="0" fontId="1" fillId="0" borderId="0" xfId="1" applyFont="1" applyAlignment="1">
      <alignment horizontal="left" vertical="top" wrapText="1"/>
    </xf>
    <xf numFmtId="0" fontId="1" fillId="0" borderId="10" xfId="1" applyFont="1" applyBorder="1" applyAlignment="1">
      <alignment horizontal="left" vertical="top" wrapText="1"/>
    </xf>
    <xf numFmtId="49" fontId="1" fillId="0" borderId="0" xfId="1" applyNumberFormat="1" applyFont="1" applyAlignment="1">
      <alignment horizontal="left" vertical="top" wrapText="1"/>
    </xf>
    <xf numFmtId="49" fontId="1" fillId="0" borderId="3" xfId="1" applyNumberFormat="1" applyFont="1" applyBorder="1" applyAlignment="1">
      <alignment horizontal="left" vertical="top" wrapText="1"/>
    </xf>
    <xf numFmtId="0" fontId="1" fillId="0" borderId="4" xfId="1" applyFont="1" applyBorder="1" applyAlignment="1">
      <alignment horizontal="center" vertical="center"/>
    </xf>
    <xf numFmtId="49" fontId="8" fillId="0" borderId="5" xfId="1" applyNumberFormat="1" applyFont="1" applyBorder="1" applyAlignment="1">
      <alignment horizontal="left" vertical="center" wrapText="1"/>
    </xf>
    <xf numFmtId="49" fontId="8" fillId="0" borderId="2" xfId="1" applyNumberFormat="1" applyFont="1" applyBorder="1" applyAlignment="1">
      <alignment horizontal="left" vertical="center" wrapText="1"/>
    </xf>
    <xf numFmtId="49" fontId="8" fillId="0" borderId="6" xfId="1" applyNumberFormat="1" applyFont="1" applyBorder="1" applyAlignment="1">
      <alignment horizontal="left" vertical="center" wrapText="1"/>
    </xf>
    <xf numFmtId="49" fontId="9" fillId="0" borderId="5" xfId="1" applyNumberFormat="1" applyFont="1" applyBorder="1" applyAlignment="1">
      <alignment horizontal="left" vertical="center" wrapText="1"/>
    </xf>
    <xf numFmtId="49" fontId="9" fillId="0" borderId="2" xfId="1" applyNumberFormat="1" applyFont="1" applyBorder="1" applyAlignment="1">
      <alignment horizontal="left" vertical="center" wrapText="1"/>
    </xf>
    <xf numFmtId="49" fontId="9" fillId="0" borderId="6" xfId="1" applyNumberFormat="1" applyFont="1" applyBorder="1" applyAlignment="1">
      <alignment horizontal="left" vertical="center" wrapText="1"/>
    </xf>
    <xf numFmtId="49" fontId="9" fillId="0" borderId="3" xfId="1" applyNumberFormat="1" applyFont="1" applyBorder="1" applyAlignment="1">
      <alignment horizontal="left" vertical="top" wrapText="1"/>
    </xf>
    <xf numFmtId="49" fontId="1" fillId="0" borderId="10" xfId="1" applyNumberFormat="1" applyFont="1" applyBorder="1" applyAlignment="1">
      <alignment horizontal="left" vertical="top" wrapText="1"/>
    </xf>
    <xf numFmtId="49" fontId="1" fillId="2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9" fillId="0" borderId="0" xfId="1" applyNumberFormat="1" applyFont="1" applyAlignment="1">
      <alignment horizontal="left" vertical="top" wrapText="1"/>
    </xf>
    <xf numFmtId="49" fontId="2" fillId="0" borderId="1" xfId="1" applyNumberFormat="1" applyFont="1" applyBorder="1" applyAlignment="1">
      <alignment vertical="top" wrapText="1"/>
    </xf>
    <xf numFmtId="49" fontId="2" fillId="0" borderId="1" xfId="1" applyNumberFormat="1" applyFont="1" applyBorder="1" applyAlignment="1">
      <alignment horizontal="right" vertical="top" wrapText="1"/>
    </xf>
    <xf numFmtId="0" fontId="4" fillId="0" borderId="3" xfId="1" applyFont="1" applyBorder="1" applyAlignment="1">
      <alignment horizontal="center" vertical="top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1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8" fillId="0" borderId="4" xfId="1" applyFont="1" applyBorder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14" fillId="0" borderId="4" xfId="1" applyFont="1" applyBorder="1" applyAlignment="1">
      <alignment horizontal="center" vertical="center" textRotation="90" wrapText="1"/>
    </xf>
    <xf numFmtId="0" fontId="15" fillId="0" borderId="0" xfId="1" applyFont="1" applyAlignment="1">
      <alignment horizontal="center"/>
    </xf>
    <xf numFmtId="0" fontId="13" fillId="0" borderId="1" xfId="1" applyFont="1" applyBorder="1" applyAlignment="1">
      <alignment horizontal="center" wrapText="1"/>
    </xf>
    <xf numFmtId="0" fontId="16" fillId="0" borderId="0" xfId="1" applyFont="1" applyAlignment="1">
      <alignment horizontal="center" vertical="top" wrapText="1"/>
    </xf>
    <xf numFmtId="0" fontId="14" fillId="0" borderId="4" xfId="1" applyFont="1" applyBorder="1" applyAlignment="1">
      <alignment horizontal="center" vertical="center" wrapText="1"/>
    </xf>
    <xf numFmtId="4" fontId="0" fillId="0" borderId="0" xfId="0" applyNumberFormat="1"/>
  </cellXfs>
  <cellStyles count="2">
    <cellStyle name="Обычный" xfId="0" builtinId="0"/>
    <cellStyle name="Обычный 2" xfId="1" xr:uid="{F914110D-531D-4A09-9F27-030BE3A4A7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AppData/Local/Microsoft/Windows/INetCache/Content.Outlook/S5YVN944/&#1051;&#1057;&#1056;%20&#8470;5%20&#1056;&#1077;&#1084;&#1086;&#1085;&#1090;%20&#1087;&#1091;&#1090;&#1080;%20&#8470;3_15.08%20v2%20(002)%20&#1079;&#1072;&#1084;&#1077;&#1095;&#1072;&#1085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 Ремонт пути №3_15.08 v2 - "/>
    </sheetNames>
    <sheetDataSet>
      <sheetData sheetId="0">
        <row r="63">
          <cell r="N63">
            <v>98372.83</v>
          </cell>
        </row>
        <row r="184">
          <cell r="N184">
            <v>9400.5300000000007</v>
          </cell>
        </row>
        <row r="194">
          <cell r="N194">
            <v>29919.43</v>
          </cell>
        </row>
        <row r="204">
          <cell r="N204">
            <v>16580.669999999998</v>
          </cell>
        </row>
        <row r="214">
          <cell r="N214">
            <v>8513.68</v>
          </cell>
        </row>
        <row r="224">
          <cell r="N224">
            <v>52231.72</v>
          </cell>
        </row>
        <row r="235">
          <cell r="N235">
            <v>15193.29</v>
          </cell>
        </row>
        <row r="270">
          <cell r="N270">
            <v>5468.11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91415-EC5E-4A75-B8EC-A7466CCF9372}">
  <sheetPr>
    <tabColor rgb="FFFF0000"/>
    <pageSetUpPr fitToPage="1"/>
  </sheetPr>
  <dimension ref="A1:BC557"/>
  <sheetViews>
    <sheetView tabSelected="1" topLeftCell="A497" workbookViewId="0">
      <selection activeCell="C51" sqref="C51:E51"/>
    </sheetView>
  </sheetViews>
  <sheetFormatPr defaultColWidth="9.140625" defaultRowHeight="11.25" customHeight="1" x14ac:dyDescent="0.2"/>
  <cols>
    <col min="1" max="1" width="8.85546875" style="191" customWidth="1"/>
    <col min="2" max="2" width="20.140625" style="304" customWidth="1"/>
    <col min="3" max="4" width="10.42578125" style="304" customWidth="1"/>
    <col min="5" max="5" width="13.28515625" style="304" customWidth="1"/>
    <col min="6" max="6" width="8.5703125" style="304" customWidth="1"/>
    <col min="7" max="7" width="10.7109375" style="304" customWidth="1"/>
    <col min="8" max="8" width="8.42578125" style="304" customWidth="1"/>
    <col min="9" max="9" width="13.140625" style="304" customWidth="1"/>
    <col min="10" max="10" width="12.28515625" style="304" customWidth="1"/>
    <col min="11" max="11" width="8.5703125" style="304" customWidth="1"/>
    <col min="12" max="12" width="13" style="304" customWidth="1"/>
    <col min="13" max="13" width="7.85546875" style="304" customWidth="1"/>
    <col min="14" max="14" width="13.28515625" style="304" customWidth="1"/>
    <col min="15" max="15" width="1.140625" style="304" hidden="1" customWidth="1"/>
    <col min="16" max="16" width="73.85546875" style="304" hidden="1" customWidth="1"/>
    <col min="17" max="17" width="83.42578125" style="304" hidden="1" customWidth="1"/>
    <col min="18" max="19" width="28.85546875" style="2" customWidth="1"/>
    <col min="20" max="20" width="10.7109375" style="304" bestFit="1" customWidth="1"/>
    <col min="21" max="21" width="9.140625" style="312"/>
    <col min="22" max="26" width="9.140625" style="304"/>
    <col min="27" max="32" width="87.28515625" style="237" hidden="1" customWidth="1"/>
    <col min="33" max="35" width="159" style="237" hidden="1" customWidth="1"/>
    <col min="36" max="36" width="32.28515625" style="237" hidden="1" customWidth="1"/>
    <col min="37" max="38" width="159" style="237" hidden="1" customWidth="1"/>
    <col min="39" max="39" width="34.140625" style="237" hidden="1" customWidth="1"/>
    <col min="40" max="41" width="130" style="237" hidden="1" customWidth="1"/>
    <col min="42" max="45" width="34.140625" style="237" hidden="1" customWidth="1"/>
    <col min="46" max="46" width="130" style="237" hidden="1" customWidth="1"/>
    <col min="47" max="51" width="95.85546875" style="237" hidden="1" customWidth="1"/>
    <col min="52" max="52" width="53.42578125" style="237" hidden="1" customWidth="1"/>
    <col min="53" max="53" width="55.42578125" style="237" hidden="1" customWidth="1"/>
    <col min="54" max="54" width="53.42578125" style="237" hidden="1" customWidth="1"/>
    <col min="55" max="55" width="55.42578125" style="237" hidden="1" customWidth="1"/>
    <col min="56" max="16384" width="9.140625" style="304"/>
  </cols>
  <sheetData>
    <row r="1" spans="1:34" s="120" customFormat="1" ht="15" x14ac:dyDescent="0.25"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2" t="s">
        <v>0</v>
      </c>
      <c r="R1"/>
      <c r="S1"/>
      <c r="U1" s="309"/>
    </row>
    <row r="2" spans="1:34" s="120" customFormat="1" ht="11.25" customHeight="1" x14ac:dyDescent="0.25">
      <c r="A2" s="193"/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2" t="s">
        <v>1</v>
      </c>
      <c r="R2"/>
      <c r="S2"/>
      <c r="U2" s="309"/>
    </row>
    <row r="3" spans="1:34" s="120" customFormat="1" ht="8.25" customHeight="1" x14ac:dyDescent="0.25">
      <c r="A3" s="193"/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2"/>
      <c r="R3"/>
      <c r="S3"/>
      <c r="U3" s="309"/>
    </row>
    <row r="4" spans="1:34" s="120" customFormat="1" ht="2.25" customHeight="1" x14ac:dyDescent="0.25">
      <c r="A4" s="194"/>
      <c r="B4" s="195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R4"/>
      <c r="S4"/>
      <c r="U4" s="309"/>
    </row>
    <row r="5" spans="1:34" s="120" customFormat="1" ht="14.25" customHeight="1" x14ac:dyDescent="0.25">
      <c r="A5" s="194" t="s">
        <v>2</v>
      </c>
      <c r="B5" s="195"/>
      <c r="C5" s="193"/>
      <c r="E5" s="193"/>
      <c r="F5" s="193"/>
      <c r="G5" s="313" t="s">
        <v>3</v>
      </c>
      <c r="H5" s="313"/>
      <c r="I5" s="313"/>
      <c r="J5" s="313"/>
      <c r="K5" s="313"/>
      <c r="L5" s="313"/>
      <c r="M5" s="313"/>
      <c r="N5" s="313"/>
      <c r="R5"/>
      <c r="S5"/>
      <c r="U5" s="309"/>
    </row>
    <row r="6" spans="1:34" s="120" customFormat="1" ht="56.25" customHeight="1" x14ac:dyDescent="0.25">
      <c r="A6" s="194" t="s">
        <v>4</v>
      </c>
      <c r="B6" s="195"/>
      <c r="C6" s="193"/>
      <c r="E6" s="196"/>
      <c r="F6" s="196"/>
      <c r="G6" s="314" t="s">
        <v>5</v>
      </c>
      <c r="H6" s="314"/>
      <c r="I6" s="314"/>
      <c r="J6" s="314"/>
      <c r="K6" s="314"/>
      <c r="L6" s="314"/>
      <c r="M6" s="314"/>
      <c r="N6" s="314"/>
      <c r="R6"/>
      <c r="S6"/>
      <c r="U6" s="309"/>
      <c r="AA6" s="197" t="s">
        <v>5</v>
      </c>
    </row>
    <row r="7" spans="1:34" s="120" customFormat="1" ht="45" customHeight="1" x14ac:dyDescent="0.25">
      <c r="A7" s="315" t="s">
        <v>6</v>
      </c>
      <c r="B7" s="315"/>
      <c r="C7" s="315"/>
      <c r="D7" s="315"/>
      <c r="E7" s="315"/>
      <c r="F7" s="315"/>
      <c r="G7" s="314" t="s">
        <v>7</v>
      </c>
      <c r="H7" s="314"/>
      <c r="I7" s="314"/>
      <c r="J7" s="314"/>
      <c r="K7" s="314"/>
      <c r="L7" s="314"/>
      <c r="M7" s="314"/>
      <c r="N7" s="314"/>
      <c r="P7" s="198" t="s">
        <v>6</v>
      </c>
      <c r="Q7" s="199" t="s">
        <v>7</v>
      </c>
      <c r="R7" s="9"/>
      <c r="S7" s="9"/>
      <c r="T7" s="197"/>
      <c r="U7" s="310"/>
      <c r="V7" s="197"/>
      <c r="W7" s="197"/>
      <c r="X7" s="197"/>
      <c r="Y7" s="197"/>
      <c r="Z7" s="197"/>
      <c r="AB7" s="197" t="s">
        <v>7</v>
      </c>
    </row>
    <row r="8" spans="1:34" s="120" customFormat="1" ht="67.5" customHeight="1" x14ac:dyDescent="0.25">
      <c r="A8" s="316" t="s">
        <v>8</v>
      </c>
      <c r="B8" s="316"/>
      <c r="C8" s="316"/>
      <c r="D8" s="316"/>
      <c r="E8" s="316"/>
      <c r="F8" s="316"/>
      <c r="G8" s="314"/>
      <c r="H8" s="314"/>
      <c r="I8" s="314"/>
      <c r="J8" s="314"/>
      <c r="K8" s="314"/>
      <c r="L8" s="314"/>
      <c r="M8" s="314"/>
      <c r="N8" s="314"/>
      <c r="P8" s="198" t="s">
        <v>8</v>
      </c>
      <c r="Q8" s="199"/>
      <c r="R8" s="9"/>
      <c r="S8" s="9"/>
      <c r="T8" s="197"/>
      <c r="U8" s="310"/>
      <c r="V8" s="197"/>
      <c r="W8" s="197"/>
      <c r="X8" s="197"/>
      <c r="Y8" s="197"/>
      <c r="Z8" s="197"/>
      <c r="AC8" s="197" t="s">
        <v>9</v>
      </c>
    </row>
    <row r="9" spans="1:34" s="120" customFormat="1" ht="33.75" customHeight="1" x14ac:dyDescent="0.25">
      <c r="A9" s="315" t="s">
        <v>10</v>
      </c>
      <c r="B9" s="315"/>
      <c r="C9" s="315"/>
      <c r="D9" s="315"/>
      <c r="E9" s="315"/>
      <c r="F9" s="315"/>
      <c r="G9" s="314"/>
      <c r="H9" s="314"/>
      <c r="I9" s="314"/>
      <c r="J9" s="314"/>
      <c r="K9" s="314"/>
      <c r="L9" s="314"/>
      <c r="M9" s="314"/>
      <c r="N9" s="314"/>
      <c r="P9" s="198" t="s">
        <v>10</v>
      </c>
      <c r="Q9" s="199"/>
      <c r="R9" s="9"/>
      <c r="S9" s="9"/>
      <c r="T9" s="197"/>
      <c r="U9" s="310"/>
      <c r="V9" s="197"/>
      <c r="W9" s="197"/>
      <c r="X9" s="197"/>
      <c r="Y9" s="197"/>
      <c r="Z9" s="197"/>
      <c r="AD9" s="197" t="s">
        <v>9</v>
      </c>
    </row>
    <row r="10" spans="1:34" s="120" customFormat="1" ht="11.25" customHeight="1" x14ac:dyDescent="0.25">
      <c r="A10" s="321" t="s">
        <v>11</v>
      </c>
      <c r="B10" s="321"/>
      <c r="C10" s="321"/>
      <c r="D10" s="321"/>
      <c r="E10" s="321"/>
      <c r="F10" s="321"/>
      <c r="G10" s="314" t="s">
        <v>12</v>
      </c>
      <c r="H10" s="314"/>
      <c r="I10" s="314"/>
      <c r="J10" s="314"/>
      <c r="K10" s="314"/>
      <c r="L10" s="314"/>
      <c r="M10" s="314"/>
      <c r="N10" s="314"/>
      <c r="P10" s="200"/>
      <c r="Q10" s="200"/>
      <c r="R10"/>
      <c r="S10"/>
      <c r="U10" s="309"/>
      <c r="AE10" s="197" t="s">
        <v>12</v>
      </c>
    </row>
    <row r="11" spans="1:34" s="120" customFormat="1" ht="15" x14ac:dyDescent="0.25">
      <c r="A11" s="321" t="s">
        <v>13</v>
      </c>
      <c r="B11" s="321"/>
      <c r="C11" s="321"/>
      <c r="D11" s="321"/>
      <c r="E11" s="321"/>
      <c r="F11" s="321"/>
      <c r="G11" s="314"/>
      <c r="H11" s="314"/>
      <c r="I11" s="314"/>
      <c r="J11" s="314"/>
      <c r="K11" s="314"/>
      <c r="L11" s="314"/>
      <c r="M11" s="314"/>
      <c r="N11" s="314"/>
      <c r="R11"/>
      <c r="S11"/>
      <c r="U11" s="309"/>
      <c r="AF11" s="197" t="s">
        <v>9</v>
      </c>
    </row>
    <row r="12" spans="1:34" s="120" customFormat="1" ht="8.25" customHeight="1" x14ac:dyDescent="0.25">
      <c r="A12" s="201"/>
      <c r="B12" s="193"/>
      <c r="C12" s="193"/>
      <c r="D12" s="193"/>
      <c r="E12" s="193"/>
      <c r="F12" s="195"/>
      <c r="G12" s="195"/>
      <c r="H12" s="195"/>
      <c r="I12" s="195"/>
      <c r="J12" s="195"/>
      <c r="K12" s="195"/>
      <c r="L12" s="195"/>
      <c r="M12" s="195"/>
      <c r="N12" s="195"/>
      <c r="R12"/>
      <c r="S12"/>
      <c r="U12" s="309"/>
    </row>
    <row r="13" spans="1:34" s="120" customFormat="1" ht="15" x14ac:dyDescent="0.25">
      <c r="A13" s="317"/>
      <c r="B13" s="317"/>
      <c r="C13" s="317"/>
      <c r="D13" s="317"/>
      <c r="E13" s="317"/>
      <c r="F13" s="317"/>
      <c r="G13" s="317"/>
      <c r="H13" s="317"/>
      <c r="I13" s="317"/>
      <c r="J13" s="317"/>
      <c r="K13" s="317"/>
      <c r="L13" s="317"/>
      <c r="M13" s="317"/>
      <c r="N13" s="317"/>
      <c r="R13"/>
      <c r="S13"/>
      <c r="U13" s="309"/>
      <c r="AG13" s="197" t="s">
        <v>9</v>
      </c>
    </row>
    <row r="14" spans="1:34" s="120" customFormat="1" ht="15" x14ac:dyDescent="0.25">
      <c r="A14" s="318" t="s">
        <v>14</v>
      </c>
      <c r="B14" s="318"/>
      <c r="C14" s="318"/>
      <c r="D14" s="318"/>
      <c r="E14" s="318"/>
      <c r="F14" s="318"/>
      <c r="G14" s="318"/>
      <c r="H14" s="318"/>
      <c r="I14" s="318"/>
      <c r="J14" s="318"/>
      <c r="K14" s="318"/>
      <c r="L14" s="318"/>
      <c r="M14" s="318"/>
      <c r="N14" s="318"/>
      <c r="R14"/>
      <c r="S14"/>
      <c r="U14" s="309"/>
    </row>
    <row r="15" spans="1:34" s="120" customFormat="1" ht="8.25" customHeight="1" x14ac:dyDescent="0.25">
      <c r="A15" s="202"/>
      <c r="B15" s="202"/>
      <c r="C15" s="202"/>
      <c r="D15" s="202"/>
      <c r="E15" s="202"/>
      <c r="F15" s="202"/>
      <c r="G15" s="202"/>
      <c r="H15" s="202"/>
      <c r="I15" s="202"/>
      <c r="J15" s="202"/>
      <c r="K15" s="202"/>
      <c r="L15" s="202"/>
      <c r="M15" s="202"/>
      <c r="N15" s="202"/>
      <c r="R15"/>
      <c r="S15"/>
      <c r="U15" s="309"/>
    </row>
    <row r="16" spans="1:34" s="120" customFormat="1" ht="15" x14ac:dyDescent="0.25">
      <c r="A16" s="317" t="s">
        <v>15</v>
      </c>
      <c r="B16" s="317"/>
      <c r="C16" s="317"/>
      <c r="D16" s="317"/>
      <c r="E16" s="317"/>
      <c r="F16" s="317"/>
      <c r="G16" s="317"/>
      <c r="H16" s="317"/>
      <c r="I16" s="317"/>
      <c r="J16" s="317"/>
      <c r="K16" s="317"/>
      <c r="L16" s="317"/>
      <c r="M16" s="317"/>
      <c r="N16" s="317"/>
      <c r="R16"/>
      <c r="S16"/>
      <c r="U16" s="309"/>
      <c r="AH16" s="197" t="s">
        <v>15</v>
      </c>
    </row>
    <row r="17" spans="1:36" s="120" customFormat="1" ht="15" x14ac:dyDescent="0.25">
      <c r="A17" s="318" t="s">
        <v>16</v>
      </c>
      <c r="B17" s="318"/>
      <c r="C17" s="318"/>
      <c r="D17" s="318"/>
      <c r="E17" s="318"/>
      <c r="F17" s="318"/>
      <c r="G17" s="318"/>
      <c r="H17" s="318"/>
      <c r="I17" s="318"/>
      <c r="J17" s="318"/>
      <c r="K17" s="318"/>
      <c r="L17" s="318"/>
      <c r="M17" s="318"/>
      <c r="N17" s="318"/>
      <c r="R17"/>
      <c r="S17"/>
      <c r="U17" s="309"/>
    </row>
    <row r="18" spans="1:36" s="120" customFormat="1" ht="24" customHeight="1" x14ac:dyDescent="0.25">
      <c r="A18" s="319" t="s">
        <v>17</v>
      </c>
      <c r="B18" s="319"/>
      <c r="C18" s="319"/>
      <c r="D18" s="319"/>
      <c r="E18" s="319"/>
      <c r="F18" s="319"/>
      <c r="G18" s="319"/>
      <c r="H18" s="319"/>
      <c r="I18" s="319"/>
      <c r="J18" s="319"/>
      <c r="K18" s="319"/>
      <c r="L18" s="319"/>
      <c r="M18" s="319"/>
      <c r="N18" s="319"/>
      <c r="R18"/>
      <c r="S18"/>
      <c r="U18" s="309"/>
    </row>
    <row r="19" spans="1:36" s="120" customFormat="1" ht="8.25" customHeight="1" x14ac:dyDescent="0.25">
      <c r="A19" s="203"/>
      <c r="B19" s="203"/>
      <c r="C19" s="203"/>
      <c r="D19" s="203"/>
      <c r="E19" s="203"/>
      <c r="F19" s="203"/>
      <c r="G19" s="203"/>
      <c r="H19" s="203"/>
      <c r="I19" s="203"/>
      <c r="J19" s="203"/>
      <c r="K19" s="203"/>
      <c r="L19" s="203"/>
      <c r="M19" s="203"/>
      <c r="N19" s="203"/>
      <c r="R19"/>
      <c r="S19"/>
      <c r="U19" s="309"/>
    </row>
    <row r="20" spans="1:36" s="120" customFormat="1" ht="15" x14ac:dyDescent="0.25">
      <c r="A20" s="320" t="s">
        <v>18</v>
      </c>
      <c r="B20" s="320"/>
      <c r="C20" s="320"/>
      <c r="D20" s="320"/>
      <c r="E20" s="320"/>
      <c r="F20" s="320"/>
      <c r="G20" s="320"/>
      <c r="H20" s="320"/>
      <c r="I20" s="320"/>
      <c r="J20" s="320"/>
      <c r="K20" s="320"/>
      <c r="L20" s="320"/>
      <c r="M20" s="320"/>
      <c r="N20" s="320"/>
      <c r="R20"/>
      <c r="S20"/>
      <c r="U20" s="309"/>
      <c r="AI20" s="197" t="s">
        <v>18</v>
      </c>
    </row>
    <row r="21" spans="1:36" s="120" customFormat="1" ht="13.5" customHeight="1" x14ac:dyDescent="0.25">
      <c r="A21" s="318" t="s">
        <v>19</v>
      </c>
      <c r="B21" s="318"/>
      <c r="C21" s="318"/>
      <c r="D21" s="318"/>
      <c r="E21" s="318"/>
      <c r="F21" s="318"/>
      <c r="G21" s="318"/>
      <c r="H21" s="318"/>
      <c r="I21" s="318"/>
      <c r="J21" s="318"/>
      <c r="K21" s="318"/>
      <c r="L21" s="318"/>
      <c r="M21" s="318"/>
      <c r="N21" s="318"/>
      <c r="R21"/>
      <c r="S21"/>
      <c r="U21" s="309"/>
    </row>
    <row r="22" spans="1:36" s="120" customFormat="1" ht="15" customHeight="1" x14ac:dyDescent="0.25">
      <c r="A22" s="193" t="s">
        <v>20</v>
      </c>
      <c r="B22" s="204" t="s">
        <v>21</v>
      </c>
      <c r="C22" s="191" t="s">
        <v>22</v>
      </c>
      <c r="D22" s="191"/>
      <c r="E22" s="191"/>
      <c r="F22" s="196"/>
      <c r="G22" s="196"/>
      <c r="H22" s="196"/>
      <c r="I22" s="196"/>
      <c r="J22" s="196"/>
      <c r="K22" s="196"/>
      <c r="L22" s="196"/>
      <c r="M22" s="196"/>
      <c r="N22" s="196"/>
      <c r="R22"/>
      <c r="S22"/>
      <c r="U22" s="309"/>
    </row>
    <row r="23" spans="1:36" s="120" customFormat="1" ht="18" customHeight="1" x14ac:dyDescent="0.25">
      <c r="A23" s="193" t="s">
        <v>23</v>
      </c>
      <c r="B23" s="313" t="s">
        <v>24</v>
      </c>
      <c r="C23" s="313"/>
      <c r="D23" s="313"/>
      <c r="E23" s="313"/>
      <c r="F23" s="313"/>
      <c r="G23" s="196"/>
      <c r="H23" s="196"/>
      <c r="I23" s="196"/>
      <c r="J23" s="196"/>
      <c r="K23" s="196"/>
      <c r="L23" s="196"/>
      <c r="M23" s="196"/>
      <c r="N23" s="196"/>
      <c r="R23"/>
      <c r="S23"/>
      <c r="U23" s="309"/>
    </row>
    <row r="24" spans="1:36" s="120" customFormat="1" ht="15" x14ac:dyDescent="0.25">
      <c r="A24" s="193"/>
      <c r="B24" s="325" t="s">
        <v>25</v>
      </c>
      <c r="C24" s="325"/>
      <c r="D24" s="325"/>
      <c r="E24" s="325"/>
      <c r="F24" s="325"/>
      <c r="G24" s="205"/>
      <c r="H24" s="205"/>
      <c r="I24" s="205"/>
      <c r="J24" s="205"/>
      <c r="K24" s="205"/>
      <c r="L24" s="205"/>
      <c r="M24" s="206"/>
      <c r="N24" s="205"/>
      <c r="R24"/>
      <c r="S24"/>
      <c r="U24" s="309"/>
    </row>
    <row r="25" spans="1:36" s="120" customFormat="1" ht="9.75" customHeight="1" x14ac:dyDescent="0.25">
      <c r="A25" s="193"/>
      <c r="B25" s="193"/>
      <c r="C25" s="193"/>
      <c r="D25" s="207"/>
      <c r="E25" s="207"/>
      <c r="F25" s="207"/>
      <c r="G25" s="207"/>
      <c r="H25" s="207"/>
      <c r="I25" s="207"/>
      <c r="J25" s="207"/>
      <c r="K25" s="207"/>
      <c r="L25" s="207"/>
      <c r="M25" s="205"/>
      <c r="N25" s="205"/>
      <c r="R25"/>
      <c r="S25"/>
      <c r="U25" s="309"/>
    </row>
    <row r="26" spans="1:36" s="120" customFormat="1" ht="15" x14ac:dyDescent="0.25">
      <c r="A26" s="208" t="s">
        <v>26</v>
      </c>
      <c r="B26" s="193"/>
      <c r="C26" s="193"/>
      <c r="D26" s="326" t="s">
        <v>27</v>
      </c>
      <c r="E26" s="326"/>
      <c r="F26" s="326"/>
      <c r="G26" s="209"/>
      <c r="H26" s="209"/>
      <c r="I26" s="209"/>
      <c r="J26" s="209"/>
      <c r="K26" s="209"/>
      <c r="L26" s="209"/>
      <c r="M26" s="209"/>
      <c r="N26" s="209"/>
      <c r="R26"/>
      <c r="S26"/>
      <c r="U26" s="309"/>
      <c r="AJ26" s="197" t="s">
        <v>27</v>
      </c>
    </row>
    <row r="27" spans="1:36" s="120" customFormat="1" ht="9.75" customHeight="1" x14ac:dyDescent="0.25">
      <c r="A27" s="193"/>
      <c r="B27" s="210"/>
      <c r="C27" s="210"/>
      <c r="D27" s="211"/>
      <c r="E27" s="211"/>
      <c r="F27" s="211"/>
      <c r="G27" s="211"/>
      <c r="H27" s="211"/>
      <c r="I27" s="211"/>
      <c r="J27" s="211"/>
      <c r="K27" s="211"/>
      <c r="L27" s="211"/>
      <c r="M27" s="211"/>
      <c r="N27" s="211"/>
      <c r="R27"/>
      <c r="S27"/>
      <c r="U27" s="309"/>
    </row>
    <row r="28" spans="1:36" s="120" customFormat="1" ht="12.75" customHeight="1" x14ac:dyDescent="0.25">
      <c r="A28" s="208" t="s">
        <v>28</v>
      </c>
      <c r="B28" s="210"/>
      <c r="C28" s="212">
        <v>24407.03</v>
      </c>
      <c r="D28" s="213" t="s">
        <v>458</v>
      </c>
      <c r="E28" s="214" t="s">
        <v>30</v>
      </c>
      <c r="G28" s="210"/>
      <c r="H28" s="210"/>
      <c r="I28" s="210"/>
      <c r="J28" s="210"/>
      <c r="K28" s="210"/>
      <c r="L28" s="158"/>
      <c r="M28" s="158"/>
      <c r="N28" s="210"/>
      <c r="R28"/>
      <c r="S28"/>
      <c r="U28" s="309"/>
    </row>
    <row r="29" spans="1:36" s="120" customFormat="1" ht="12.75" customHeight="1" x14ac:dyDescent="0.25">
      <c r="A29" s="193"/>
      <c r="B29" s="215" t="s">
        <v>31</v>
      </c>
      <c r="C29" s="216"/>
      <c r="D29" s="217"/>
      <c r="E29" s="214"/>
      <c r="G29" s="210"/>
      <c r="R29"/>
      <c r="S29"/>
      <c r="U29" s="309"/>
    </row>
    <row r="30" spans="1:36" s="120" customFormat="1" ht="12.75" customHeight="1" x14ac:dyDescent="0.25">
      <c r="A30" s="193"/>
      <c r="B30" s="218" t="s">
        <v>32</v>
      </c>
      <c r="C30" s="212">
        <v>19746.79</v>
      </c>
      <c r="D30" s="213" t="s">
        <v>459</v>
      </c>
      <c r="E30" s="214" t="s">
        <v>30</v>
      </c>
      <c r="G30" s="210" t="s">
        <v>34</v>
      </c>
      <c r="I30" s="210"/>
      <c r="J30" s="210"/>
      <c r="K30" s="210"/>
      <c r="L30" s="212">
        <v>1014.23</v>
      </c>
      <c r="M30" s="219" t="s">
        <v>460</v>
      </c>
      <c r="N30" s="214" t="s">
        <v>30</v>
      </c>
      <c r="R30"/>
      <c r="S30"/>
      <c r="U30" s="309"/>
    </row>
    <row r="31" spans="1:36" s="120" customFormat="1" ht="12.75" customHeight="1" x14ac:dyDescent="0.25">
      <c r="A31" s="193"/>
      <c r="B31" s="218" t="s">
        <v>36</v>
      </c>
      <c r="C31" s="212">
        <v>0</v>
      </c>
      <c r="D31" s="220" t="s">
        <v>37</v>
      </c>
      <c r="E31" s="214" t="s">
        <v>30</v>
      </c>
      <c r="G31" s="210" t="s">
        <v>38</v>
      </c>
      <c r="I31" s="210"/>
      <c r="J31" s="210"/>
      <c r="K31" s="210"/>
      <c r="L31" s="327">
        <v>2664.35</v>
      </c>
      <c r="M31" s="327"/>
      <c r="N31" s="214" t="s">
        <v>39</v>
      </c>
      <c r="R31"/>
      <c r="S31"/>
      <c r="U31" s="309"/>
    </row>
    <row r="32" spans="1:36" s="120" customFormat="1" ht="12.75" customHeight="1" x14ac:dyDescent="0.25">
      <c r="A32" s="193"/>
      <c r="B32" s="218" t="s">
        <v>40</v>
      </c>
      <c r="C32" s="212">
        <v>0</v>
      </c>
      <c r="D32" s="220" t="s">
        <v>37</v>
      </c>
      <c r="E32" s="214" t="s">
        <v>30</v>
      </c>
      <c r="G32" s="210" t="s">
        <v>41</v>
      </c>
      <c r="I32" s="210"/>
      <c r="J32" s="210"/>
      <c r="K32" s="210"/>
      <c r="L32" s="327">
        <v>307.68</v>
      </c>
      <c r="M32" s="327"/>
      <c r="N32" s="214" t="s">
        <v>39</v>
      </c>
      <c r="R32"/>
      <c r="S32"/>
      <c r="U32" s="309"/>
    </row>
    <row r="33" spans="1:44" s="120" customFormat="1" ht="12.75" customHeight="1" x14ac:dyDescent="0.25">
      <c r="A33" s="193"/>
      <c r="B33" s="218" t="s">
        <v>42</v>
      </c>
      <c r="C33" s="212">
        <v>0</v>
      </c>
      <c r="D33" s="213" t="s">
        <v>37</v>
      </c>
      <c r="E33" s="214" t="s">
        <v>30</v>
      </c>
      <c r="G33" s="210"/>
      <c r="H33" s="210"/>
      <c r="I33" s="210"/>
      <c r="J33" s="210"/>
      <c r="K33" s="210"/>
      <c r="L33" s="322" t="s">
        <v>43</v>
      </c>
      <c r="M33" s="322"/>
      <c r="N33" s="210"/>
      <c r="R33"/>
      <c r="S33"/>
      <c r="U33" s="309"/>
    </row>
    <row r="34" spans="1:44" s="120" customFormat="1" ht="9.75" customHeight="1" x14ac:dyDescent="0.25">
      <c r="A34" s="221"/>
      <c r="R34"/>
      <c r="S34"/>
      <c r="U34" s="309"/>
    </row>
    <row r="35" spans="1:44" s="120" customFormat="1" ht="36" customHeight="1" x14ac:dyDescent="0.25">
      <c r="A35" s="323" t="s">
        <v>44</v>
      </c>
      <c r="B35" s="324" t="s">
        <v>45</v>
      </c>
      <c r="C35" s="324" t="s">
        <v>46</v>
      </c>
      <c r="D35" s="324"/>
      <c r="E35" s="324"/>
      <c r="F35" s="324" t="s">
        <v>47</v>
      </c>
      <c r="G35" s="324" t="s">
        <v>48</v>
      </c>
      <c r="H35" s="324"/>
      <c r="I35" s="324"/>
      <c r="J35" s="324" t="s">
        <v>49</v>
      </c>
      <c r="K35" s="324"/>
      <c r="L35" s="324"/>
      <c r="M35" s="324" t="s">
        <v>50</v>
      </c>
      <c r="N35" s="324" t="s">
        <v>51</v>
      </c>
      <c r="R35" s="118" t="s">
        <v>372</v>
      </c>
      <c r="S35" s="118" t="s">
        <v>382</v>
      </c>
      <c r="U35" s="309"/>
    </row>
    <row r="36" spans="1:44" s="120" customFormat="1" ht="11.25" customHeight="1" x14ac:dyDescent="0.25">
      <c r="A36" s="323"/>
      <c r="B36" s="324"/>
      <c r="C36" s="324"/>
      <c r="D36" s="324"/>
      <c r="E36" s="324"/>
      <c r="F36" s="324"/>
      <c r="G36" s="324"/>
      <c r="H36" s="324"/>
      <c r="I36" s="324"/>
      <c r="J36" s="324"/>
      <c r="K36" s="324"/>
      <c r="L36" s="324"/>
      <c r="M36" s="324"/>
      <c r="N36" s="324"/>
      <c r="R36" s="117"/>
      <c r="S36" s="117"/>
      <c r="U36" s="309"/>
    </row>
    <row r="37" spans="1:44" s="120" customFormat="1" ht="34.5" customHeight="1" x14ac:dyDescent="0.25">
      <c r="A37" s="323"/>
      <c r="B37" s="324"/>
      <c r="C37" s="324"/>
      <c r="D37" s="324"/>
      <c r="E37" s="324"/>
      <c r="F37" s="324"/>
      <c r="G37" s="222" t="s">
        <v>52</v>
      </c>
      <c r="H37" s="222" t="s">
        <v>53</v>
      </c>
      <c r="I37" s="222" t="s">
        <v>54</v>
      </c>
      <c r="J37" s="222" t="s">
        <v>52</v>
      </c>
      <c r="K37" s="222" t="s">
        <v>53</v>
      </c>
      <c r="L37" s="222" t="s">
        <v>55</v>
      </c>
      <c r="M37" s="324"/>
      <c r="N37" s="324"/>
      <c r="R37" s="118" t="s">
        <v>381</v>
      </c>
      <c r="S37" s="118" t="s">
        <v>383</v>
      </c>
      <c r="U37" s="309"/>
    </row>
    <row r="38" spans="1:44" s="120" customFormat="1" ht="15" x14ac:dyDescent="0.25">
      <c r="A38" s="223">
        <v>1</v>
      </c>
      <c r="B38" s="224">
        <v>2</v>
      </c>
      <c r="C38" s="332">
        <v>3</v>
      </c>
      <c r="D38" s="332"/>
      <c r="E38" s="332"/>
      <c r="F38" s="224">
        <v>4</v>
      </c>
      <c r="G38" s="224">
        <v>5</v>
      </c>
      <c r="H38" s="224">
        <v>6</v>
      </c>
      <c r="I38" s="224">
        <v>7</v>
      </c>
      <c r="J38" s="224">
        <v>8</v>
      </c>
      <c r="K38" s="224">
        <v>9</v>
      </c>
      <c r="L38" s="224">
        <v>10</v>
      </c>
      <c r="M38" s="224">
        <v>11</v>
      </c>
      <c r="N38" s="224">
        <v>12</v>
      </c>
      <c r="O38" s="225"/>
      <c r="P38" s="225"/>
      <c r="Q38" s="225"/>
      <c r="R38" s="117"/>
      <c r="S38" s="117"/>
      <c r="U38" s="309"/>
    </row>
    <row r="39" spans="1:44" s="120" customFormat="1" ht="15" x14ac:dyDescent="0.25">
      <c r="A39" s="333" t="s">
        <v>56</v>
      </c>
      <c r="B39" s="334"/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5"/>
      <c r="R39" s="117"/>
      <c r="S39" s="117"/>
      <c r="U39" s="309"/>
      <c r="AK39" s="131" t="s">
        <v>56</v>
      </c>
    </row>
    <row r="40" spans="1:44" s="120" customFormat="1" ht="15" x14ac:dyDescent="0.25">
      <c r="A40" s="336" t="s">
        <v>57</v>
      </c>
      <c r="B40" s="337"/>
      <c r="C40" s="337"/>
      <c r="D40" s="337"/>
      <c r="E40" s="337"/>
      <c r="F40" s="337"/>
      <c r="G40" s="337"/>
      <c r="H40" s="337"/>
      <c r="I40" s="337"/>
      <c r="J40" s="337"/>
      <c r="K40" s="337"/>
      <c r="L40" s="337"/>
      <c r="M40" s="337"/>
      <c r="N40" s="338"/>
      <c r="R40" s="117"/>
      <c r="S40" s="117"/>
      <c r="U40" s="309"/>
      <c r="AK40" s="131"/>
      <c r="AL40" s="226" t="s">
        <v>57</v>
      </c>
    </row>
    <row r="41" spans="1:44" s="120" customFormat="1" ht="57" x14ac:dyDescent="0.25">
      <c r="A41" s="227" t="s">
        <v>58</v>
      </c>
      <c r="B41" s="228" t="s">
        <v>59</v>
      </c>
      <c r="C41" s="339" t="s">
        <v>60</v>
      </c>
      <c r="D41" s="339"/>
      <c r="E41" s="339"/>
      <c r="F41" s="229" t="s">
        <v>61</v>
      </c>
      <c r="G41" s="230">
        <v>0.67379999999999995</v>
      </c>
      <c r="H41" s="231">
        <v>1</v>
      </c>
      <c r="I41" s="232">
        <v>0.67379999999999995</v>
      </c>
      <c r="J41" s="233"/>
      <c r="K41" s="230"/>
      <c r="L41" s="233"/>
      <c r="M41" s="230"/>
      <c r="N41" s="234"/>
      <c r="R41" s="117"/>
      <c r="S41" s="117"/>
      <c r="U41" s="309"/>
      <c r="AK41" s="131"/>
      <c r="AL41" s="226"/>
      <c r="AM41" s="226" t="s">
        <v>60</v>
      </c>
    </row>
    <row r="42" spans="1:44" s="120" customFormat="1" ht="15" x14ac:dyDescent="0.25">
      <c r="A42" s="235"/>
      <c r="B42" s="236"/>
      <c r="C42" s="330" t="s">
        <v>62</v>
      </c>
      <c r="D42" s="330"/>
      <c r="E42" s="330"/>
      <c r="F42" s="330"/>
      <c r="G42" s="330"/>
      <c r="H42" s="330"/>
      <c r="I42" s="330"/>
      <c r="J42" s="330"/>
      <c r="K42" s="330"/>
      <c r="L42" s="330"/>
      <c r="M42" s="330"/>
      <c r="N42" s="340"/>
      <c r="R42" s="117"/>
      <c r="S42" s="117"/>
      <c r="U42" s="309"/>
      <c r="AK42" s="131"/>
      <c r="AL42" s="226"/>
      <c r="AM42" s="226"/>
      <c r="AN42" s="237" t="s">
        <v>62</v>
      </c>
    </row>
    <row r="43" spans="1:44" s="120" customFormat="1" ht="68.25" x14ac:dyDescent="0.25">
      <c r="A43" s="238"/>
      <c r="B43" s="239" t="s">
        <v>63</v>
      </c>
      <c r="C43" s="328" t="s">
        <v>64</v>
      </c>
      <c r="D43" s="328"/>
      <c r="E43" s="328"/>
      <c r="F43" s="328"/>
      <c r="G43" s="328"/>
      <c r="H43" s="328"/>
      <c r="I43" s="328"/>
      <c r="J43" s="328"/>
      <c r="K43" s="328"/>
      <c r="L43" s="328"/>
      <c r="M43" s="328"/>
      <c r="N43" s="329"/>
      <c r="R43" s="117"/>
      <c r="S43" s="117"/>
      <c r="U43" s="309"/>
      <c r="AK43" s="131"/>
      <c r="AL43" s="226"/>
      <c r="AM43" s="226"/>
      <c r="AO43" s="237" t="s">
        <v>64</v>
      </c>
    </row>
    <row r="44" spans="1:44" s="120" customFormat="1" ht="15" x14ac:dyDescent="0.25">
      <c r="A44" s="240"/>
      <c r="B44" s="239" t="s">
        <v>58</v>
      </c>
      <c r="C44" s="330" t="s">
        <v>65</v>
      </c>
      <c r="D44" s="330"/>
      <c r="E44" s="330"/>
      <c r="F44" s="241"/>
      <c r="G44" s="242"/>
      <c r="H44" s="242"/>
      <c r="I44" s="242"/>
      <c r="J44" s="243">
        <v>920.4</v>
      </c>
      <c r="K44" s="244">
        <v>1.1499999999999999</v>
      </c>
      <c r="L44" s="243">
        <v>713.19</v>
      </c>
      <c r="M44" s="244">
        <v>46.99</v>
      </c>
      <c r="N44" s="245">
        <v>33512.800000000003</v>
      </c>
      <c r="R44" s="117"/>
      <c r="S44" s="117"/>
      <c r="U44" s="309"/>
      <c r="AK44" s="131"/>
      <c r="AL44" s="226"/>
      <c r="AM44" s="226"/>
      <c r="AP44" s="237" t="s">
        <v>65</v>
      </c>
    </row>
    <row r="45" spans="1:44" s="120" customFormat="1" ht="15" x14ac:dyDescent="0.25">
      <c r="A45" s="246"/>
      <c r="B45" s="239"/>
      <c r="C45" s="330" t="s">
        <v>66</v>
      </c>
      <c r="D45" s="330"/>
      <c r="E45" s="330"/>
      <c r="F45" s="241" t="s">
        <v>67</v>
      </c>
      <c r="G45" s="247">
        <v>118</v>
      </c>
      <c r="H45" s="244">
        <v>1.1499999999999999</v>
      </c>
      <c r="I45" s="248">
        <v>91.434659999999994</v>
      </c>
      <c r="J45" s="249"/>
      <c r="K45" s="242"/>
      <c r="L45" s="249"/>
      <c r="M45" s="242"/>
      <c r="N45" s="250"/>
      <c r="R45" s="117"/>
      <c r="S45" s="117"/>
      <c r="U45" s="309"/>
      <c r="AK45" s="131"/>
      <c r="AL45" s="226"/>
      <c r="AM45" s="226"/>
      <c r="AQ45" s="237" t="s">
        <v>66</v>
      </c>
    </row>
    <row r="46" spans="1:44" s="120" customFormat="1" ht="15" x14ac:dyDescent="0.25">
      <c r="A46" s="235"/>
      <c r="B46" s="239"/>
      <c r="C46" s="331" t="s">
        <v>68</v>
      </c>
      <c r="D46" s="331"/>
      <c r="E46" s="331"/>
      <c r="F46" s="251"/>
      <c r="G46" s="252"/>
      <c r="H46" s="252"/>
      <c r="I46" s="252"/>
      <c r="J46" s="253">
        <v>920.4</v>
      </c>
      <c r="K46" s="252"/>
      <c r="L46" s="253">
        <v>713.19</v>
      </c>
      <c r="M46" s="252"/>
      <c r="N46" s="254">
        <v>33512.800000000003</v>
      </c>
      <c r="R46" s="117"/>
      <c r="S46" s="117"/>
      <c r="U46" s="309"/>
      <c r="AK46" s="131"/>
      <c r="AL46" s="226"/>
      <c r="AM46" s="226"/>
      <c r="AR46" s="237" t="s">
        <v>68</v>
      </c>
    </row>
    <row r="47" spans="1:44" s="120" customFormat="1" ht="15" x14ac:dyDescent="0.25">
      <c r="A47" s="246"/>
      <c r="B47" s="239"/>
      <c r="C47" s="330" t="s">
        <v>69</v>
      </c>
      <c r="D47" s="330"/>
      <c r="E47" s="330"/>
      <c r="F47" s="241"/>
      <c r="G47" s="242"/>
      <c r="H47" s="242"/>
      <c r="I47" s="242"/>
      <c r="J47" s="249"/>
      <c r="K47" s="242"/>
      <c r="L47" s="243">
        <v>713.19</v>
      </c>
      <c r="M47" s="242"/>
      <c r="N47" s="245">
        <v>33512.800000000003</v>
      </c>
      <c r="R47" s="117"/>
      <c r="S47" s="117"/>
      <c r="U47" s="309"/>
      <c r="AK47" s="131"/>
      <c r="AL47" s="226"/>
      <c r="AM47" s="226"/>
      <c r="AQ47" s="237" t="s">
        <v>69</v>
      </c>
    </row>
    <row r="48" spans="1:44" s="120" customFormat="1" ht="23.25" x14ac:dyDescent="0.25">
      <c r="A48" s="246"/>
      <c r="B48" s="239" t="s">
        <v>70</v>
      </c>
      <c r="C48" s="330" t="s">
        <v>71</v>
      </c>
      <c r="D48" s="330"/>
      <c r="E48" s="330"/>
      <c r="F48" s="241" t="s">
        <v>72</v>
      </c>
      <c r="G48" s="247">
        <v>89</v>
      </c>
      <c r="H48" s="242"/>
      <c r="I48" s="247">
        <v>89</v>
      </c>
      <c r="J48" s="249"/>
      <c r="K48" s="242"/>
      <c r="L48" s="243">
        <v>634.74</v>
      </c>
      <c r="M48" s="242"/>
      <c r="N48" s="245">
        <v>29826.39</v>
      </c>
      <c r="R48" s="117"/>
      <c r="S48" s="117"/>
      <c r="U48" s="309"/>
      <c r="AK48" s="131"/>
      <c r="AL48" s="226"/>
      <c r="AM48" s="226"/>
      <c r="AQ48" s="237" t="s">
        <v>71</v>
      </c>
    </row>
    <row r="49" spans="1:45" s="120" customFormat="1" ht="45" x14ac:dyDescent="0.25">
      <c r="A49" s="246"/>
      <c r="B49" s="239" t="s">
        <v>73</v>
      </c>
      <c r="C49" s="330" t="s">
        <v>74</v>
      </c>
      <c r="D49" s="330"/>
      <c r="E49" s="330"/>
      <c r="F49" s="241" t="s">
        <v>72</v>
      </c>
      <c r="G49" s="247">
        <v>40</v>
      </c>
      <c r="H49" s="244">
        <v>0.85</v>
      </c>
      <c r="I49" s="247">
        <v>34</v>
      </c>
      <c r="J49" s="249"/>
      <c r="K49" s="242"/>
      <c r="L49" s="243">
        <v>242.48</v>
      </c>
      <c r="M49" s="242"/>
      <c r="N49" s="245">
        <v>11394.35</v>
      </c>
      <c r="R49" s="117"/>
      <c r="S49" s="117"/>
      <c r="U49" s="309"/>
      <c r="AK49" s="131"/>
      <c r="AL49" s="226"/>
      <c r="AM49" s="226"/>
      <c r="AQ49" s="237" t="s">
        <v>74</v>
      </c>
    </row>
    <row r="50" spans="1:45" s="120" customFormat="1" ht="15" x14ac:dyDescent="0.25">
      <c r="A50" s="255"/>
      <c r="B50" s="256"/>
      <c r="C50" s="339" t="s">
        <v>75</v>
      </c>
      <c r="D50" s="339"/>
      <c r="E50" s="339"/>
      <c r="F50" s="229"/>
      <c r="G50" s="230"/>
      <c r="H50" s="230"/>
      <c r="I50" s="230"/>
      <c r="J50" s="233"/>
      <c r="K50" s="230"/>
      <c r="L50" s="257">
        <v>1590.41</v>
      </c>
      <c r="M50" s="252"/>
      <c r="N50" s="258">
        <v>74733.539999999994</v>
      </c>
      <c r="R50" s="117"/>
      <c r="S50" s="117"/>
      <c r="U50" s="309"/>
      <c r="AK50" s="131"/>
      <c r="AL50" s="226"/>
      <c r="AM50" s="226"/>
      <c r="AS50" s="226" t="s">
        <v>75</v>
      </c>
    </row>
    <row r="51" spans="1:45" s="120" customFormat="1" ht="57" x14ac:dyDescent="0.25">
      <c r="A51" s="227" t="s">
        <v>76</v>
      </c>
      <c r="B51" s="228" t="s">
        <v>432</v>
      </c>
      <c r="C51" s="339" t="s">
        <v>433</v>
      </c>
      <c r="D51" s="339"/>
      <c r="E51" s="339"/>
      <c r="F51" s="229" t="s">
        <v>79</v>
      </c>
      <c r="G51" s="230">
        <v>4</v>
      </c>
      <c r="H51" s="231">
        <v>1</v>
      </c>
      <c r="I51" s="231">
        <v>4</v>
      </c>
      <c r="J51" s="233"/>
      <c r="K51" s="230"/>
      <c r="L51" s="233"/>
      <c r="M51" s="230"/>
      <c r="N51" s="234"/>
      <c r="R51" s="118" t="s">
        <v>374</v>
      </c>
      <c r="S51" s="118" t="s">
        <v>387</v>
      </c>
      <c r="U51" s="309"/>
      <c r="AK51" s="131"/>
      <c r="AL51" s="226"/>
      <c r="AM51" s="226" t="s">
        <v>433</v>
      </c>
      <c r="AS51" s="226"/>
    </row>
    <row r="52" spans="1:45" s="120" customFormat="1" ht="68.25" x14ac:dyDescent="0.25">
      <c r="A52" s="238"/>
      <c r="B52" s="239" t="s">
        <v>63</v>
      </c>
      <c r="C52" s="328" t="s">
        <v>64</v>
      </c>
      <c r="D52" s="328"/>
      <c r="E52" s="328"/>
      <c r="F52" s="328"/>
      <c r="G52" s="328"/>
      <c r="H52" s="328"/>
      <c r="I52" s="328"/>
      <c r="J52" s="328"/>
      <c r="K52" s="328"/>
      <c r="L52" s="328"/>
      <c r="M52" s="328"/>
      <c r="N52" s="329"/>
      <c r="R52" s="117"/>
      <c r="S52" s="117"/>
      <c r="U52" s="309"/>
      <c r="AK52" s="131"/>
      <c r="AL52" s="226"/>
      <c r="AM52" s="226"/>
      <c r="AO52" s="237" t="s">
        <v>64</v>
      </c>
      <c r="AS52" s="226"/>
    </row>
    <row r="53" spans="1:45" s="120" customFormat="1" ht="15" x14ac:dyDescent="0.25">
      <c r="A53" s="240"/>
      <c r="B53" s="239" t="s">
        <v>58</v>
      </c>
      <c r="C53" s="330" t="s">
        <v>65</v>
      </c>
      <c r="D53" s="330"/>
      <c r="E53" s="330"/>
      <c r="F53" s="241"/>
      <c r="G53" s="242"/>
      <c r="H53" s="242"/>
      <c r="I53" s="242"/>
      <c r="J53" s="243">
        <v>8.84</v>
      </c>
      <c r="K53" s="244">
        <v>1.1499999999999999</v>
      </c>
      <c r="L53" s="243">
        <v>40.659999999999997</v>
      </c>
      <c r="M53" s="244">
        <v>46.99</v>
      </c>
      <c r="N53" s="245">
        <v>1910.61</v>
      </c>
      <c r="R53" s="117"/>
      <c r="S53" s="117"/>
      <c r="U53" s="309"/>
      <c r="AK53" s="131"/>
      <c r="AL53" s="226"/>
      <c r="AM53" s="226"/>
      <c r="AP53" s="237" t="s">
        <v>65</v>
      </c>
      <c r="AS53" s="226"/>
    </row>
    <row r="54" spans="1:45" s="120" customFormat="1" ht="15" x14ac:dyDescent="0.25">
      <c r="A54" s="240"/>
      <c r="B54" s="239" t="s">
        <v>76</v>
      </c>
      <c r="C54" s="330" t="s">
        <v>80</v>
      </c>
      <c r="D54" s="330"/>
      <c r="E54" s="330"/>
      <c r="F54" s="241"/>
      <c r="G54" s="242"/>
      <c r="H54" s="242"/>
      <c r="I54" s="242"/>
      <c r="J54" s="243">
        <v>496.84</v>
      </c>
      <c r="K54" s="244">
        <v>1.1499999999999999</v>
      </c>
      <c r="L54" s="259">
        <v>2285.46</v>
      </c>
      <c r="M54" s="244">
        <v>14.01</v>
      </c>
      <c r="N54" s="245">
        <v>32019.29</v>
      </c>
      <c r="R54" s="117"/>
      <c r="S54" s="117"/>
      <c r="U54" s="309"/>
      <c r="AK54" s="131"/>
      <c r="AL54" s="226"/>
      <c r="AM54" s="226"/>
      <c r="AP54" s="237" t="s">
        <v>80</v>
      </c>
      <c r="AS54" s="226"/>
    </row>
    <row r="55" spans="1:45" s="120" customFormat="1" ht="15" x14ac:dyDescent="0.25">
      <c r="A55" s="240"/>
      <c r="B55" s="239" t="s">
        <v>81</v>
      </c>
      <c r="C55" s="330" t="s">
        <v>82</v>
      </c>
      <c r="D55" s="330"/>
      <c r="E55" s="330"/>
      <c r="F55" s="241"/>
      <c r="G55" s="242"/>
      <c r="H55" s="242"/>
      <c r="I55" s="242"/>
      <c r="J55" s="243">
        <v>51.03</v>
      </c>
      <c r="K55" s="244">
        <v>1.1499999999999999</v>
      </c>
      <c r="L55" s="243">
        <v>234.74</v>
      </c>
      <c r="M55" s="244">
        <v>46.99</v>
      </c>
      <c r="N55" s="245">
        <v>11030.43</v>
      </c>
      <c r="R55" s="117"/>
      <c r="S55" s="117"/>
      <c r="U55" s="309"/>
      <c r="AK55" s="131"/>
      <c r="AL55" s="226"/>
      <c r="AM55" s="226"/>
      <c r="AP55" s="237" t="s">
        <v>82</v>
      </c>
      <c r="AS55" s="226"/>
    </row>
    <row r="56" spans="1:45" s="120" customFormat="1" ht="15" x14ac:dyDescent="0.25">
      <c r="A56" s="240"/>
      <c r="B56" s="239" t="s">
        <v>83</v>
      </c>
      <c r="C56" s="330" t="s">
        <v>84</v>
      </c>
      <c r="D56" s="330"/>
      <c r="E56" s="330"/>
      <c r="F56" s="241"/>
      <c r="G56" s="242"/>
      <c r="H56" s="242"/>
      <c r="I56" s="242"/>
      <c r="J56" s="243">
        <v>4.3</v>
      </c>
      <c r="K56" s="242"/>
      <c r="L56" s="243">
        <v>17.2</v>
      </c>
      <c r="M56" s="244">
        <v>8.75</v>
      </c>
      <c r="N56" s="260">
        <v>150.5</v>
      </c>
      <c r="R56" s="117"/>
      <c r="S56" s="117"/>
      <c r="U56" s="309"/>
      <c r="AK56" s="131"/>
      <c r="AL56" s="226"/>
      <c r="AM56" s="226"/>
      <c r="AP56" s="237" t="s">
        <v>84</v>
      </c>
      <c r="AS56" s="226"/>
    </row>
    <row r="57" spans="1:45" s="120" customFormat="1" ht="15" x14ac:dyDescent="0.25">
      <c r="A57" s="246"/>
      <c r="B57" s="239"/>
      <c r="C57" s="330" t="s">
        <v>66</v>
      </c>
      <c r="D57" s="330"/>
      <c r="E57" s="330"/>
      <c r="F57" s="241" t="s">
        <v>67</v>
      </c>
      <c r="G57" s="244">
        <v>0.94</v>
      </c>
      <c r="H57" s="244">
        <v>1.1499999999999999</v>
      </c>
      <c r="I57" s="261">
        <v>4.3239999999999998</v>
      </c>
      <c r="J57" s="249"/>
      <c r="K57" s="242"/>
      <c r="L57" s="249"/>
      <c r="M57" s="242"/>
      <c r="N57" s="250"/>
      <c r="R57" s="117"/>
      <c r="S57" s="117"/>
      <c r="U57" s="309"/>
      <c r="AK57" s="131"/>
      <c r="AL57" s="226"/>
      <c r="AM57" s="226"/>
      <c r="AQ57" s="237" t="s">
        <v>66</v>
      </c>
      <c r="AS57" s="226"/>
    </row>
    <row r="58" spans="1:45" s="120" customFormat="1" ht="15" x14ac:dyDescent="0.25">
      <c r="A58" s="246"/>
      <c r="B58" s="239"/>
      <c r="C58" s="330" t="s">
        <v>85</v>
      </c>
      <c r="D58" s="330"/>
      <c r="E58" s="330"/>
      <c r="F58" s="241" t="s">
        <v>67</v>
      </c>
      <c r="G58" s="244">
        <v>3.78</v>
      </c>
      <c r="H58" s="244">
        <v>1.1499999999999999</v>
      </c>
      <c r="I58" s="261">
        <v>17.388000000000002</v>
      </c>
      <c r="J58" s="249"/>
      <c r="K58" s="242"/>
      <c r="L58" s="249"/>
      <c r="M58" s="242"/>
      <c r="N58" s="250"/>
      <c r="R58" s="117"/>
      <c r="S58" s="117"/>
      <c r="U58" s="309"/>
      <c r="AK58" s="131"/>
      <c r="AL58" s="226"/>
      <c r="AM58" s="226"/>
      <c r="AQ58" s="237" t="s">
        <v>85</v>
      </c>
      <c r="AS58" s="226"/>
    </row>
    <row r="59" spans="1:45" s="120" customFormat="1" ht="15" x14ac:dyDescent="0.25">
      <c r="A59" s="235"/>
      <c r="B59" s="239"/>
      <c r="C59" s="331" t="s">
        <v>68</v>
      </c>
      <c r="D59" s="331"/>
      <c r="E59" s="331"/>
      <c r="F59" s="251"/>
      <c r="G59" s="252"/>
      <c r="H59" s="252"/>
      <c r="I59" s="252"/>
      <c r="J59" s="253">
        <v>509.98</v>
      </c>
      <c r="K59" s="252"/>
      <c r="L59" s="262">
        <v>2343.3200000000002</v>
      </c>
      <c r="M59" s="252"/>
      <c r="N59" s="254">
        <v>34080.400000000001</v>
      </c>
      <c r="R59" s="117"/>
      <c r="S59" s="117"/>
      <c r="U59" s="309"/>
      <c r="AK59" s="131"/>
      <c r="AL59" s="226"/>
      <c r="AM59" s="226"/>
      <c r="AR59" s="237" t="s">
        <v>68</v>
      </c>
      <c r="AS59" s="226"/>
    </row>
    <row r="60" spans="1:45" s="120" customFormat="1" ht="15" x14ac:dyDescent="0.25">
      <c r="A60" s="246"/>
      <c r="B60" s="239"/>
      <c r="C60" s="330" t="s">
        <v>69</v>
      </c>
      <c r="D60" s="330"/>
      <c r="E60" s="330"/>
      <c r="F60" s="241"/>
      <c r="G60" s="242"/>
      <c r="H60" s="242"/>
      <c r="I60" s="242"/>
      <c r="J60" s="249"/>
      <c r="K60" s="242"/>
      <c r="L60" s="243">
        <v>275.39999999999998</v>
      </c>
      <c r="M60" s="242"/>
      <c r="N60" s="245">
        <v>12941.04</v>
      </c>
      <c r="R60" s="117"/>
      <c r="S60" s="117"/>
      <c r="U60" s="309"/>
      <c r="AK60" s="131"/>
      <c r="AL60" s="226"/>
      <c r="AM60" s="226"/>
      <c r="AQ60" s="237" t="s">
        <v>69</v>
      </c>
      <c r="AS60" s="226"/>
    </row>
    <row r="61" spans="1:45" s="120" customFormat="1" ht="23.25" x14ac:dyDescent="0.25">
      <c r="A61" s="246"/>
      <c r="B61" s="239" t="s">
        <v>434</v>
      </c>
      <c r="C61" s="330" t="s">
        <v>435</v>
      </c>
      <c r="D61" s="330"/>
      <c r="E61" s="330"/>
      <c r="F61" s="241" t="s">
        <v>72</v>
      </c>
      <c r="G61" s="247">
        <v>126</v>
      </c>
      <c r="H61" s="242"/>
      <c r="I61" s="247">
        <v>126</v>
      </c>
      <c r="J61" s="249"/>
      <c r="K61" s="242"/>
      <c r="L61" s="243">
        <v>347</v>
      </c>
      <c r="M61" s="242"/>
      <c r="N61" s="245">
        <v>16305.71</v>
      </c>
      <c r="R61" s="117"/>
      <c r="S61" s="117"/>
      <c r="U61" s="309"/>
      <c r="AK61" s="131"/>
      <c r="AL61" s="226"/>
      <c r="AM61" s="226"/>
      <c r="AQ61" s="237" t="s">
        <v>435</v>
      </c>
      <c r="AS61" s="226"/>
    </row>
    <row r="62" spans="1:45" s="120" customFormat="1" ht="23.25" x14ac:dyDescent="0.25">
      <c r="A62" s="246"/>
      <c r="B62" s="239" t="s">
        <v>436</v>
      </c>
      <c r="C62" s="330" t="s">
        <v>437</v>
      </c>
      <c r="D62" s="330"/>
      <c r="E62" s="330"/>
      <c r="F62" s="241" t="s">
        <v>72</v>
      </c>
      <c r="G62" s="247">
        <v>60</v>
      </c>
      <c r="H62" s="244">
        <v>0.85</v>
      </c>
      <c r="I62" s="247">
        <v>51</v>
      </c>
      <c r="J62" s="249"/>
      <c r="K62" s="242"/>
      <c r="L62" s="243">
        <v>140.44999999999999</v>
      </c>
      <c r="M62" s="242"/>
      <c r="N62" s="245">
        <v>6599.93</v>
      </c>
      <c r="R62" s="117"/>
      <c r="S62" s="117"/>
      <c r="U62" s="309"/>
      <c r="AK62" s="131"/>
      <c r="AL62" s="226"/>
      <c r="AM62" s="226"/>
      <c r="AQ62" s="237" t="s">
        <v>437</v>
      </c>
      <c r="AS62" s="226"/>
    </row>
    <row r="63" spans="1:45" s="120" customFormat="1" ht="15" x14ac:dyDescent="0.25">
      <c r="A63" s="255"/>
      <c r="B63" s="256"/>
      <c r="C63" s="339" t="s">
        <v>75</v>
      </c>
      <c r="D63" s="339"/>
      <c r="E63" s="339"/>
      <c r="F63" s="229"/>
      <c r="G63" s="230"/>
      <c r="H63" s="230"/>
      <c r="I63" s="230"/>
      <c r="J63" s="233"/>
      <c r="K63" s="230"/>
      <c r="L63" s="257">
        <v>2830.77</v>
      </c>
      <c r="M63" s="252"/>
      <c r="N63" s="258">
        <v>56986.04</v>
      </c>
      <c r="R63" s="117"/>
      <c r="S63" s="117"/>
      <c r="T63" s="308">
        <f>'[1]ЛСР  Ремонт пути №3_15.08 v2 - '!$N$63-N63</f>
        <v>41386.79</v>
      </c>
      <c r="U63" s="309" t="s">
        <v>465</v>
      </c>
      <c r="AK63" s="131"/>
      <c r="AL63" s="226"/>
      <c r="AM63" s="226"/>
      <c r="AS63" s="226" t="s">
        <v>75</v>
      </c>
    </row>
    <row r="64" spans="1:45" s="120" customFormat="1" ht="34.5" x14ac:dyDescent="0.25">
      <c r="A64" s="227" t="s">
        <v>81</v>
      </c>
      <c r="B64" s="228" t="s">
        <v>90</v>
      </c>
      <c r="C64" s="339" t="s">
        <v>91</v>
      </c>
      <c r="D64" s="339"/>
      <c r="E64" s="339"/>
      <c r="F64" s="229" t="s">
        <v>92</v>
      </c>
      <c r="G64" s="230">
        <v>0.25</v>
      </c>
      <c r="H64" s="231">
        <v>1</v>
      </c>
      <c r="I64" s="263">
        <v>0.25</v>
      </c>
      <c r="J64" s="233"/>
      <c r="K64" s="230"/>
      <c r="L64" s="233"/>
      <c r="M64" s="230"/>
      <c r="N64" s="234"/>
      <c r="R64" s="117"/>
      <c r="S64" s="117"/>
      <c r="U64" s="309"/>
      <c r="AK64" s="131"/>
      <c r="AL64" s="226"/>
      <c r="AM64" s="226" t="s">
        <v>91</v>
      </c>
      <c r="AS64" s="226"/>
    </row>
    <row r="65" spans="1:45" s="120" customFormat="1" ht="15" x14ac:dyDescent="0.25">
      <c r="A65" s="235"/>
      <c r="B65" s="236"/>
      <c r="C65" s="330" t="s">
        <v>93</v>
      </c>
      <c r="D65" s="330"/>
      <c r="E65" s="330"/>
      <c r="F65" s="330"/>
      <c r="G65" s="330"/>
      <c r="H65" s="330"/>
      <c r="I65" s="330"/>
      <c r="J65" s="330"/>
      <c r="K65" s="330"/>
      <c r="L65" s="330"/>
      <c r="M65" s="330"/>
      <c r="N65" s="340"/>
      <c r="R65" s="117"/>
      <c r="S65" s="117"/>
      <c r="U65" s="309"/>
      <c r="AK65" s="131"/>
      <c r="AL65" s="226"/>
      <c r="AM65" s="226"/>
      <c r="AN65" s="237" t="s">
        <v>93</v>
      </c>
      <c r="AS65" s="226"/>
    </row>
    <row r="66" spans="1:45" s="120" customFormat="1" ht="23.25" x14ac:dyDescent="0.25">
      <c r="A66" s="238"/>
      <c r="B66" s="239" t="s">
        <v>94</v>
      </c>
      <c r="C66" s="328" t="s">
        <v>95</v>
      </c>
      <c r="D66" s="328"/>
      <c r="E66" s="328"/>
      <c r="F66" s="328"/>
      <c r="G66" s="328"/>
      <c r="H66" s="328"/>
      <c r="I66" s="328"/>
      <c r="J66" s="328"/>
      <c r="K66" s="328"/>
      <c r="L66" s="328"/>
      <c r="M66" s="328"/>
      <c r="N66" s="329"/>
      <c r="R66" s="117"/>
      <c r="S66" s="117"/>
      <c r="U66" s="309"/>
      <c r="AK66" s="131"/>
      <c r="AL66" s="226"/>
      <c r="AM66" s="226"/>
      <c r="AO66" s="237" t="s">
        <v>95</v>
      </c>
      <c r="AS66" s="226"/>
    </row>
    <row r="67" spans="1:45" s="120" customFormat="1" ht="34.5" x14ac:dyDescent="0.25">
      <c r="A67" s="238"/>
      <c r="B67" s="239" t="s">
        <v>96</v>
      </c>
      <c r="C67" s="328" t="s">
        <v>97</v>
      </c>
      <c r="D67" s="328"/>
      <c r="E67" s="328"/>
      <c r="F67" s="328"/>
      <c r="G67" s="328"/>
      <c r="H67" s="328"/>
      <c r="I67" s="328"/>
      <c r="J67" s="328"/>
      <c r="K67" s="328"/>
      <c r="L67" s="328"/>
      <c r="M67" s="328"/>
      <c r="N67" s="329"/>
      <c r="R67" s="117"/>
      <c r="S67" s="117"/>
      <c r="U67" s="309"/>
      <c r="AK67" s="131"/>
      <c r="AL67" s="226"/>
      <c r="AM67" s="226"/>
      <c r="AO67" s="237" t="s">
        <v>97</v>
      </c>
      <c r="AS67" s="226"/>
    </row>
    <row r="68" spans="1:45" s="120" customFormat="1" ht="68.25" x14ac:dyDescent="0.25">
      <c r="A68" s="238"/>
      <c r="B68" s="239" t="s">
        <v>63</v>
      </c>
      <c r="C68" s="328" t="s">
        <v>64</v>
      </c>
      <c r="D68" s="328"/>
      <c r="E68" s="328"/>
      <c r="F68" s="328"/>
      <c r="G68" s="328"/>
      <c r="H68" s="328"/>
      <c r="I68" s="328"/>
      <c r="J68" s="328"/>
      <c r="K68" s="328"/>
      <c r="L68" s="328"/>
      <c r="M68" s="328"/>
      <c r="N68" s="329"/>
      <c r="R68" s="117"/>
      <c r="S68" s="117"/>
      <c r="U68" s="309"/>
      <c r="AK68" s="131"/>
      <c r="AL68" s="226"/>
      <c r="AM68" s="226"/>
      <c r="AO68" s="237" t="s">
        <v>64</v>
      </c>
      <c r="AS68" s="226"/>
    </row>
    <row r="69" spans="1:45" s="120" customFormat="1" ht="15" x14ac:dyDescent="0.25">
      <c r="A69" s="240"/>
      <c r="B69" s="239" t="s">
        <v>58</v>
      </c>
      <c r="C69" s="330" t="s">
        <v>65</v>
      </c>
      <c r="D69" s="330"/>
      <c r="E69" s="330"/>
      <c r="F69" s="241"/>
      <c r="G69" s="242"/>
      <c r="H69" s="242"/>
      <c r="I69" s="242"/>
      <c r="J69" s="259">
        <v>11490.2</v>
      </c>
      <c r="K69" s="261">
        <v>1.4490000000000001</v>
      </c>
      <c r="L69" s="259">
        <v>4162.32</v>
      </c>
      <c r="M69" s="244">
        <v>46.99</v>
      </c>
      <c r="N69" s="245">
        <v>195587.42</v>
      </c>
      <c r="R69" s="117"/>
      <c r="S69" s="117"/>
      <c r="U69" s="309"/>
      <c r="AK69" s="131"/>
      <c r="AL69" s="226"/>
      <c r="AM69" s="226"/>
      <c r="AP69" s="237" t="s">
        <v>65</v>
      </c>
      <c r="AS69" s="226"/>
    </row>
    <row r="70" spans="1:45" s="120" customFormat="1" ht="15" x14ac:dyDescent="0.25">
      <c r="A70" s="240"/>
      <c r="B70" s="239" t="s">
        <v>76</v>
      </c>
      <c r="C70" s="330" t="s">
        <v>80</v>
      </c>
      <c r="D70" s="330"/>
      <c r="E70" s="330"/>
      <c r="F70" s="241"/>
      <c r="G70" s="242"/>
      <c r="H70" s="242"/>
      <c r="I70" s="242"/>
      <c r="J70" s="259">
        <v>4269.6400000000003</v>
      </c>
      <c r="K70" s="261">
        <v>1.4490000000000001</v>
      </c>
      <c r="L70" s="259">
        <v>1546.68</v>
      </c>
      <c r="M70" s="244">
        <v>14.01</v>
      </c>
      <c r="N70" s="245">
        <v>21668.99</v>
      </c>
      <c r="R70" s="117"/>
      <c r="S70" s="117"/>
      <c r="U70" s="309"/>
      <c r="AK70" s="131"/>
      <c r="AL70" s="226"/>
      <c r="AM70" s="226"/>
      <c r="AP70" s="237" t="s">
        <v>80</v>
      </c>
      <c r="AS70" s="226"/>
    </row>
    <row r="71" spans="1:45" s="120" customFormat="1" ht="15" x14ac:dyDescent="0.25">
      <c r="A71" s="240"/>
      <c r="B71" s="239" t="s">
        <v>81</v>
      </c>
      <c r="C71" s="330" t="s">
        <v>82</v>
      </c>
      <c r="D71" s="330"/>
      <c r="E71" s="330"/>
      <c r="F71" s="241"/>
      <c r="G71" s="242"/>
      <c r="H71" s="242"/>
      <c r="I71" s="242"/>
      <c r="J71" s="243">
        <v>512.04</v>
      </c>
      <c r="K71" s="261">
        <v>1.4490000000000001</v>
      </c>
      <c r="L71" s="243">
        <v>185.49</v>
      </c>
      <c r="M71" s="244">
        <v>46.99</v>
      </c>
      <c r="N71" s="245">
        <v>8716.18</v>
      </c>
      <c r="R71" s="117"/>
      <c r="S71" s="117"/>
      <c r="U71" s="309"/>
      <c r="AK71" s="131"/>
      <c r="AL71" s="226"/>
      <c r="AM71" s="226"/>
      <c r="AP71" s="237" t="s">
        <v>82</v>
      </c>
      <c r="AS71" s="226"/>
    </row>
    <row r="72" spans="1:45" s="120" customFormat="1" ht="15" x14ac:dyDescent="0.25">
      <c r="A72" s="246"/>
      <c r="B72" s="239"/>
      <c r="C72" s="330" t="s">
        <v>66</v>
      </c>
      <c r="D72" s="330"/>
      <c r="E72" s="330"/>
      <c r="F72" s="241" t="s">
        <v>67</v>
      </c>
      <c r="G72" s="247">
        <v>1460</v>
      </c>
      <c r="H72" s="261">
        <v>1.4490000000000001</v>
      </c>
      <c r="I72" s="261">
        <v>528.88499999999999</v>
      </c>
      <c r="J72" s="249"/>
      <c r="K72" s="242"/>
      <c r="L72" s="249"/>
      <c r="M72" s="242"/>
      <c r="N72" s="250"/>
      <c r="R72" s="117"/>
      <c r="S72" s="117"/>
      <c r="U72" s="309"/>
      <c r="AK72" s="131"/>
      <c r="AL72" s="226"/>
      <c r="AM72" s="226"/>
      <c r="AQ72" s="237" t="s">
        <v>66</v>
      </c>
      <c r="AS72" s="226"/>
    </row>
    <row r="73" spans="1:45" s="120" customFormat="1" ht="15" x14ac:dyDescent="0.25">
      <c r="A73" s="246"/>
      <c r="B73" s="239"/>
      <c r="C73" s="330" t="s">
        <v>85</v>
      </c>
      <c r="D73" s="330"/>
      <c r="E73" s="330"/>
      <c r="F73" s="241" t="s">
        <v>67</v>
      </c>
      <c r="G73" s="264">
        <v>40.799999999999997</v>
      </c>
      <c r="H73" s="261">
        <v>1.4490000000000001</v>
      </c>
      <c r="I73" s="265">
        <v>14.7798</v>
      </c>
      <c r="J73" s="249"/>
      <c r="K73" s="242"/>
      <c r="L73" s="249"/>
      <c r="M73" s="242"/>
      <c r="N73" s="250"/>
      <c r="R73" s="117"/>
      <c r="S73" s="117"/>
      <c r="U73" s="309"/>
      <c r="AK73" s="131"/>
      <c r="AL73" s="226"/>
      <c r="AM73" s="226"/>
      <c r="AQ73" s="237" t="s">
        <v>85</v>
      </c>
      <c r="AS73" s="226"/>
    </row>
    <row r="74" spans="1:45" s="120" customFormat="1" ht="15" x14ac:dyDescent="0.25">
      <c r="A74" s="235"/>
      <c r="B74" s="239"/>
      <c r="C74" s="331" t="s">
        <v>68</v>
      </c>
      <c r="D74" s="331"/>
      <c r="E74" s="331"/>
      <c r="F74" s="251"/>
      <c r="G74" s="252"/>
      <c r="H74" s="252"/>
      <c r="I74" s="252"/>
      <c r="J74" s="262">
        <v>15759.84</v>
      </c>
      <c r="K74" s="252"/>
      <c r="L74" s="262">
        <v>5709</v>
      </c>
      <c r="M74" s="252"/>
      <c r="N74" s="254">
        <v>217256.41</v>
      </c>
      <c r="R74" s="117"/>
      <c r="S74" s="117"/>
      <c r="U74" s="309"/>
      <c r="AK74" s="131"/>
      <c r="AL74" s="226"/>
      <c r="AM74" s="226"/>
      <c r="AR74" s="237" t="s">
        <v>68</v>
      </c>
      <c r="AS74" s="226"/>
    </row>
    <row r="75" spans="1:45" s="120" customFormat="1" ht="15" x14ac:dyDescent="0.25">
      <c r="A75" s="246"/>
      <c r="B75" s="239"/>
      <c r="C75" s="330" t="s">
        <v>69</v>
      </c>
      <c r="D75" s="330"/>
      <c r="E75" s="330"/>
      <c r="F75" s="241"/>
      <c r="G75" s="242"/>
      <c r="H75" s="242"/>
      <c r="I75" s="242"/>
      <c r="J75" s="249"/>
      <c r="K75" s="242"/>
      <c r="L75" s="259">
        <v>4347.8100000000004</v>
      </c>
      <c r="M75" s="242"/>
      <c r="N75" s="245">
        <v>204303.6</v>
      </c>
      <c r="R75" s="117"/>
      <c r="S75" s="117"/>
      <c r="U75" s="309"/>
      <c r="AK75" s="131"/>
      <c r="AL75" s="226"/>
      <c r="AM75" s="226"/>
      <c r="AQ75" s="237" t="s">
        <v>69</v>
      </c>
      <c r="AS75" s="226"/>
    </row>
    <row r="76" spans="1:45" s="120" customFormat="1" ht="22.5" x14ac:dyDescent="0.25">
      <c r="A76" s="246"/>
      <c r="B76" s="239" t="s">
        <v>98</v>
      </c>
      <c r="C76" s="330" t="s">
        <v>99</v>
      </c>
      <c r="D76" s="330"/>
      <c r="E76" s="330"/>
      <c r="F76" s="241" t="s">
        <v>72</v>
      </c>
      <c r="G76" s="247">
        <v>109</v>
      </c>
      <c r="H76" s="242"/>
      <c r="I76" s="247">
        <v>109</v>
      </c>
      <c r="J76" s="249"/>
      <c r="K76" s="242"/>
      <c r="L76" s="259">
        <v>4739.1099999999997</v>
      </c>
      <c r="M76" s="242"/>
      <c r="N76" s="245">
        <v>222690.92</v>
      </c>
      <c r="R76" s="117"/>
      <c r="S76" s="117"/>
      <c r="U76" s="309"/>
      <c r="AK76" s="131"/>
      <c r="AL76" s="226"/>
      <c r="AM76" s="226"/>
      <c r="AQ76" s="237" t="s">
        <v>99</v>
      </c>
      <c r="AS76" s="226"/>
    </row>
    <row r="77" spans="1:45" s="120" customFormat="1" ht="45" x14ac:dyDescent="0.25">
      <c r="A77" s="246"/>
      <c r="B77" s="239" t="s">
        <v>100</v>
      </c>
      <c r="C77" s="330" t="s">
        <v>101</v>
      </c>
      <c r="D77" s="330"/>
      <c r="E77" s="330"/>
      <c r="F77" s="241" t="s">
        <v>72</v>
      </c>
      <c r="G77" s="247">
        <v>65</v>
      </c>
      <c r="H77" s="244">
        <v>0.85</v>
      </c>
      <c r="I77" s="244">
        <v>55.25</v>
      </c>
      <c r="J77" s="249"/>
      <c r="K77" s="242"/>
      <c r="L77" s="259">
        <v>2402.17</v>
      </c>
      <c r="M77" s="242"/>
      <c r="N77" s="245">
        <v>112877.74</v>
      </c>
      <c r="R77" s="117"/>
      <c r="S77" s="117"/>
      <c r="U77" s="309"/>
      <c r="AK77" s="131"/>
      <c r="AL77" s="226"/>
      <c r="AM77" s="226"/>
      <c r="AQ77" s="237" t="s">
        <v>101</v>
      </c>
      <c r="AS77" s="226"/>
    </row>
    <row r="78" spans="1:45" s="120" customFormat="1" ht="15" x14ac:dyDescent="0.25">
      <c r="A78" s="255"/>
      <c r="B78" s="256"/>
      <c r="C78" s="339" t="s">
        <v>75</v>
      </c>
      <c r="D78" s="339"/>
      <c r="E78" s="339"/>
      <c r="F78" s="229"/>
      <c r="G78" s="230"/>
      <c r="H78" s="230"/>
      <c r="I78" s="230"/>
      <c r="J78" s="233"/>
      <c r="K78" s="230"/>
      <c r="L78" s="257">
        <v>12850.28</v>
      </c>
      <c r="M78" s="252"/>
      <c r="N78" s="258">
        <v>552825.06999999995</v>
      </c>
      <c r="R78" s="117"/>
      <c r="S78" s="117"/>
      <c r="U78" s="309"/>
      <c r="AK78" s="131"/>
      <c r="AL78" s="226"/>
      <c r="AM78" s="226"/>
      <c r="AS78" s="226" t="s">
        <v>75</v>
      </c>
    </row>
    <row r="79" spans="1:45" s="120" customFormat="1" ht="15" x14ac:dyDescent="0.25">
      <c r="A79" s="227" t="s">
        <v>83</v>
      </c>
      <c r="B79" s="228" t="s">
        <v>102</v>
      </c>
      <c r="C79" s="339" t="s">
        <v>103</v>
      </c>
      <c r="D79" s="339"/>
      <c r="E79" s="339"/>
      <c r="F79" s="229" t="s">
        <v>104</v>
      </c>
      <c r="G79" s="230">
        <v>1</v>
      </c>
      <c r="H79" s="231">
        <v>1</v>
      </c>
      <c r="I79" s="231">
        <v>1</v>
      </c>
      <c r="J79" s="233"/>
      <c r="K79" s="230"/>
      <c r="L79" s="233"/>
      <c r="M79" s="230"/>
      <c r="N79" s="234"/>
      <c r="R79" s="117"/>
      <c r="S79" s="117"/>
      <c r="U79" s="309"/>
      <c r="AK79" s="131"/>
      <c r="AL79" s="226"/>
      <c r="AM79" s="226" t="s">
        <v>103</v>
      </c>
      <c r="AS79" s="226"/>
    </row>
    <row r="80" spans="1:45" s="120" customFormat="1" ht="23.25" x14ac:dyDescent="0.25">
      <c r="A80" s="238"/>
      <c r="B80" s="239" t="s">
        <v>105</v>
      </c>
      <c r="C80" s="328" t="s">
        <v>106</v>
      </c>
      <c r="D80" s="328"/>
      <c r="E80" s="328"/>
      <c r="F80" s="328"/>
      <c r="G80" s="328"/>
      <c r="H80" s="328"/>
      <c r="I80" s="328"/>
      <c r="J80" s="328"/>
      <c r="K80" s="328"/>
      <c r="L80" s="328"/>
      <c r="M80" s="328"/>
      <c r="N80" s="329"/>
      <c r="R80" s="117"/>
      <c r="S80" s="117"/>
      <c r="U80" s="309"/>
      <c r="AK80" s="131"/>
      <c r="AL80" s="226"/>
      <c r="AM80" s="226"/>
      <c r="AO80" s="237" t="s">
        <v>106</v>
      </c>
      <c r="AS80" s="226"/>
    </row>
    <row r="81" spans="1:45" s="120" customFormat="1" ht="68.25" x14ac:dyDescent="0.25">
      <c r="A81" s="238"/>
      <c r="B81" s="239" t="s">
        <v>63</v>
      </c>
      <c r="C81" s="328" t="s">
        <v>64</v>
      </c>
      <c r="D81" s="328"/>
      <c r="E81" s="328"/>
      <c r="F81" s="328"/>
      <c r="G81" s="328"/>
      <c r="H81" s="328"/>
      <c r="I81" s="328"/>
      <c r="J81" s="328"/>
      <c r="K81" s="328"/>
      <c r="L81" s="328"/>
      <c r="M81" s="328"/>
      <c r="N81" s="329"/>
      <c r="R81" s="117"/>
      <c r="S81" s="117"/>
      <c r="U81" s="309"/>
      <c r="AK81" s="131"/>
      <c r="AL81" s="226"/>
      <c r="AM81" s="226"/>
      <c r="AO81" s="237" t="s">
        <v>64</v>
      </c>
      <c r="AS81" s="226"/>
    </row>
    <row r="82" spans="1:45" s="120" customFormat="1" ht="15" x14ac:dyDescent="0.25">
      <c r="A82" s="240"/>
      <c r="B82" s="239" t="s">
        <v>58</v>
      </c>
      <c r="C82" s="330" t="s">
        <v>65</v>
      </c>
      <c r="D82" s="330"/>
      <c r="E82" s="330"/>
      <c r="F82" s="241"/>
      <c r="G82" s="242"/>
      <c r="H82" s="242"/>
      <c r="I82" s="242"/>
      <c r="J82" s="243">
        <v>637.72</v>
      </c>
      <c r="K82" s="265">
        <v>1.3225</v>
      </c>
      <c r="L82" s="243">
        <v>843.38</v>
      </c>
      <c r="M82" s="244">
        <v>46.99</v>
      </c>
      <c r="N82" s="245">
        <v>39630.43</v>
      </c>
      <c r="R82" s="117"/>
      <c r="S82" s="117"/>
      <c r="U82" s="309"/>
      <c r="AK82" s="131"/>
      <c r="AL82" s="226"/>
      <c r="AM82" s="226"/>
      <c r="AP82" s="237" t="s">
        <v>65</v>
      </c>
      <c r="AS82" s="226"/>
    </row>
    <row r="83" spans="1:45" s="120" customFormat="1" ht="15" x14ac:dyDescent="0.25">
      <c r="A83" s="240"/>
      <c r="B83" s="239" t="s">
        <v>76</v>
      </c>
      <c r="C83" s="330" t="s">
        <v>80</v>
      </c>
      <c r="D83" s="330"/>
      <c r="E83" s="330"/>
      <c r="F83" s="241"/>
      <c r="G83" s="242"/>
      <c r="H83" s="242"/>
      <c r="I83" s="242"/>
      <c r="J83" s="243">
        <v>766.97</v>
      </c>
      <c r="K83" s="265">
        <v>1.4375</v>
      </c>
      <c r="L83" s="259">
        <v>1102.52</v>
      </c>
      <c r="M83" s="244">
        <v>14.01</v>
      </c>
      <c r="N83" s="245">
        <v>15446.31</v>
      </c>
      <c r="R83" s="117"/>
      <c r="S83" s="117"/>
      <c r="U83" s="309"/>
      <c r="AK83" s="131"/>
      <c r="AL83" s="226"/>
      <c r="AM83" s="226"/>
      <c r="AP83" s="237" t="s">
        <v>80</v>
      </c>
      <c r="AS83" s="226"/>
    </row>
    <row r="84" spans="1:45" s="120" customFormat="1" ht="15" x14ac:dyDescent="0.25">
      <c r="A84" s="240"/>
      <c r="B84" s="239" t="s">
        <v>81</v>
      </c>
      <c r="C84" s="330" t="s">
        <v>82</v>
      </c>
      <c r="D84" s="330"/>
      <c r="E84" s="330"/>
      <c r="F84" s="241"/>
      <c r="G84" s="242"/>
      <c r="H84" s="242"/>
      <c r="I84" s="242"/>
      <c r="J84" s="243">
        <v>64.53</v>
      </c>
      <c r="K84" s="265">
        <v>1.4375</v>
      </c>
      <c r="L84" s="243">
        <v>92.76</v>
      </c>
      <c r="M84" s="244">
        <v>46.99</v>
      </c>
      <c r="N84" s="245">
        <v>4358.79</v>
      </c>
      <c r="R84" s="117"/>
      <c r="S84" s="117"/>
      <c r="U84" s="309"/>
      <c r="AK84" s="131"/>
      <c r="AL84" s="226"/>
      <c r="AM84" s="226"/>
      <c r="AP84" s="237" t="s">
        <v>82</v>
      </c>
      <c r="AS84" s="226"/>
    </row>
    <row r="85" spans="1:45" s="120" customFormat="1" ht="15" x14ac:dyDescent="0.25">
      <c r="A85" s="246"/>
      <c r="B85" s="239"/>
      <c r="C85" s="330" t="s">
        <v>66</v>
      </c>
      <c r="D85" s="330"/>
      <c r="E85" s="330"/>
      <c r="F85" s="241" t="s">
        <v>67</v>
      </c>
      <c r="G85" s="264">
        <v>76.099999999999994</v>
      </c>
      <c r="H85" s="265">
        <v>1.3225</v>
      </c>
      <c r="I85" s="248">
        <v>100.64225</v>
      </c>
      <c r="J85" s="249"/>
      <c r="K85" s="242"/>
      <c r="L85" s="249"/>
      <c r="M85" s="242"/>
      <c r="N85" s="250"/>
      <c r="R85" s="117"/>
      <c r="S85" s="117"/>
      <c r="U85" s="309"/>
      <c r="AK85" s="131"/>
      <c r="AL85" s="226"/>
      <c r="AM85" s="226"/>
      <c r="AQ85" s="237" t="s">
        <v>66</v>
      </c>
      <c r="AS85" s="226"/>
    </row>
    <row r="86" spans="1:45" s="120" customFormat="1" ht="15" x14ac:dyDescent="0.25">
      <c r="A86" s="246"/>
      <c r="B86" s="239"/>
      <c r="C86" s="330" t="s">
        <v>85</v>
      </c>
      <c r="D86" s="330"/>
      <c r="E86" s="330"/>
      <c r="F86" s="241" t="s">
        <v>67</v>
      </c>
      <c r="G86" s="244">
        <v>4.78</v>
      </c>
      <c r="H86" s="265">
        <v>1.4375</v>
      </c>
      <c r="I86" s="248">
        <v>6.8712499999999999</v>
      </c>
      <c r="J86" s="249"/>
      <c r="K86" s="242"/>
      <c r="L86" s="249"/>
      <c r="M86" s="242"/>
      <c r="N86" s="250"/>
      <c r="R86" s="117"/>
      <c r="S86" s="117"/>
      <c r="U86" s="309"/>
      <c r="AK86" s="131"/>
      <c r="AL86" s="226"/>
      <c r="AM86" s="226"/>
      <c r="AQ86" s="237" t="s">
        <v>85</v>
      </c>
      <c r="AS86" s="226"/>
    </row>
    <row r="87" spans="1:45" s="120" customFormat="1" ht="15" x14ac:dyDescent="0.25">
      <c r="A87" s="235"/>
      <c r="B87" s="239"/>
      <c r="C87" s="331" t="s">
        <v>68</v>
      </c>
      <c r="D87" s="331"/>
      <c r="E87" s="331"/>
      <c r="F87" s="251"/>
      <c r="G87" s="252"/>
      <c r="H87" s="252"/>
      <c r="I87" s="252"/>
      <c r="J87" s="262">
        <v>1404.69</v>
      </c>
      <c r="K87" s="252"/>
      <c r="L87" s="262">
        <v>1945.9</v>
      </c>
      <c r="M87" s="252"/>
      <c r="N87" s="254">
        <v>55076.74</v>
      </c>
      <c r="R87" s="117"/>
      <c r="S87" s="117"/>
      <c r="U87" s="309"/>
      <c r="AK87" s="131"/>
      <c r="AL87" s="226"/>
      <c r="AM87" s="226"/>
      <c r="AR87" s="237" t="s">
        <v>68</v>
      </c>
      <c r="AS87" s="226"/>
    </row>
    <row r="88" spans="1:45" s="120" customFormat="1" ht="15" x14ac:dyDescent="0.25">
      <c r="A88" s="246"/>
      <c r="B88" s="239"/>
      <c r="C88" s="330" t="s">
        <v>69</v>
      </c>
      <c r="D88" s="330"/>
      <c r="E88" s="330"/>
      <c r="F88" s="241"/>
      <c r="G88" s="242"/>
      <c r="H88" s="242"/>
      <c r="I88" s="242"/>
      <c r="J88" s="249"/>
      <c r="K88" s="242"/>
      <c r="L88" s="243">
        <v>936.14</v>
      </c>
      <c r="M88" s="242"/>
      <c r="N88" s="245">
        <v>43989.22</v>
      </c>
      <c r="R88" s="117"/>
      <c r="S88" s="117"/>
      <c r="U88" s="309"/>
      <c r="AK88" s="131"/>
      <c r="AL88" s="226"/>
      <c r="AM88" s="226"/>
      <c r="AQ88" s="237" t="s">
        <v>69</v>
      </c>
      <c r="AS88" s="226"/>
    </row>
    <row r="89" spans="1:45" s="120" customFormat="1" ht="22.5" x14ac:dyDescent="0.25">
      <c r="A89" s="246"/>
      <c r="B89" s="239" t="s">
        <v>98</v>
      </c>
      <c r="C89" s="330" t="s">
        <v>99</v>
      </c>
      <c r="D89" s="330"/>
      <c r="E89" s="330"/>
      <c r="F89" s="241" t="s">
        <v>72</v>
      </c>
      <c r="G89" s="247">
        <v>109</v>
      </c>
      <c r="H89" s="242"/>
      <c r="I89" s="247">
        <v>109</v>
      </c>
      <c r="J89" s="249"/>
      <c r="K89" s="242"/>
      <c r="L89" s="259">
        <v>1020.39</v>
      </c>
      <c r="M89" s="242"/>
      <c r="N89" s="245">
        <v>47948.25</v>
      </c>
      <c r="R89" s="117"/>
      <c r="S89" s="117"/>
      <c r="U89" s="309"/>
      <c r="AK89" s="131"/>
      <c r="AL89" s="226"/>
      <c r="AM89" s="226"/>
      <c r="AQ89" s="237" t="s">
        <v>99</v>
      </c>
      <c r="AS89" s="226"/>
    </row>
    <row r="90" spans="1:45" s="120" customFormat="1" ht="45" x14ac:dyDescent="0.25">
      <c r="A90" s="246"/>
      <c r="B90" s="239" t="s">
        <v>100</v>
      </c>
      <c r="C90" s="330" t="s">
        <v>101</v>
      </c>
      <c r="D90" s="330"/>
      <c r="E90" s="330"/>
      <c r="F90" s="241" t="s">
        <v>72</v>
      </c>
      <c r="G90" s="247">
        <v>65</v>
      </c>
      <c r="H90" s="244">
        <v>0.85</v>
      </c>
      <c r="I90" s="244">
        <v>55.25</v>
      </c>
      <c r="J90" s="249"/>
      <c r="K90" s="242"/>
      <c r="L90" s="243">
        <v>517.22</v>
      </c>
      <c r="M90" s="242"/>
      <c r="N90" s="245">
        <v>24304.04</v>
      </c>
      <c r="R90" s="117"/>
      <c r="S90" s="117"/>
      <c r="U90" s="309"/>
      <c r="AK90" s="131"/>
      <c r="AL90" s="226"/>
      <c r="AM90" s="226"/>
      <c r="AQ90" s="237" t="s">
        <v>101</v>
      </c>
      <c r="AS90" s="226"/>
    </row>
    <row r="91" spans="1:45" s="120" customFormat="1" ht="15" x14ac:dyDescent="0.25">
      <c r="A91" s="255"/>
      <c r="B91" s="256"/>
      <c r="C91" s="339" t="s">
        <v>75</v>
      </c>
      <c r="D91" s="339"/>
      <c r="E91" s="339"/>
      <c r="F91" s="229"/>
      <c r="G91" s="230"/>
      <c r="H91" s="230"/>
      <c r="I91" s="230"/>
      <c r="J91" s="233"/>
      <c r="K91" s="230"/>
      <c r="L91" s="257">
        <v>3483.51</v>
      </c>
      <c r="M91" s="252"/>
      <c r="N91" s="258">
        <v>127329.03</v>
      </c>
      <c r="R91" s="117"/>
      <c r="S91" s="117"/>
      <c r="U91" s="309"/>
      <c r="AK91" s="131"/>
      <c r="AL91" s="226"/>
      <c r="AM91" s="226"/>
      <c r="AS91" s="226" t="s">
        <v>75</v>
      </c>
    </row>
    <row r="92" spans="1:45" s="120" customFormat="1" ht="68.25" x14ac:dyDescent="0.25">
      <c r="A92" s="227" t="s">
        <v>107</v>
      </c>
      <c r="B92" s="228" t="s">
        <v>59</v>
      </c>
      <c r="C92" s="339" t="s">
        <v>108</v>
      </c>
      <c r="D92" s="339"/>
      <c r="E92" s="339"/>
      <c r="F92" s="229" t="s">
        <v>61</v>
      </c>
      <c r="G92" s="230">
        <v>5.6790000000000003</v>
      </c>
      <c r="H92" s="231">
        <v>1</v>
      </c>
      <c r="I92" s="266">
        <v>5.6790000000000003</v>
      </c>
      <c r="J92" s="233"/>
      <c r="K92" s="230"/>
      <c r="L92" s="233"/>
      <c r="M92" s="230"/>
      <c r="N92" s="234"/>
      <c r="R92" s="117"/>
      <c r="S92" s="117"/>
      <c r="U92" s="309"/>
      <c r="AK92" s="131"/>
      <c r="AL92" s="226"/>
      <c r="AM92" s="226" t="s">
        <v>108</v>
      </c>
      <c r="AS92" s="226"/>
    </row>
    <row r="93" spans="1:45" s="120" customFormat="1" ht="15" x14ac:dyDescent="0.25">
      <c r="A93" s="235"/>
      <c r="B93" s="236"/>
      <c r="C93" s="330" t="s">
        <v>109</v>
      </c>
      <c r="D93" s="330"/>
      <c r="E93" s="330"/>
      <c r="F93" s="330"/>
      <c r="G93" s="330"/>
      <c r="H93" s="330"/>
      <c r="I93" s="330"/>
      <c r="J93" s="330"/>
      <c r="K93" s="330"/>
      <c r="L93" s="330"/>
      <c r="M93" s="330"/>
      <c r="N93" s="340"/>
      <c r="R93" s="117"/>
      <c r="S93" s="117"/>
      <c r="U93" s="309"/>
      <c r="AK93" s="131"/>
      <c r="AL93" s="226"/>
      <c r="AM93" s="226"/>
      <c r="AN93" s="237" t="s">
        <v>109</v>
      </c>
      <c r="AS93" s="226"/>
    </row>
    <row r="94" spans="1:45" s="120" customFormat="1" ht="68.25" x14ac:dyDescent="0.25">
      <c r="A94" s="238"/>
      <c r="B94" s="239" t="s">
        <v>63</v>
      </c>
      <c r="C94" s="328" t="s">
        <v>64</v>
      </c>
      <c r="D94" s="328"/>
      <c r="E94" s="328"/>
      <c r="F94" s="328"/>
      <c r="G94" s="328"/>
      <c r="H94" s="328"/>
      <c r="I94" s="328"/>
      <c r="J94" s="328"/>
      <c r="K94" s="328"/>
      <c r="L94" s="328"/>
      <c r="M94" s="328"/>
      <c r="N94" s="329"/>
      <c r="R94" s="117"/>
      <c r="S94" s="117"/>
      <c r="U94" s="309"/>
      <c r="AK94" s="131"/>
      <c r="AL94" s="226"/>
      <c r="AM94" s="226"/>
      <c r="AO94" s="237" t="s">
        <v>64</v>
      </c>
      <c r="AS94" s="226"/>
    </row>
    <row r="95" spans="1:45" s="120" customFormat="1" ht="15" x14ac:dyDescent="0.25">
      <c r="A95" s="240"/>
      <c r="B95" s="239" t="s">
        <v>58</v>
      </c>
      <c r="C95" s="330" t="s">
        <v>65</v>
      </c>
      <c r="D95" s="330"/>
      <c r="E95" s="330"/>
      <c r="F95" s="241"/>
      <c r="G95" s="242"/>
      <c r="H95" s="242"/>
      <c r="I95" s="242"/>
      <c r="J95" s="243">
        <v>920.4</v>
      </c>
      <c r="K95" s="244">
        <v>1.1499999999999999</v>
      </c>
      <c r="L95" s="259">
        <v>6010.99</v>
      </c>
      <c r="M95" s="244">
        <v>46.99</v>
      </c>
      <c r="N95" s="245">
        <v>282456.42</v>
      </c>
      <c r="R95" s="117"/>
      <c r="S95" s="117"/>
      <c r="U95" s="309"/>
      <c r="AK95" s="131"/>
      <c r="AL95" s="226"/>
      <c r="AM95" s="226"/>
      <c r="AP95" s="237" t="s">
        <v>65</v>
      </c>
      <c r="AS95" s="226"/>
    </row>
    <row r="96" spans="1:45" s="120" customFormat="1" ht="15" x14ac:dyDescent="0.25">
      <c r="A96" s="246"/>
      <c r="B96" s="239"/>
      <c r="C96" s="330" t="s">
        <v>66</v>
      </c>
      <c r="D96" s="330"/>
      <c r="E96" s="330"/>
      <c r="F96" s="241" t="s">
        <v>67</v>
      </c>
      <c r="G96" s="247">
        <v>118</v>
      </c>
      <c r="H96" s="244">
        <v>1.1499999999999999</v>
      </c>
      <c r="I96" s="265">
        <v>770.64030000000002</v>
      </c>
      <c r="J96" s="249"/>
      <c r="K96" s="242"/>
      <c r="L96" s="249"/>
      <c r="M96" s="242"/>
      <c r="N96" s="250"/>
      <c r="R96" s="117"/>
      <c r="S96" s="117"/>
      <c r="U96" s="309"/>
      <c r="AK96" s="131"/>
      <c r="AL96" s="226"/>
      <c r="AM96" s="226"/>
      <c r="AQ96" s="237" t="s">
        <v>66</v>
      </c>
      <c r="AS96" s="226"/>
    </row>
    <row r="97" spans="1:45" s="120" customFormat="1" ht="15" x14ac:dyDescent="0.25">
      <c r="A97" s="235"/>
      <c r="B97" s="239"/>
      <c r="C97" s="331" t="s">
        <v>68</v>
      </c>
      <c r="D97" s="331"/>
      <c r="E97" s="331"/>
      <c r="F97" s="251"/>
      <c r="G97" s="252"/>
      <c r="H97" s="252"/>
      <c r="I97" s="252"/>
      <c r="J97" s="253">
        <v>920.4</v>
      </c>
      <c r="K97" s="252"/>
      <c r="L97" s="262">
        <v>6010.99</v>
      </c>
      <c r="M97" s="252"/>
      <c r="N97" s="254">
        <v>282456.42</v>
      </c>
      <c r="R97" s="117"/>
      <c r="S97" s="117"/>
      <c r="U97" s="309"/>
      <c r="AK97" s="131"/>
      <c r="AL97" s="226"/>
      <c r="AM97" s="226"/>
      <c r="AR97" s="237" t="s">
        <v>68</v>
      </c>
      <c r="AS97" s="226"/>
    </row>
    <row r="98" spans="1:45" s="120" customFormat="1" ht="15" x14ac:dyDescent="0.25">
      <c r="A98" s="246"/>
      <c r="B98" s="239"/>
      <c r="C98" s="330" t="s">
        <v>69</v>
      </c>
      <c r="D98" s="330"/>
      <c r="E98" s="330"/>
      <c r="F98" s="241"/>
      <c r="G98" s="242"/>
      <c r="H98" s="242"/>
      <c r="I98" s="242"/>
      <c r="J98" s="249"/>
      <c r="K98" s="242"/>
      <c r="L98" s="259">
        <v>6010.99</v>
      </c>
      <c r="M98" s="242"/>
      <c r="N98" s="245">
        <v>282456.42</v>
      </c>
      <c r="R98" s="117"/>
      <c r="S98" s="117"/>
      <c r="U98" s="309"/>
      <c r="AK98" s="131"/>
      <c r="AL98" s="226"/>
      <c r="AM98" s="226"/>
      <c r="AQ98" s="237" t="s">
        <v>69</v>
      </c>
      <c r="AS98" s="226"/>
    </row>
    <row r="99" spans="1:45" s="120" customFormat="1" ht="23.25" x14ac:dyDescent="0.25">
      <c r="A99" s="246"/>
      <c r="B99" s="239" t="s">
        <v>70</v>
      </c>
      <c r="C99" s="330" t="s">
        <v>71</v>
      </c>
      <c r="D99" s="330"/>
      <c r="E99" s="330"/>
      <c r="F99" s="241" t="s">
        <v>72</v>
      </c>
      <c r="G99" s="247">
        <v>89</v>
      </c>
      <c r="H99" s="242"/>
      <c r="I99" s="247">
        <v>89</v>
      </c>
      <c r="J99" s="249"/>
      <c r="K99" s="242"/>
      <c r="L99" s="259">
        <v>5349.78</v>
      </c>
      <c r="M99" s="242"/>
      <c r="N99" s="245">
        <v>251386.21</v>
      </c>
      <c r="R99" s="117"/>
      <c r="S99" s="117"/>
      <c r="U99" s="309"/>
      <c r="AK99" s="131"/>
      <c r="AL99" s="226"/>
      <c r="AM99" s="226"/>
      <c r="AQ99" s="237" t="s">
        <v>71</v>
      </c>
      <c r="AS99" s="226"/>
    </row>
    <row r="100" spans="1:45" s="120" customFormat="1" ht="45" x14ac:dyDescent="0.25">
      <c r="A100" s="246"/>
      <c r="B100" s="239" t="s">
        <v>73</v>
      </c>
      <c r="C100" s="330" t="s">
        <v>74</v>
      </c>
      <c r="D100" s="330"/>
      <c r="E100" s="330"/>
      <c r="F100" s="241" t="s">
        <v>72</v>
      </c>
      <c r="G100" s="247">
        <v>40</v>
      </c>
      <c r="H100" s="244">
        <v>0.85</v>
      </c>
      <c r="I100" s="247">
        <v>34</v>
      </c>
      <c r="J100" s="249"/>
      <c r="K100" s="242"/>
      <c r="L100" s="259">
        <v>2043.74</v>
      </c>
      <c r="M100" s="242"/>
      <c r="N100" s="245">
        <v>96035.18</v>
      </c>
      <c r="R100" s="117"/>
      <c r="S100" s="117"/>
      <c r="U100" s="309"/>
      <c r="AK100" s="131"/>
      <c r="AL100" s="226"/>
      <c r="AM100" s="226"/>
      <c r="AQ100" s="237" t="s">
        <v>74</v>
      </c>
      <c r="AS100" s="226"/>
    </row>
    <row r="101" spans="1:45" s="120" customFormat="1" ht="15" x14ac:dyDescent="0.25">
      <c r="A101" s="255"/>
      <c r="B101" s="256"/>
      <c r="C101" s="339" t="s">
        <v>75</v>
      </c>
      <c r="D101" s="339"/>
      <c r="E101" s="339"/>
      <c r="F101" s="229"/>
      <c r="G101" s="230"/>
      <c r="H101" s="230"/>
      <c r="I101" s="230"/>
      <c r="J101" s="233"/>
      <c r="K101" s="230"/>
      <c r="L101" s="257">
        <v>13404.51</v>
      </c>
      <c r="M101" s="252"/>
      <c r="N101" s="258">
        <v>629877.81000000006</v>
      </c>
      <c r="R101" s="117"/>
      <c r="S101" s="117"/>
      <c r="U101" s="309"/>
      <c r="AK101" s="131"/>
      <c r="AL101" s="226"/>
      <c r="AM101" s="226"/>
      <c r="AS101" s="226" t="s">
        <v>75</v>
      </c>
    </row>
    <row r="102" spans="1:45" s="120" customFormat="1" ht="34.5" x14ac:dyDescent="0.25">
      <c r="A102" s="227" t="s">
        <v>110</v>
      </c>
      <c r="B102" s="228" t="s">
        <v>111</v>
      </c>
      <c r="C102" s="339" t="s">
        <v>112</v>
      </c>
      <c r="D102" s="339"/>
      <c r="E102" s="339"/>
      <c r="F102" s="229" t="s">
        <v>61</v>
      </c>
      <c r="G102" s="230">
        <v>3.3500000000000002E-2</v>
      </c>
      <c r="H102" s="231">
        <v>1</v>
      </c>
      <c r="I102" s="232">
        <v>3.3500000000000002E-2</v>
      </c>
      <c r="J102" s="233"/>
      <c r="K102" s="230"/>
      <c r="L102" s="233"/>
      <c r="M102" s="230"/>
      <c r="N102" s="234"/>
      <c r="R102" s="117"/>
      <c r="S102" s="117"/>
      <c r="U102" s="309"/>
      <c r="AK102" s="131"/>
      <c r="AL102" s="226"/>
      <c r="AM102" s="226" t="s">
        <v>112</v>
      </c>
      <c r="AS102" s="226"/>
    </row>
    <row r="103" spans="1:45" s="120" customFormat="1" ht="15" x14ac:dyDescent="0.25">
      <c r="A103" s="235"/>
      <c r="B103" s="236"/>
      <c r="C103" s="330" t="s">
        <v>113</v>
      </c>
      <c r="D103" s="330"/>
      <c r="E103" s="330"/>
      <c r="F103" s="330"/>
      <c r="G103" s="330"/>
      <c r="H103" s="330"/>
      <c r="I103" s="330"/>
      <c r="J103" s="330"/>
      <c r="K103" s="330"/>
      <c r="L103" s="330"/>
      <c r="M103" s="330"/>
      <c r="N103" s="340"/>
      <c r="R103" s="117"/>
      <c r="S103" s="117"/>
      <c r="U103" s="309"/>
      <c r="AK103" s="131"/>
      <c r="AL103" s="226"/>
      <c r="AM103" s="226"/>
      <c r="AN103" s="237" t="s">
        <v>113</v>
      </c>
      <c r="AS103" s="226"/>
    </row>
    <row r="104" spans="1:45" s="120" customFormat="1" ht="23.25" x14ac:dyDescent="0.25">
      <c r="A104" s="238"/>
      <c r="B104" s="239" t="s">
        <v>114</v>
      </c>
      <c r="C104" s="328" t="s">
        <v>115</v>
      </c>
      <c r="D104" s="328"/>
      <c r="E104" s="328"/>
      <c r="F104" s="328"/>
      <c r="G104" s="328"/>
      <c r="H104" s="328"/>
      <c r="I104" s="328"/>
      <c r="J104" s="328"/>
      <c r="K104" s="328"/>
      <c r="L104" s="328"/>
      <c r="M104" s="328"/>
      <c r="N104" s="329"/>
      <c r="R104" s="117"/>
      <c r="S104" s="117"/>
      <c r="U104" s="309"/>
      <c r="AK104" s="131"/>
      <c r="AL104" s="226"/>
      <c r="AM104" s="226"/>
      <c r="AO104" s="237" t="s">
        <v>115</v>
      </c>
      <c r="AS104" s="226"/>
    </row>
    <row r="105" spans="1:45" s="120" customFormat="1" ht="23.25" x14ac:dyDescent="0.25">
      <c r="A105" s="238"/>
      <c r="B105" s="239" t="s">
        <v>105</v>
      </c>
      <c r="C105" s="328" t="s">
        <v>106</v>
      </c>
      <c r="D105" s="328"/>
      <c r="E105" s="328"/>
      <c r="F105" s="328"/>
      <c r="G105" s="328"/>
      <c r="H105" s="328"/>
      <c r="I105" s="328"/>
      <c r="J105" s="328"/>
      <c r="K105" s="328"/>
      <c r="L105" s="328"/>
      <c r="M105" s="328"/>
      <c r="N105" s="329"/>
      <c r="R105" s="117"/>
      <c r="S105" s="117"/>
      <c r="U105" s="309"/>
      <c r="AK105" s="131"/>
      <c r="AL105" s="226"/>
      <c r="AM105" s="226"/>
      <c r="AO105" s="237" t="s">
        <v>106</v>
      </c>
      <c r="AS105" s="226"/>
    </row>
    <row r="106" spans="1:45" s="120" customFormat="1" ht="68.25" x14ac:dyDescent="0.25">
      <c r="A106" s="238"/>
      <c r="B106" s="239" t="s">
        <v>63</v>
      </c>
      <c r="C106" s="328" t="s">
        <v>64</v>
      </c>
      <c r="D106" s="328"/>
      <c r="E106" s="328"/>
      <c r="F106" s="328"/>
      <c r="G106" s="328"/>
      <c r="H106" s="328"/>
      <c r="I106" s="328"/>
      <c r="J106" s="328"/>
      <c r="K106" s="328"/>
      <c r="L106" s="328"/>
      <c r="M106" s="328"/>
      <c r="N106" s="329"/>
      <c r="R106" s="117"/>
      <c r="S106" s="117"/>
      <c r="U106" s="309"/>
      <c r="AK106" s="131"/>
      <c r="AL106" s="226"/>
      <c r="AM106" s="226"/>
      <c r="AO106" s="237" t="s">
        <v>64</v>
      </c>
      <c r="AS106" s="226"/>
    </row>
    <row r="107" spans="1:45" s="120" customFormat="1" ht="15" x14ac:dyDescent="0.25">
      <c r="A107" s="240"/>
      <c r="B107" s="239" t="s">
        <v>58</v>
      </c>
      <c r="C107" s="330" t="s">
        <v>65</v>
      </c>
      <c r="D107" s="330"/>
      <c r="E107" s="330"/>
      <c r="F107" s="241"/>
      <c r="G107" s="242"/>
      <c r="H107" s="242"/>
      <c r="I107" s="242"/>
      <c r="J107" s="259">
        <v>1201.2</v>
      </c>
      <c r="K107" s="267">
        <v>1.520875</v>
      </c>
      <c r="L107" s="243">
        <v>61.2</v>
      </c>
      <c r="M107" s="244">
        <v>46.99</v>
      </c>
      <c r="N107" s="245">
        <v>2875.79</v>
      </c>
      <c r="R107" s="117"/>
      <c r="S107" s="117"/>
      <c r="U107" s="309"/>
      <c r="AK107" s="131"/>
      <c r="AL107" s="226"/>
      <c r="AM107" s="226"/>
      <c r="AP107" s="237" t="s">
        <v>65</v>
      </c>
      <c r="AS107" s="226"/>
    </row>
    <row r="108" spans="1:45" s="120" customFormat="1" ht="15" x14ac:dyDescent="0.25">
      <c r="A108" s="246"/>
      <c r="B108" s="239"/>
      <c r="C108" s="330" t="s">
        <v>66</v>
      </c>
      <c r="D108" s="330"/>
      <c r="E108" s="330"/>
      <c r="F108" s="241" t="s">
        <v>67</v>
      </c>
      <c r="G108" s="247">
        <v>154</v>
      </c>
      <c r="H108" s="267">
        <v>1.520875</v>
      </c>
      <c r="I108" s="268">
        <v>7.8461940999999999</v>
      </c>
      <c r="J108" s="249"/>
      <c r="K108" s="242"/>
      <c r="L108" s="249"/>
      <c r="M108" s="242"/>
      <c r="N108" s="250"/>
      <c r="R108" s="117"/>
      <c r="S108" s="117"/>
      <c r="U108" s="309"/>
      <c r="AK108" s="131"/>
      <c r="AL108" s="226"/>
      <c r="AM108" s="226"/>
      <c r="AQ108" s="237" t="s">
        <v>66</v>
      </c>
      <c r="AS108" s="226"/>
    </row>
    <row r="109" spans="1:45" s="120" customFormat="1" ht="15" x14ac:dyDescent="0.25">
      <c r="A109" s="235"/>
      <c r="B109" s="239"/>
      <c r="C109" s="331" t="s">
        <v>68</v>
      </c>
      <c r="D109" s="331"/>
      <c r="E109" s="331"/>
      <c r="F109" s="251"/>
      <c r="G109" s="252"/>
      <c r="H109" s="252"/>
      <c r="I109" s="252"/>
      <c r="J109" s="262">
        <v>1201.2</v>
      </c>
      <c r="K109" s="252"/>
      <c r="L109" s="253">
        <v>61.2</v>
      </c>
      <c r="M109" s="252"/>
      <c r="N109" s="254">
        <v>2875.79</v>
      </c>
      <c r="R109" s="117"/>
      <c r="S109" s="117"/>
      <c r="U109" s="309"/>
      <c r="AK109" s="131"/>
      <c r="AL109" s="226"/>
      <c r="AM109" s="226"/>
      <c r="AR109" s="237" t="s">
        <v>68</v>
      </c>
      <c r="AS109" s="226"/>
    </row>
    <row r="110" spans="1:45" s="120" customFormat="1" ht="15" x14ac:dyDescent="0.25">
      <c r="A110" s="246"/>
      <c r="B110" s="239"/>
      <c r="C110" s="330" t="s">
        <v>69</v>
      </c>
      <c r="D110" s="330"/>
      <c r="E110" s="330"/>
      <c r="F110" s="241"/>
      <c r="G110" s="242"/>
      <c r="H110" s="242"/>
      <c r="I110" s="242"/>
      <c r="J110" s="249"/>
      <c r="K110" s="242"/>
      <c r="L110" s="243">
        <v>61.2</v>
      </c>
      <c r="M110" s="242"/>
      <c r="N110" s="245">
        <v>2875.79</v>
      </c>
      <c r="R110" s="117"/>
      <c r="S110" s="117"/>
      <c r="U110" s="309"/>
      <c r="AK110" s="131"/>
      <c r="AL110" s="226"/>
      <c r="AM110" s="226"/>
      <c r="AQ110" s="237" t="s">
        <v>69</v>
      </c>
      <c r="AS110" s="226"/>
    </row>
    <row r="111" spans="1:45" s="120" customFormat="1" ht="23.25" x14ac:dyDescent="0.25">
      <c r="A111" s="246"/>
      <c r="B111" s="239" t="s">
        <v>70</v>
      </c>
      <c r="C111" s="330" t="s">
        <v>71</v>
      </c>
      <c r="D111" s="330"/>
      <c r="E111" s="330"/>
      <c r="F111" s="241" t="s">
        <v>72</v>
      </c>
      <c r="G111" s="247">
        <v>89</v>
      </c>
      <c r="H111" s="242"/>
      <c r="I111" s="247">
        <v>89</v>
      </c>
      <c r="J111" s="249"/>
      <c r="K111" s="242"/>
      <c r="L111" s="243">
        <v>54.47</v>
      </c>
      <c r="M111" s="242"/>
      <c r="N111" s="245">
        <v>2559.4499999999998</v>
      </c>
      <c r="R111" s="117"/>
      <c r="S111" s="117"/>
      <c r="U111" s="309"/>
      <c r="AK111" s="131"/>
      <c r="AL111" s="226"/>
      <c r="AM111" s="226"/>
      <c r="AQ111" s="237" t="s">
        <v>71</v>
      </c>
      <c r="AS111" s="226"/>
    </row>
    <row r="112" spans="1:45" s="120" customFormat="1" ht="45" x14ac:dyDescent="0.25">
      <c r="A112" s="246"/>
      <c r="B112" s="239" t="s">
        <v>73</v>
      </c>
      <c r="C112" s="330" t="s">
        <v>74</v>
      </c>
      <c r="D112" s="330"/>
      <c r="E112" s="330"/>
      <c r="F112" s="241" t="s">
        <v>72</v>
      </c>
      <c r="G112" s="247">
        <v>40</v>
      </c>
      <c r="H112" s="244">
        <v>0.85</v>
      </c>
      <c r="I112" s="247">
        <v>34</v>
      </c>
      <c r="J112" s="249"/>
      <c r="K112" s="242"/>
      <c r="L112" s="243">
        <v>20.81</v>
      </c>
      <c r="M112" s="242"/>
      <c r="N112" s="260">
        <v>977.77</v>
      </c>
      <c r="R112" s="117"/>
      <c r="S112" s="117"/>
      <c r="U112" s="309"/>
      <c r="AK112" s="131"/>
      <c r="AL112" s="226"/>
      <c r="AM112" s="226"/>
      <c r="AQ112" s="237" t="s">
        <v>74</v>
      </c>
      <c r="AS112" s="226"/>
    </row>
    <row r="113" spans="1:45" s="120" customFormat="1" ht="15" x14ac:dyDescent="0.25">
      <c r="A113" s="255"/>
      <c r="B113" s="256"/>
      <c r="C113" s="339" t="s">
        <v>75</v>
      </c>
      <c r="D113" s="339"/>
      <c r="E113" s="339"/>
      <c r="F113" s="229"/>
      <c r="G113" s="230"/>
      <c r="H113" s="230"/>
      <c r="I113" s="230"/>
      <c r="J113" s="233"/>
      <c r="K113" s="230"/>
      <c r="L113" s="269">
        <v>136.47999999999999</v>
      </c>
      <c r="M113" s="252"/>
      <c r="N113" s="258">
        <v>6413.01</v>
      </c>
      <c r="R113" s="117"/>
      <c r="S113" s="117"/>
      <c r="U113" s="309"/>
      <c r="AK113" s="131"/>
      <c r="AL113" s="226"/>
      <c r="AM113" s="226"/>
      <c r="AS113" s="226" t="s">
        <v>75</v>
      </c>
    </row>
    <row r="114" spans="1:45" s="120" customFormat="1" ht="15" x14ac:dyDescent="0.25">
      <c r="A114" s="227" t="s">
        <v>116</v>
      </c>
      <c r="B114" s="228" t="s">
        <v>117</v>
      </c>
      <c r="C114" s="339" t="s">
        <v>118</v>
      </c>
      <c r="D114" s="339"/>
      <c r="E114" s="339"/>
      <c r="F114" s="229" t="s">
        <v>119</v>
      </c>
      <c r="G114" s="230">
        <v>5</v>
      </c>
      <c r="H114" s="231">
        <v>1</v>
      </c>
      <c r="I114" s="231">
        <v>5</v>
      </c>
      <c r="J114" s="233"/>
      <c r="K114" s="230"/>
      <c r="L114" s="233"/>
      <c r="M114" s="230"/>
      <c r="N114" s="234"/>
      <c r="R114" s="117"/>
      <c r="S114" s="117"/>
      <c r="U114" s="309"/>
      <c r="AK114" s="131"/>
      <c r="AL114" s="226"/>
      <c r="AM114" s="226" t="s">
        <v>118</v>
      </c>
      <c r="AS114" s="226"/>
    </row>
    <row r="115" spans="1:45" s="120" customFormat="1" ht="68.25" x14ac:dyDescent="0.25">
      <c r="A115" s="238"/>
      <c r="B115" s="239" t="s">
        <v>63</v>
      </c>
      <c r="C115" s="328" t="s">
        <v>64</v>
      </c>
      <c r="D115" s="328"/>
      <c r="E115" s="328"/>
      <c r="F115" s="328"/>
      <c r="G115" s="328"/>
      <c r="H115" s="328"/>
      <c r="I115" s="328"/>
      <c r="J115" s="328"/>
      <c r="K115" s="328"/>
      <c r="L115" s="328"/>
      <c r="M115" s="328"/>
      <c r="N115" s="329"/>
      <c r="R115" s="117"/>
      <c r="S115" s="117"/>
      <c r="U115" s="309"/>
      <c r="AK115" s="131"/>
      <c r="AL115" s="226"/>
      <c r="AM115" s="226"/>
      <c r="AO115" s="237" t="s">
        <v>64</v>
      </c>
      <c r="AS115" s="226"/>
    </row>
    <row r="116" spans="1:45" s="120" customFormat="1" ht="15" x14ac:dyDescent="0.25">
      <c r="A116" s="240"/>
      <c r="B116" s="239" t="s">
        <v>58</v>
      </c>
      <c r="C116" s="330" t="s">
        <v>65</v>
      </c>
      <c r="D116" s="330"/>
      <c r="E116" s="330"/>
      <c r="F116" s="241"/>
      <c r="G116" s="242"/>
      <c r="H116" s="242"/>
      <c r="I116" s="242"/>
      <c r="J116" s="243">
        <v>17.86</v>
      </c>
      <c r="K116" s="244">
        <v>1.1499999999999999</v>
      </c>
      <c r="L116" s="243">
        <v>102.7</v>
      </c>
      <c r="M116" s="244">
        <v>46.99</v>
      </c>
      <c r="N116" s="245">
        <v>4825.87</v>
      </c>
      <c r="R116" s="117"/>
      <c r="S116" s="117"/>
      <c r="U116" s="309"/>
      <c r="AK116" s="131"/>
      <c r="AL116" s="226"/>
      <c r="AM116" s="226"/>
      <c r="AP116" s="237" t="s">
        <v>65</v>
      </c>
      <c r="AS116" s="226"/>
    </row>
    <row r="117" spans="1:45" s="120" customFormat="1" ht="15" x14ac:dyDescent="0.25">
      <c r="A117" s="246"/>
      <c r="B117" s="239"/>
      <c r="C117" s="330" t="s">
        <v>66</v>
      </c>
      <c r="D117" s="330"/>
      <c r="E117" s="330"/>
      <c r="F117" s="241" t="s">
        <v>67</v>
      </c>
      <c r="G117" s="244">
        <v>2.27</v>
      </c>
      <c r="H117" s="244">
        <v>1.1499999999999999</v>
      </c>
      <c r="I117" s="265">
        <v>13.0525</v>
      </c>
      <c r="J117" s="249"/>
      <c r="K117" s="242"/>
      <c r="L117" s="249"/>
      <c r="M117" s="242"/>
      <c r="N117" s="250"/>
      <c r="R117" s="117"/>
      <c r="S117" s="117"/>
      <c r="U117" s="309"/>
      <c r="AK117" s="131"/>
      <c r="AL117" s="226"/>
      <c r="AM117" s="226"/>
      <c r="AQ117" s="237" t="s">
        <v>66</v>
      </c>
      <c r="AS117" s="226"/>
    </row>
    <row r="118" spans="1:45" s="120" customFormat="1" ht="15" x14ac:dyDescent="0.25">
      <c r="A118" s="235"/>
      <c r="B118" s="239"/>
      <c r="C118" s="331" t="s">
        <v>68</v>
      </c>
      <c r="D118" s="331"/>
      <c r="E118" s="331"/>
      <c r="F118" s="251"/>
      <c r="G118" s="252"/>
      <c r="H118" s="252"/>
      <c r="I118" s="252"/>
      <c r="J118" s="253">
        <v>17.86</v>
      </c>
      <c r="K118" s="252"/>
      <c r="L118" s="253">
        <v>102.7</v>
      </c>
      <c r="M118" s="252"/>
      <c r="N118" s="254">
        <v>4825.87</v>
      </c>
      <c r="R118" s="117"/>
      <c r="S118" s="117"/>
      <c r="U118" s="309"/>
      <c r="AK118" s="131"/>
      <c r="AL118" s="226"/>
      <c r="AM118" s="226"/>
      <c r="AR118" s="237" t="s">
        <v>68</v>
      </c>
      <c r="AS118" s="226"/>
    </row>
    <row r="119" spans="1:45" s="120" customFormat="1" ht="15" x14ac:dyDescent="0.25">
      <c r="A119" s="246"/>
      <c r="B119" s="239"/>
      <c r="C119" s="330" t="s">
        <v>69</v>
      </c>
      <c r="D119" s="330"/>
      <c r="E119" s="330"/>
      <c r="F119" s="241"/>
      <c r="G119" s="242"/>
      <c r="H119" s="242"/>
      <c r="I119" s="242"/>
      <c r="J119" s="249"/>
      <c r="K119" s="242"/>
      <c r="L119" s="243">
        <v>102.7</v>
      </c>
      <c r="M119" s="242"/>
      <c r="N119" s="245">
        <v>4825.87</v>
      </c>
      <c r="R119" s="117"/>
      <c r="S119" s="117"/>
      <c r="U119" s="309"/>
      <c r="AK119" s="131"/>
      <c r="AL119" s="226"/>
      <c r="AM119" s="226"/>
      <c r="AQ119" s="237" t="s">
        <v>69</v>
      </c>
      <c r="AS119" s="226"/>
    </row>
    <row r="120" spans="1:45" s="120" customFormat="1" ht="34.5" x14ac:dyDescent="0.25">
      <c r="A120" s="246"/>
      <c r="B120" s="239" t="s">
        <v>120</v>
      </c>
      <c r="C120" s="330" t="s">
        <v>121</v>
      </c>
      <c r="D120" s="330"/>
      <c r="E120" s="330"/>
      <c r="F120" s="241" t="s">
        <v>72</v>
      </c>
      <c r="G120" s="247">
        <v>89</v>
      </c>
      <c r="H120" s="242"/>
      <c r="I120" s="247">
        <v>89</v>
      </c>
      <c r="J120" s="249"/>
      <c r="K120" s="242"/>
      <c r="L120" s="243">
        <v>91.4</v>
      </c>
      <c r="M120" s="242"/>
      <c r="N120" s="245">
        <v>4295.0200000000004</v>
      </c>
      <c r="R120" s="117"/>
      <c r="S120" s="117"/>
      <c r="U120" s="309"/>
      <c r="AK120" s="131"/>
      <c r="AL120" s="226"/>
      <c r="AM120" s="226"/>
      <c r="AQ120" s="237" t="s">
        <v>121</v>
      </c>
      <c r="AS120" s="226"/>
    </row>
    <row r="121" spans="1:45" s="120" customFormat="1" ht="34.5" x14ac:dyDescent="0.25">
      <c r="A121" s="246"/>
      <c r="B121" s="239" t="s">
        <v>122</v>
      </c>
      <c r="C121" s="330" t="s">
        <v>123</v>
      </c>
      <c r="D121" s="330"/>
      <c r="E121" s="330"/>
      <c r="F121" s="241" t="s">
        <v>72</v>
      </c>
      <c r="G121" s="247">
        <v>44</v>
      </c>
      <c r="H121" s="242"/>
      <c r="I121" s="247">
        <v>44</v>
      </c>
      <c r="J121" s="249"/>
      <c r="K121" s="242"/>
      <c r="L121" s="243">
        <v>45.19</v>
      </c>
      <c r="M121" s="242"/>
      <c r="N121" s="245">
        <v>2123.38</v>
      </c>
      <c r="R121" s="117"/>
      <c r="S121" s="117"/>
      <c r="U121" s="309"/>
      <c r="AK121" s="131"/>
      <c r="AL121" s="226"/>
      <c r="AM121" s="226"/>
      <c r="AQ121" s="237" t="s">
        <v>123</v>
      </c>
      <c r="AS121" s="226"/>
    </row>
    <row r="122" spans="1:45" s="120" customFormat="1" ht="15" x14ac:dyDescent="0.25">
      <c r="A122" s="255"/>
      <c r="B122" s="256"/>
      <c r="C122" s="339" t="s">
        <v>75</v>
      </c>
      <c r="D122" s="339"/>
      <c r="E122" s="339"/>
      <c r="F122" s="229"/>
      <c r="G122" s="230"/>
      <c r="H122" s="230"/>
      <c r="I122" s="230"/>
      <c r="J122" s="233"/>
      <c r="K122" s="230"/>
      <c r="L122" s="269">
        <v>239.29</v>
      </c>
      <c r="M122" s="252"/>
      <c r="N122" s="258">
        <v>11244.27</v>
      </c>
      <c r="R122" s="117"/>
      <c r="S122" s="117"/>
      <c r="U122" s="309"/>
      <c r="AK122" s="131"/>
      <c r="AL122" s="226"/>
      <c r="AM122" s="226"/>
      <c r="AS122" s="226" t="s">
        <v>75</v>
      </c>
    </row>
    <row r="123" spans="1:45" s="120" customFormat="1" ht="34.5" x14ac:dyDescent="0.25">
      <c r="A123" s="227" t="s">
        <v>124</v>
      </c>
      <c r="B123" s="228" t="s">
        <v>125</v>
      </c>
      <c r="C123" s="339" t="s">
        <v>126</v>
      </c>
      <c r="D123" s="339"/>
      <c r="E123" s="339"/>
      <c r="F123" s="229" t="s">
        <v>127</v>
      </c>
      <c r="G123" s="230">
        <v>0.05</v>
      </c>
      <c r="H123" s="231">
        <v>1</v>
      </c>
      <c r="I123" s="263">
        <v>0.05</v>
      </c>
      <c r="J123" s="233"/>
      <c r="K123" s="230"/>
      <c r="L123" s="233"/>
      <c r="M123" s="230"/>
      <c r="N123" s="234"/>
      <c r="R123" s="117"/>
      <c r="S123" s="117"/>
      <c r="U123" s="309"/>
      <c r="AK123" s="131"/>
      <c r="AL123" s="226"/>
      <c r="AM123" s="226" t="s">
        <v>126</v>
      </c>
      <c r="AS123" s="226"/>
    </row>
    <row r="124" spans="1:45" s="120" customFormat="1" ht="15" x14ac:dyDescent="0.25">
      <c r="A124" s="235"/>
      <c r="B124" s="236"/>
      <c r="C124" s="330" t="s">
        <v>128</v>
      </c>
      <c r="D124" s="330"/>
      <c r="E124" s="330"/>
      <c r="F124" s="330"/>
      <c r="G124" s="330"/>
      <c r="H124" s="330"/>
      <c r="I124" s="330"/>
      <c r="J124" s="330"/>
      <c r="K124" s="330"/>
      <c r="L124" s="330"/>
      <c r="M124" s="330"/>
      <c r="N124" s="340"/>
      <c r="R124" s="117"/>
      <c r="S124" s="117"/>
      <c r="U124" s="309"/>
      <c r="AK124" s="131"/>
      <c r="AL124" s="226"/>
      <c r="AM124" s="226"/>
      <c r="AN124" s="237" t="s">
        <v>128</v>
      </c>
      <c r="AS124" s="226"/>
    </row>
    <row r="125" spans="1:45" s="120" customFormat="1" ht="23.25" x14ac:dyDescent="0.25">
      <c r="A125" s="238"/>
      <c r="B125" s="239" t="s">
        <v>105</v>
      </c>
      <c r="C125" s="328" t="s">
        <v>106</v>
      </c>
      <c r="D125" s="328"/>
      <c r="E125" s="328"/>
      <c r="F125" s="328"/>
      <c r="G125" s="328"/>
      <c r="H125" s="328"/>
      <c r="I125" s="328"/>
      <c r="J125" s="328"/>
      <c r="K125" s="328"/>
      <c r="L125" s="328"/>
      <c r="M125" s="328"/>
      <c r="N125" s="329"/>
      <c r="R125" s="117"/>
      <c r="S125" s="117"/>
      <c r="U125" s="309"/>
      <c r="AK125" s="131"/>
      <c r="AL125" s="226"/>
      <c r="AM125" s="226"/>
      <c r="AO125" s="237" t="s">
        <v>106</v>
      </c>
      <c r="AS125" s="226"/>
    </row>
    <row r="126" spans="1:45" s="120" customFormat="1" ht="68.25" x14ac:dyDescent="0.25">
      <c r="A126" s="238"/>
      <c r="B126" s="239" t="s">
        <v>63</v>
      </c>
      <c r="C126" s="328" t="s">
        <v>64</v>
      </c>
      <c r="D126" s="328"/>
      <c r="E126" s="328"/>
      <c r="F126" s="328"/>
      <c r="G126" s="328"/>
      <c r="H126" s="328"/>
      <c r="I126" s="328"/>
      <c r="J126" s="328"/>
      <c r="K126" s="328"/>
      <c r="L126" s="328"/>
      <c r="M126" s="328"/>
      <c r="N126" s="329"/>
      <c r="R126" s="117"/>
      <c r="S126" s="117"/>
      <c r="U126" s="309"/>
      <c r="AK126" s="131"/>
      <c r="AL126" s="226"/>
      <c r="AM126" s="226"/>
      <c r="AO126" s="237" t="s">
        <v>64</v>
      </c>
      <c r="AS126" s="226"/>
    </row>
    <row r="127" spans="1:45" s="120" customFormat="1" ht="15" x14ac:dyDescent="0.25">
      <c r="A127" s="240"/>
      <c r="B127" s="239" t="s">
        <v>58</v>
      </c>
      <c r="C127" s="330" t="s">
        <v>65</v>
      </c>
      <c r="D127" s="330"/>
      <c r="E127" s="330"/>
      <c r="F127" s="241"/>
      <c r="G127" s="242"/>
      <c r="H127" s="242"/>
      <c r="I127" s="242"/>
      <c r="J127" s="243">
        <v>934.08</v>
      </c>
      <c r="K127" s="265">
        <v>1.3225</v>
      </c>
      <c r="L127" s="243">
        <v>61.77</v>
      </c>
      <c r="M127" s="244">
        <v>46.99</v>
      </c>
      <c r="N127" s="245">
        <v>2902.57</v>
      </c>
      <c r="R127" s="117"/>
      <c r="S127" s="117"/>
      <c r="U127" s="309"/>
      <c r="AK127" s="131"/>
      <c r="AL127" s="226"/>
      <c r="AM127" s="226"/>
      <c r="AP127" s="237" t="s">
        <v>65</v>
      </c>
      <c r="AS127" s="226"/>
    </row>
    <row r="128" spans="1:45" s="120" customFormat="1" ht="15" x14ac:dyDescent="0.25">
      <c r="A128" s="240"/>
      <c r="B128" s="239" t="s">
        <v>76</v>
      </c>
      <c r="C128" s="330" t="s">
        <v>80</v>
      </c>
      <c r="D128" s="330"/>
      <c r="E128" s="330"/>
      <c r="F128" s="241"/>
      <c r="G128" s="242"/>
      <c r="H128" s="242"/>
      <c r="I128" s="242"/>
      <c r="J128" s="259">
        <v>5644.81</v>
      </c>
      <c r="K128" s="265">
        <v>1.4375</v>
      </c>
      <c r="L128" s="243">
        <v>405.72</v>
      </c>
      <c r="M128" s="244">
        <v>14.01</v>
      </c>
      <c r="N128" s="245">
        <v>5684.14</v>
      </c>
      <c r="R128" s="117"/>
      <c r="S128" s="117"/>
      <c r="U128" s="309"/>
      <c r="AK128" s="131"/>
      <c r="AL128" s="226"/>
      <c r="AM128" s="226"/>
      <c r="AP128" s="237" t="s">
        <v>80</v>
      </c>
      <c r="AS128" s="226"/>
    </row>
    <row r="129" spans="1:45" s="120" customFormat="1" ht="15" x14ac:dyDescent="0.25">
      <c r="A129" s="240"/>
      <c r="B129" s="239" t="s">
        <v>81</v>
      </c>
      <c r="C129" s="330" t="s">
        <v>82</v>
      </c>
      <c r="D129" s="330"/>
      <c r="E129" s="330"/>
      <c r="F129" s="241"/>
      <c r="G129" s="242"/>
      <c r="H129" s="242"/>
      <c r="I129" s="242"/>
      <c r="J129" s="243">
        <v>786.51</v>
      </c>
      <c r="K129" s="265">
        <v>1.4375</v>
      </c>
      <c r="L129" s="243">
        <v>56.53</v>
      </c>
      <c r="M129" s="244">
        <v>46.99</v>
      </c>
      <c r="N129" s="245">
        <v>2656.34</v>
      </c>
      <c r="R129" s="117"/>
      <c r="S129" s="117"/>
      <c r="U129" s="309"/>
      <c r="AK129" s="131"/>
      <c r="AL129" s="226"/>
      <c r="AM129" s="226"/>
      <c r="AP129" s="237" t="s">
        <v>82</v>
      </c>
      <c r="AS129" s="226"/>
    </row>
    <row r="130" spans="1:45" s="120" customFormat="1" ht="15" x14ac:dyDescent="0.25">
      <c r="A130" s="240"/>
      <c r="B130" s="239" t="s">
        <v>83</v>
      </c>
      <c r="C130" s="330" t="s">
        <v>84</v>
      </c>
      <c r="D130" s="330"/>
      <c r="E130" s="330"/>
      <c r="F130" s="241"/>
      <c r="G130" s="242"/>
      <c r="H130" s="242"/>
      <c r="I130" s="242"/>
      <c r="J130" s="243">
        <v>247.81</v>
      </c>
      <c r="K130" s="242"/>
      <c r="L130" s="243">
        <v>12.39</v>
      </c>
      <c r="M130" s="244">
        <v>8.75</v>
      </c>
      <c r="N130" s="260">
        <v>108.41</v>
      </c>
      <c r="R130" s="117"/>
      <c r="S130" s="117"/>
      <c r="U130" s="309"/>
      <c r="AK130" s="131"/>
      <c r="AL130" s="226"/>
      <c r="AM130" s="226"/>
      <c r="AP130" s="237" t="s">
        <v>84</v>
      </c>
      <c r="AS130" s="226"/>
    </row>
    <row r="131" spans="1:45" s="120" customFormat="1" ht="15" x14ac:dyDescent="0.25">
      <c r="A131" s="246"/>
      <c r="B131" s="239"/>
      <c r="C131" s="330" t="s">
        <v>66</v>
      </c>
      <c r="D131" s="330"/>
      <c r="E131" s="330"/>
      <c r="F131" s="241" t="s">
        <v>67</v>
      </c>
      <c r="G131" s="244">
        <v>99.37</v>
      </c>
      <c r="H131" s="265">
        <v>1.3225</v>
      </c>
      <c r="I131" s="268">
        <v>6.5708412999999997</v>
      </c>
      <c r="J131" s="249"/>
      <c r="K131" s="242"/>
      <c r="L131" s="249"/>
      <c r="M131" s="242"/>
      <c r="N131" s="250"/>
      <c r="R131" s="117"/>
      <c r="S131" s="117"/>
      <c r="U131" s="309"/>
      <c r="AK131" s="131"/>
      <c r="AL131" s="226"/>
      <c r="AM131" s="226"/>
      <c r="AQ131" s="237" t="s">
        <v>66</v>
      </c>
      <c r="AS131" s="226"/>
    </row>
    <row r="132" spans="1:45" s="120" customFormat="1" ht="15" x14ac:dyDescent="0.25">
      <c r="A132" s="246"/>
      <c r="B132" s="239"/>
      <c r="C132" s="330" t="s">
        <v>85</v>
      </c>
      <c r="D132" s="330"/>
      <c r="E132" s="330"/>
      <c r="F132" s="241" t="s">
        <v>67</v>
      </c>
      <c r="G132" s="244">
        <v>58.26</v>
      </c>
      <c r="H132" s="265">
        <v>1.4375</v>
      </c>
      <c r="I132" s="268">
        <v>4.1874374999999997</v>
      </c>
      <c r="J132" s="249"/>
      <c r="K132" s="242"/>
      <c r="L132" s="249"/>
      <c r="M132" s="242"/>
      <c r="N132" s="250"/>
      <c r="R132" s="117"/>
      <c r="S132" s="117"/>
      <c r="U132" s="309"/>
      <c r="AK132" s="131"/>
      <c r="AL132" s="226"/>
      <c r="AM132" s="226"/>
      <c r="AQ132" s="237" t="s">
        <v>85</v>
      </c>
      <c r="AS132" s="226"/>
    </row>
    <row r="133" spans="1:45" s="120" customFormat="1" ht="15" x14ac:dyDescent="0.25">
      <c r="A133" s="235"/>
      <c r="B133" s="239"/>
      <c r="C133" s="331" t="s">
        <v>68</v>
      </c>
      <c r="D133" s="331"/>
      <c r="E133" s="331"/>
      <c r="F133" s="251"/>
      <c r="G133" s="252"/>
      <c r="H133" s="252"/>
      <c r="I133" s="252"/>
      <c r="J133" s="262">
        <v>6826.7</v>
      </c>
      <c r="K133" s="252"/>
      <c r="L133" s="253">
        <v>479.88</v>
      </c>
      <c r="M133" s="252"/>
      <c r="N133" s="254">
        <v>8695.1200000000008</v>
      </c>
      <c r="R133" s="117"/>
      <c r="S133" s="117"/>
      <c r="U133" s="309"/>
      <c r="AK133" s="131"/>
      <c r="AL133" s="226"/>
      <c r="AM133" s="226"/>
      <c r="AR133" s="237" t="s">
        <v>68</v>
      </c>
      <c r="AS133" s="226"/>
    </row>
    <row r="134" spans="1:45" s="120" customFormat="1" ht="15" x14ac:dyDescent="0.25">
      <c r="A134" s="246"/>
      <c r="B134" s="239"/>
      <c r="C134" s="330" t="s">
        <v>69</v>
      </c>
      <c r="D134" s="330"/>
      <c r="E134" s="330"/>
      <c r="F134" s="241"/>
      <c r="G134" s="242"/>
      <c r="H134" s="242"/>
      <c r="I134" s="242"/>
      <c r="J134" s="249"/>
      <c r="K134" s="242"/>
      <c r="L134" s="243">
        <v>118.3</v>
      </c>
      <c r="M134" s="242"/>
      <c r="N134" s="245">
        <v>5558.91</v>
      </c>
      <c r="R134" s="117"/>
      <c r="S134" s="117"/>
      <c r="U134" s="309"/>
      <c r="AK134" s="131"/>
      <c r="AL134" s="226"/>
      <c r="AM134" s="226"/>
      <c r="AQ134" s="237" t="s">
        <v>69</v>
      </c>
      <c r="AS134" s="226"/>
    </row>
    <row r="135" spans="1:45" s="120" customFormat="1" ht="23.25" x14ac:dyDescent="0.25">
      <c r="A135" s="246"/>
      <c r="B135" s="239" t="s">
        <v>129</v>
      </c>
      <c r="C135" s="330" t="s">
        <v>130</v>
      </c>
      <c r="D135" s="330"/>
      <c r="E135" s="330"/>
      <c r="F135" s="241" t="s">
        <v>72</v>
      </c>
      <c r="G135" s="247">
        <v>110</v>
      </c>
      <c r="H135" s="242"/>
      <c r="I135" s="247">
        <v>110</v>
      </c>
      <c r="J135" s="249"/>
      <c r="K135" s="242"/>
      <c r="L135" s="243">
        <v>130.13</v>
      </c>
      <c r="M135" s="242"/>
      <c r="N135" s="245">
        <v>6114.8</v>
      </c>
      <c r="R135" s="117"/>
      <c r="S135" s="117"/>
      <c r="U135" s="309"/>
      <c r="AK135" s="131"/>
      <c r="AL135" s="226"/>
      <c r="AM135" s="226"/>
      <c r="AQ135" s="237" t="s">
        <v>130</v>
      </c>
      <c r="AS135" s="226"/>
    </row>
    <row r="136" spans="1:45" s="120" customFormat="1" ht="23.25" x14ac:dyDescent="0.25">
      <c r="A136" s="246"/>
      <c r="B136" s="239" t="s">
        <v>131</v>
      </c>
      <c r="C136" s="330" t="s">
        <v>132</v>
      </c>
      <c r="D136" s="330"/>
      <c r="E136" s="330"/>
      <c r="F136" s="241" t="s">
        <v>72</v>
      </c>
      <c r="G136" s="247">
        <v>73</v>
      </c>
      <c r="H136" s="244">
        <v>0.85</v>
      </c>
      <c r="I136" s="244">
        <v>62.05</v>
      </c>
      <c r="J136" s="249"/>
      <c r="K136" s="242"/>
      <c r="L136" s="243">
        <v>73.41</v>
      </c>
      <c r="M136" s="242"/>
      <c r="N136" s="245">
        <v>3449.3</v>
      </c>
      <c r="R136" s="117"/>
      <c r="S136" s="117"/>
      <c r="U136" s="309"/>
      <c r="AK136" s="131"/>
      <c r="AL136" s="226"/>
      <c r="AM136" s="226"/>
      <c r="AQ136" s="237" t="s">
        <v>132</v>
      </c>
      <c r="AS136" s="226"/>
    </row>
    <row r="137" spans="1:45" s="120" customFormat="1" ht="15" x14ac:dyDescent="0.25">
      <c r="A137" s="255"/>
      <c r="B137" s="256"/>
      <c r="C137" s="339" t="s">
        <v>75</v>
      </c>
      <c r="D137" s="339"/>
      <c r="E137" s="339"/>
      <c r="F137" s="229"/>
      <c r="G137" s="230"/>
      <c r="H137" s="230"/>
      <c r="I137" s="230"/>
      <c r="J137" s="233"/>
      <c r="K137" s="230"/>
      <c r="L137" s="269">
        <v>683.42</v>
      </c>
      <c r="M137" s="252"/>
      <c r="N137" s="258">
        <v>18259.22</v>
      </c>
      <c r="R137" s="117"/>
      <c r="S137" s="117"/>
      <c r="U137" s="309"/>
      <c r="AK137" s="131"/>
      <c r="AL137" s="226"/>
      <c r="AM137" s="226"/>
      <c r="AS137" s="226" t="s">
        <v>75</v>
      </c>
    </row>
    <row r="138" spans="1:45" s="120" customFormat="1" ht="23.25" x14ac:dyDescent="0.25">
      <c r="A138" s="227" t="s">
        <v>133</v>
      </c>
      <c r="B138" s="228" t="s">
        <v>134</v>
      </c>
      <c r="C138" s="339" t="s">
        <v>135</v>
      </c>
      <c r="D138" s="339"/>
      <c r="E138" s="339"/>
      <c r="F138" s="229" t="s">
        <v>119</v>
      </c>
      <c r="G138" s="230">
        <v>5</v>
      </c>
      <c r="H138" s="231">
        <v>1</v>
      </c>
      <c r="I138" s="231">
        <v>5</v>
      </c>
      <c r="J138" s="269">
        <v>462.83</v>
      </c>
      <c r="K138" s="230"/>
      <c r="L138" s="257">
        <v>2314.15</v>
      </c>
      <c r="M138" s="263">
        <v>8.75</v>
      </c>
      <c r="N138" s="258">
        <v>20248.810000000001</v>
      </c>
      <c r="R138" s="117"/>
      <c r="S138" s="117"/>
      <c r="U138" s="309"/>
      <c r="AK138" s="131"/>
      <c r="AL138" s="226"/>
      <c r="AM138" s="226" t="s">
        <v>135</v>
      </c>
      <c r="AS138" s="226"/>
    </row>
    <row r="139" spans="1:45" s="120" customFormat="1" ht="15" x14ac:dyDescent="0.25">
      <c r="A139" s="255"/>
      <c r="B139" s="256"/>
      <c r="C139" s="339" t="s">
        <v>75</v>
      </c>
      <c r="D139" s="339"/>
      <c r="E139" s="339"/>
      <c r="F139" s="229"/>
      <c r="G139" s="230"/>
      <c r="H139" s="230"/>
      <c r="I139" s="230"/>
      <c r="J139" s="233"/>
      <c r="K139" s="230"/>
      <c r="L139" s="257">
        <v>2314.15</v>
      </c>
      <c r="M139" s="252"/>
      <c r="N139" s="258">
        <v>20248.810000000001</v>
      </c>
      <c r="R139" s="117"/>
      <c r="S139" s="117"/>
      <c r="U139" s="309"/>
      <c r="AK139" s="131"/>
      <c r="AL139" s="226"/>
      <c r="AM139" s="226"/>
      <c r="AS139" s="226" t="s">
        <v>75</v>
      </c>
    </row>
    <row r="140" spans="1:45" s="120" customFormat="1" ht="23.25" x14ac:dyDescent="0.25">
      <c r="A140" s="227" t="s">
        <v>136</v>
      </c>
      <c r="B140" s="228" t="s">
        <v>137</v>
      </c>
      <c r="C140" s="339" t="s">
        <v>138</v>
      </c>
      <c r="D140" s="339"/>
      <c r="E140" s="339"/>
      <c r="F140" s="229" t="s">
        <v>61</v>
      </c>
      <c r="G140" s="230">
        <v>1.4500000000000001E-2</v>
      </c>
      <c r="H140" s="231">
        <v>1</v>
      </c>
      <c r="I140" s="232">
        <v>1.4500000000000001E-2</v>
      </c>
      <c r="J140" s="233"/>
      <c r="K140" s="230"/>
      <c r="L140" s="233"/>
      <c r="M140" s="230"/>
      <c r="N140" s="234"/>
      <c r="R140" s="117"/>
      <c r="S140" s="117"/>
      <c r="U140" s="309"/>
      <c r="AK140" s="131"/>
      <c r="AL140" s="226"/>
      <c r="AM140" s="226" t="s">
        <v>138</v>
      </c>
      <c r="AS140" s="226"/>
    </row>
    <row r="141" spans="1:45" s="120" customFormat="1" ht="15" x14ac:dyDescent="0.25">
      <c r="A141" s="235"/>
      <c r="B141" s="236"/>
      <c r="C141" s="330" t="s">
        <v>139</v>
      </c>
      <c r="D141" s="330"/>
      <c r="E141" s="330"/>
      <c r="F141" s="330"/>
      <c r="G141" s="330"/>
      <c r="H141" s="330"/>
      <c r="I141" s="330"/>
      <c r="J141" s="330"/>
      <c r="K141" s="330"/>
      <c r="L141" s="330"/>
      <c r="M141" s="330"/>
      <c r="N141" s="340"/>
      <c r="R141" s="117"/>
      <c r="S141" s="117"/>
      <c r="U141" s="309"/>
      <c r="AK141" s="131"/>
      <c r="AL141" s="226"/>
      <c r="AM141" s="226"/>
      <c r="AN141" s="237" t="s">
        <v>139</v>
      </c>
      <c r="AS141" s="226"/>
    </row>
    <row r="142" spans="1:45" s="120" customFormat="1" ht="23.25" x14ac:dyDescent="0.25">
      <c r="A142" s="238"/>
      <c r="B142" s="239" t="s">
        <v>105</v>
      </c>
      <c r="C142" s="328" t="s">
        <v>106</v>
      </c>
      <c r="D142" s="328"/>
      <c r="E142" s="328"/>
      <c r="F142" s="328"/>
      <c r="G142" s="328"/>
      <c r="H142" s="328"/>
      <c r="I142" s="328"/>
      <c r="J142" s="328"/>
      <c r="K142" s="328"/>
      <c r="L142" s="328"/>
      <c r="M142" s="328"/>
      <c r="N142" s="329"/>
      <c r="R142" s="117"/>
      <c r="S142" s="117"/>
      <c r="U142" s="309"/>
      <c r="AK142" s="131"/>
      <c r="AL142" s="226"/>
      <c r="AM142" s="226"/>
      <c r="AO142" s="237" t="s">
        <v>106</v>
      </c>
      <c r="AS142" s="226"/>
    </row>
    <row r="143" spans="1:45" s="120" customFormat="1" ht="68.25" x14ac:dyDescent="0.25">
      <c r="A143" s="238"/>
      <c r="B143" s="239" t="s">
        <v>63</v>
      </c>
      <c r="C143" s="328" t="s">
        <v>64</v>
      </c>
      <c r="D143" s="328"/>
      <c r="E143" s="328"/>
      <c r="F143" s="328"/>
      <c r="G143" s="328"/>
      <c r="H143" s="328"/>
      <c r="I143" s="328"/>
      <c r="J143" s="328"/>
      <c r="K143" s="328"/>
      <c r="L143" s="328"/>
      <c r="M143" s="328"/>
      <c r="N143" s="329"/>
      <c r="R143" s="117"/>
      <c r="S143" s="117"/>
      <c r="U143" s="309"/>
      <c r="AK143" s="131"/>
      <c r="AL143" s="226"/>
      <c r="AM143" s="226"/>
      <c r="AO143" s="237" t="s">
        <v>64</v>
      </c>
      <c r="AS143" s="226"/>
    </row>
    <row r="144" spans="1:45" s="120" customFormat="1" ht="15" x14ac:dyDescent="0.25">
      <c r="A144" s="240"/>
      <c r="B144" s="239" t="s">
        <v>58</v>
      </c>
      <c r="C144" s="330" t="s">
        <v>65</v>
      </c>
      <c r="D144" s="330"/>
      <c r="E144" s="330"/>
      <c r="F144" s="241"/>
      <c r="G144" s="242"/>
      <c r="H144" s="242"/>
      <c r="I144" s="242"/>
      <c r="J144" s="243">
        <v>663.75</v>
      </c>
      <c r="K144" s="265">
        <v>1.3225</v>
      </c>
      <c r="L144" s="243">
        <v>12.73</v>
      </c>
      <c r="M144" s="244">
        <v>46.99</v>
      </c>
      <c r="N144" s="260">
        <v>598.17999999999995</v>
      </c>
      <c r="R144" s="117"/>
      <c r="S144" s="117"/>
      <c r="U144" s="309"/>
      <c r="AK144" s="131"/>
      <c r="AL144" s="226"/>
      <c r="AM144" s="226"/>
      <c r="AP144" s="237" t="s">
        <v>65</v>
      </c>
      <c r="AS144" s="226"/>
    </row>
    <row r="145" spans="1:45" s="120" customFormat="1" ht="15" x14ac:dyDescent="0.25">
      <c r="A145" s="246"/>
      <c r="B145" s="239"/>
      <c r="C145" s="330" t="s">
        <v>66</v>
      </c>
      <c r="D145" s="330"/>
      <c r="E145" s="330"/>
      <c r="F145" s="241" t="s">
        <v>67</v>
      </c>
      <c r="G145" s="264">
        <v>88.5</v>
      </c>
      <c r="H145" s="265">
        <v>1.3225</v>
      </c>
      <c r="I145" s="268">
        <v>1.6970981000000001</v>
      </c>
      <c r="J145" s="249"/>
      <c r="K145" s="242"/>
      <c r="L145" s="249"/>
      <c r="M145" s="242"/>
      <c r="N145" s="250"/>
      <c r="R145" s="117"/>
      <c r="S145" s="117"/>
      <c r="U145" s="309"/>
      <c r="AK145" s="131"/>
      <c r="AL145" s="226"/>
      <c r="AM145" s="226"/>
      <c r="AQ145" s="237" t="s">
        <v>66</v>
      </c>
      <c r="AS145" s="226"/>
    </row>
    <row r="146" spans="1:45" s="120" customFormat="1" ht="15" x14ac:dyDescent="0.25">
      <c r="A146" s="235"/>
      <c r="B146" s="239"/>
      <c r="C146" s="331" t="s">
        <v>68</v>
      </c>
      <c r="D146" s="331"/>
      <c r="E146" s="331"/>
      <c r="F146" s="251"/>
      <c r="G146" s="252"/>
      <c r="H146" s="252"/>
      <c r="I146" s="252"/>
      <c r="J146" s="253">
        <v>663.75</v>
      </c>
      <c r="K146" s="252"/>
      <c r="L146" s="253">
        <v>12.73</v>
      </c>
      <c r="M146" s="252"/>
      <c r="N146" s="270">
        <v>598.17999999999995</v>
      </c>
      <c r="R146" s="117"/>
      <c r="S146" s="117"/>
      <c r="U146" s="309"/>
      <c r="AK146" s="131"/>
      <c r="AL146" s="226"/>
      <c r="AM146" s="226"/>
      <c r="AR146" s="237" t="s">
        <v>68</v>
      </c>
      <c r="AS146" s="226"/>
    </row>
    <row r="147" spans="1:45" s="120" customFormat="1" ht="15" x14ac:dyDescent="0.25">
      <c r="A147" s="246"/>
      <c r="B147" s="239"/>
      <c r="C147" s="330" t="s">
        <v>69</v>
      </c>
      <c r="D147" s="330"/>
      <c r="E147" s="330"/>
      <c r="F147" s="241"/>
      <c r="G147" s="242"/>
      <c r="H147" s="242"/>
      <c r="I147" s="242"/>
      <c r="J147" s="249"/>
      <c r="K147" s="242"/>
      <c r="L147" s="243">
        <v>12.73</v>
      </c>
      <c r="M147" s="242"/>
      <c r="N147" s="260">
        <v>598.17999999999995</v>
      </c>
      <c r="R147" s="117"/>
      <c r="S147" s="117"/>
      <c r="U147" s="309"/>
      <c r="AK147" s="131"/>
      <c r="AL147" s="226"/>
      <c r="AM147" s="226"/>
      <c r="AQ147" s="237" t="s">
        <v>69</v>
      </c>
      <c r="AS147" s="226"/>
    </row>
    <row r="148" spans="1:45" s="120" customFormat="1" ht="23.25" x14ac:dyDescent="0.25">
      <c r="A148" s="246"/>
      <c r="B148" s="239" t="s">
        <v>70</v>
      </c>
      <c r="C148" s="330" t="s">
        <v>71</v>
      </c>
      <c r="D148" s="330"/>
      <c r="E148" s="330"/>
      <c r="F148" s="241" t="s">
        <v>72</v>
      </c>
      <c r="G148" s="247">
        <v>89</v>
      </c>
      <c r="H148" s="242"/>
      <c r="I148" s="247">
        <v>89</v>
      </c>
      <c r="J148" s="249"/>
      <c r="K148" s="242"/>
      <c r="L148" s="243">
        <v>11.33</v>
      </c>
      <c r="M148" s="242"/>
      <c r="N148" s="260">
        <v>532.38</v>
      </c>
      <c r="R148" s="117"/>
      <c r="S148" s="117"/>
      <c r="U148" s="309"/>
      <c r="AK148" s="131"/>
      <c r="AL148" s="226"/>
      <c r="AM148" s="226"/>
      <c r="AQ148" s="237" t="s">
        <v>71</v>
      </c>
      <c r="AS148" s="226"/>
    </row>
    <row r="149" spans="1:45" s="120" customFormat="1" ht="45" x14ac:dyDescent="0.25">
      <c r="A149" s="246"/>
      <c r="B149" s="239" t="s">
        <v>73</v>
      </c>
      <c r="C149" s="330" t="s">
        <v>74</v>
      </c>
      <c r="D149" s="330"/>
      <c r="E149" s="330"/>
      <c r="F149" s="241" t="s">
        <v>72</v>
      </c>
      <c r="G149" s="247">
        <v>40</v>
      </c>
      <c r="H149" s="244">
        <v>0.85</v>
      </c>
      <c r="I149" s="247">
        <v>34</v>
      </c>
      <c r="J149" s="249"/>
      <c r="K149" s="242"/>
      <c r="L149" s="243">
        <v>4.33</v>
      </c>
      <c r="M149" s="242"/>
      <c r="N149" s="260">
        <v>203.38</v>
      </c>
      <c r="R149" s="117"/>
      <c r="S149" s="117"/>
      <c r="U149" s="309"/>
      <c r="AK149" s="131"/>
      <c r="AL149" s="226"/>
      <c r="AM149" s="226"/>
      <c r="AQ149" s="237" t="s">
        <v>74</v>
      </c>
      <c r="AS149" s="226"/>
    </row>
    <row r="150" spans="1:45" s="120" customFormat="1" ht="15" x14ac:dyDescent="0.25">
      <c r="A150" s="255"/>
      <c r="B150" s="256"/>
      <c r="C150" s="339" t="s">
        <v>75</v>
      </c>
      <c r="D150" s="339"/>
      <c r="E150" s="339"/>
      <c r="F150" s="229"/>
      <c r="G150" s="230"/>
      <c r="H150" s="230"/>
      <c r="I150" s="230"/>
      <c r="J150" s="233"/>
      <c r="K150" s="230"/>
      <c r="L150" s="269">
        <v>28.39</v>
      </c>
      <c r="M150" s="252"/>
      <c r="N150" s="258">
        <v>1333.94</v>
      </c>
      <c r="R150" s="117"/>
      <c r="S150" s="117"/>
      <c r="U150" s="309"/>
      <c r="AK150" s="131"/>
      <c r="AL150" s="226"/>
      <c r="AM150" s="226"/>
      <c r="AS150" s="226" t="s">
        <v>75</v>
      </c>
    </row>
    <row r="151" spans="1:45" s="120" customFormat="1" ht="34.5" x14ac:dyDescent="0.25">
      <c r="A151" s="227" t="s">
        <v>140</v>
      </c>
      <c r="B151" s="228" t="s">
        <v>111</v>
      </c>
      <c r="C151" s="339" t="s">
        <v>112</v>
      </c>
      <c r="D151" s="339"/>
      <c r="E151" s="339"/>
      <c r="F151" s="229" t="s">
        <v>61</v>
      </c>
      <c r="G151" s="230">
        <v>0.16500000000000001</v>
      </c>
      <c r="H151" s="231">
        <v>1</v>
      </c>
      <c r="I151" s="266">
        <v>0.16500000000000001</v>
      </c>
      <c r="J151" s="233"/>
      <c r="K151" s="230"/>
      <c r="L151" s="233"/>
      <c r="M151" s="230"/>
      <c r="N151" s="234"/>
      <c r="R151" s="117"/>
      <c r="S151" s="117"/>
      <c r="U151" s="309"/>
      <c r="AK151" s="131"/>
      <c r="AL151" s="226"/>
      <c r="AM151" s="226" t="s">
        <v>112</v>
      </c>
      <c r="AS151" s="226"/>
    </row>
    <row r="152" spans="1:45" s="120" customFormat="1" ht="15" x14ac:dyDescent="0.25">
      <c r="A152" s="235"/>
      <c r="B152" s="236"/>
      <c r="C152" s="330" t="s">
        <v>141</v>
      </c>
      <c r="D152" s="330"/>
      <c r="E152" s="330"/>
      <c r="F152" s="330"/>
      <c r="G152" s="330"/>
      <c r="H152" s="330"/>
      <c r="I152" s="330"/>
      <c r="J152" s="330"/>
      <c r="K152" s="330"/>
      <c r="L152" s="330"/>
      <c r="M152" s="330"/>
      <c r="N152" s="340"/>
      <c r="R152" s="117"/>
      <c r="S152" s="117"/>
      <c r="U152" s="309"/>
      <c r="AK152" s="131"/>
      <c r="AL152" s="226"/>
      <c r="AM152" s="226"/>
      <c r="AN152" s="237" t="s">
        <v>141</v>
      </c>
      <c r="AS152" s="226"/>
    </row>
    <row r="153" spans="1:45" s="120" customFormat="1" ht="23.25" x14ac:dyDescent="0.25">
      <c r="A153" s="238"/>
      <c r="B153" s="239" t="s">
        <v>105</v>
      </c>
      <c r="C153" s="328" t="s">
        <v>106</v>
      </c>
      <c r="D153" s="328"/>
      <c r="E153" s="328"/>
      <c r="F153" s="328"/>
      <c r="G153" s="328"/>
      <c r="H153" s="328"/>
      <c r="I153" s="328"/>
      <c r="J153" s="328"/>
      <c r="K153" s="328"/>
      <c r="L153" s="328"/>
      <c r="M153" s="328"/>
      <c r="N153" s="329"/>
      <c r="R153" s="117"/>
      <c r="S153" s="117"/>
      <c r="U153" s="309"/>
      <c r="AK153" s="131"/>
      <c r="AL153" s="226"/>
      <c r="AM153" s="226"/>
      <c r="AO153" s="237" t="s">
        <v>106</v>
      </c>
      <c r="AS153" s="226"/>
    </row>
    <row r="154" spans="1:45" s="120" customFormat="1" ht="68.25" x14ac:dyDescent="0.25">
      <c r="A154" s="238"/>
      <c r="B154" s="239" t="s">
        <v>63</v>
      </c>
      <c r="C154" s="328" t="s">
        <v>64</v>
      </c>
      <c r="D154" s="328"/>
      <c r="E154" s="328"/>
      <c r="F154" s="328"/>
      <c r="G154" s="328"/>
      <c r="H154" s="328"/>
      <c r="I154" s="328"/>
      <c r="J154" s="328"/>
      <c r="K154" s="328"/>
      <c r="L154" s="328"/>
      <c r="M154" s="328"/>
      <c r="N154" s="329"/>
      <c r="R154" s="117"/>
      <c r="S154" s="117"/>
      <c r="U154" s="309"/>
      <c r="AK154" s="131"/>
      <c r="AL154" s="226"/>
      <c r="AM154" s="226"/>
      <c r="AO154" s="237" t="s">
        <v>64</v>
      </c>
      <c r="AS154" s="226"/>
    </row>
    <row r="155" spans="1:45" s="120" customFormat="1" ht="15" x14ac:dyDescent="0.25">
      <c r="A155" s="240"/>
      <c r="B155" s="239" t="s">
        <v>58</v>
      </c>
      <c r="C155" s="330" t="s">
        <v>65</v>
      </c>
      <c r="D155" s="330"/>
      <c r="E155" s="330"/>
      <c r="F155" s="241"/>
      <c r="G155" s="242"/>
      <c r="H155" s="242"/>
      <c r="I155" s="242"/>
      <c r="J155" s="259">
        <v>1201.2</v>
      </c>
      <c r="K155" s="265">
        <v>1.3225</v>
      </c>
      <c r="L155" s="243">
        <v>262.12</v>
      </c>
      <c r="M155" s="244">
        <v>46.99</v>
      </c>
      <c r="N155" s="245">
        <v>12317.02</v>
      </c>
      <c r="R155" s="117"/>
      <c r="S155" s="117"/>
      <c r="U155" s="309"/>
      <c r="AK155" s="131"/>
      <c r="AL155" s="226"/>
      <c r="AM155" s="226"/>
      <c r="AP155" s="237" t="s">
        <v>65</v>
      </c>
      <c r="AS155" s="226"/>
    </row>
    <row r="156" spans="1:45" s="120" customFormat="1" ht="15" x14ac:dyDescent="0.25">
      <c r="A156" s="246"/>
      <c r="B156" s="239"/>
      <c r="C156" s="330" t="s">
        <v>66</v>
      </c>
      <c r="D156" s="330"/>
      <c r="E156" s="330"/>
      <c r="F156" s="241" t="s">
        <v>67</v>
      </c>
      <c r="G156" s="247">
        <v>154</v>
      </c>
      <c r="H156" s="265">
        <v>1.3225</v>
      </c>
      <c r="I156" s="267">
        <v>33.604725000000002</v>
      </c>
      <c r="J156" s="249"/>
      <c r="K156" s="242"/>
      <c r="L156" s="249"/>
      <c r="M156" s="242"/>
      <c r="N156" s="250"/>
      <c r="R156" s="117"/>
      <c r="S156" s="117"/>
      <c r="U156" s="309"/>
      <c r="AK156" s="131"/>
      <c r="AL156" s="226"/>
      <c r="AM156" s="226"/>
      <c r="AQ156" s="237" t="s">
        <v>66</v>
      </c>
      <c r="AS156" s="226"/>
    </row>
    <row r="157" spans="1:45" s="120" customFormat="1" ht="15" x14ac:dyDescent="0.25">
      <c r="A157" s="235"/>
      <c r="B157" s="239"/>
      <c r="C157" s="331" t="s">
        <v>68</v>
      </c>
      <c r="D157" s="331"/>
      <c r="E157" s="331"/>
      <c r="F157" s="251"/>
      <c r="G157" s="252"/>
      <c r="H157" s="252"/>
      <c r="I157" s="252"/>
      <c r="J157" s="262">
        <v>1201.2</v>
      </c>
      <c r="K157" s="252"/>
      <c r="L157" s="253">
        <v>262.12</v>
      </c>
      <c r="M157" s="252"/>
      <c r="N157" s="254">
        <v>12317.02</v>
      </c>
      <c r="R157" s="117"/>
      <c r="S157" s="117"/>
      <c r="U157" s="309"/>
      <c r="AK157" s="131"/>
      <c r="AL157" s="226"/>
      <c r="AM157" s="226"/>
      <c r="AR157" s="237" t="s">
        <v>68</v>
      </c>
      <c r="AS157" s="226"/>
    </row>
    <row r="158" spans="1:45" s="120" customFormat="1" ht="15" x14ac:dyDescent="0.25">
      <c r="A158" s="246"/>
      <c r="B158" s="239"/>
      <c r="C158" s="330" t="s">
        <v>69</v>
      </c>
      <c r="D158" s="330"/>
      <c r="E158" s="330"/>
      <c r="F158" s="241"/>
      <c r="G158" s="242"/>
      <c r="H158" s="242"/>
      <c r="I158" s="242"/>
      <c r="J158" s="249"/>
      <c r="K158" s="242"/>
      <c r="L158" s="243">
        <v>262.12</v>
      </c>
      <c r="M158" s="242"/>
      <c r="N158" s="245">
        <v>12317.02</v>
      </c>
      <c r="R158" s="117"/>
      <c r="S158" s="117"/>
      <c r="U158" s="309"/>
      <c r="AK158" s="131"/>
      <c r="AL158" s="226"/>
      <c r="AM158" s="226"/>
      <c r="AQ158" s="237" t="s">
        <v>69</v>
      </c>
      <c r="AS158" s="226"/>
    </row>
    <row r="159" spans="1:45" s="120" customFormat="1" ht="23.25" x14ac:dyDescent="0.25">
      <c r="A159" s="246"/>
      <c r="B159" s="239" t="s">
        <v>70</v>
      </c>
      <c r="C159" s="330" t="s">
        <v>71</v>
      </c>
      <c r="D159" s="330"/>
      <c r="E159" s="330"/>
      <c r="F159" s="241" t="s">
        <v>72</v>
      </c>
      <c r="G159" s="247">
        <v>89</v>
      </c>
      <c r="H159" s="242"/>
      <c r="I159" s="247">
        <v>89</v>
      </c>
      <c r="J159" s="249"/>
      <c r="K159" s="242"/>
      <c r="L159" s="243">
        <v>233.29</v>
      </c>
      <c r="M159" s="242"/>
      <c r="N159" s="245">
        <v>10962.15</v>
      </c>
      <c r="R159" s="117"/>
      <c r="S159" s="117"/>
      <c r="U159" s="309"/>
      <c r="AK159" s="131"/>
      <c r="AL159" s="226"/>
      <c r="AM159" s="226"/>
      <c r="AQ159" s="237" t="s">
        <v>71</v>
      </c>
      <c r="AS159" s="226"/>
    </row>
    <row r="160" spans="1:45" s="120" customFormat="1" ht="45" x14ac:dyDescent="0.25">
      <c r="A160" s="246"/>
      <c r="B160" s="239" t="s">
        <v>73</v>
      </c>
      <c r="C160" s="330" t="s">
        <v>74</v>
      </c>
      <c r="D160" s="330"/>
      <c r="E160" s="330"/>
      <c r="F160" s="241" t="s">
        <v>72</v>
      </c>
      <c r="G160" s="247">
        <v>40</v>
      </c>
      <c r="H160" s="244">
        <v>0.85</v>
      </c>
      <c r="I160" s="247">
        <v>34</v>
      </c>
      <c r="J160" s="249"/>
      <c r="K160" s="242"/>
      <c r="L160" s="243">
        <v>89.12</v>
      </c>
      <c r="M160" s="242"/>
      <c r="N160" s="245">
        <v>4187.79</v>
      </c>
      <c r="R160" s="117"/>
      <c r="S160" s="117"/>
      <c r="U160" s="309"/>
      <c r="AK160" s="131"/>
      <c r="AL160" s="226"/>
      <c r="AM160" s="226"/>
      <c r="AQ160" s="237" t="s">
        <v>74</v>
      </c>
      <c r="AS160" s="226"/>
    </row>
    <row r="161" spans="1:45" s="120" customFormat="1" ht="15" x14ac:dyDescent="0.25">
      <c r="A161" s="255"/>
      <c r="B161" s="256"/>
      <c r="C161" s="339" t="s">
        <v>75</v>
      </c>
      <c r="D161" s="339"/>
      <c r="E161" s="339"/>
      <c r="F161" s="229"/>
      <c r="G161" s="230"/>
      <c r="H161" s="230"/>
      <c r="I161" s="230"/>
      <c r="J161" s="233"/>
      <c r="K161" s="230"/>
      <c r="L161" s="269">
        <v>584.53</v>
      </c>
      <c r="M161" s="252"/>
      <c r="N161" s="258">
        <v>27466.959999999999</v>
      </c>
      <c r="R161" s="117"/>
      <c r="S161" s="117"/>
      <c r="U161" s="309"/>
      <c r="AK161" s="131"/>
      <c r="AL161" s="226"/>
      <c r="AM161" s="226"/>
      <c r="AS161" s="226" t="s">
        <v>75</v>
      </c>
    </row>
    <row r="162" spans="1:45" s="120" customFormat="1" ht="45.75" x14ac:dyDescent="0.25">
      <c r="A162" s="227" t="s">
        <v>142</v>
      </c>
      <c r="B162" s="228" t="s">
        <v>111</v>
      </c>
      <c r="C162" s="339" t="s">
        <v>143</v>
      </c>
      <c r="D162" s="339"/>
      <c r="E162" s="339"/>
      <c r="F162" s="229" t="s">
        <v>61</v>
      </c>
      <c r="G162" s="230">
        <v>8.2500000000000004E-2</v>
      </c>
      <c r="H162" s="231">
        <v>1</v>
      </c>
      <c r="I162" s="232">
        <v>8.2500000000000004E-2</v>
      </c>
      <c r="J162" s="233"/>
      <c r="K162" s="230"/>
      <c r="L162" s="233"/>
      <c r="M162" s="230"/>
      <c r="N162" s="234"/>
      <c r="R162" s="117"/>
      <c r="S162" s="117"/>
      <c r="U162" s="309"/>
      <c r="AK162" s="131"/>
      <c r="AL162" s="226"/>
      <c r="AM162" s="226" t="s">
        <v>143</v>
      </c>
      <c r="AS162" s="226"/>
    </row>
    <row r="163" spans="1:45" s="120" customFormat="1" ht="15" x14ac:dyDescent="0.25">
      <c r="A163" s="235"/>
      <c r="B163" s="236"/>
      <c r="C163" s="330" t="s">
        <v>144</v>
      </c>
      <c r="D163" s="330"/>
      <c r="E163" s="330"/>
      <c r="F163" s="330"/>
      <c r="G163" s="330"/>
      <c r="H163" s="330"/>
      <c r="I163" s="330"/>
      <c r="J163" s="330"/>
      <c r="K163" s="330"/>
      <c r="L163" s="330"/>
      <c r="M163" s="330"/>
      <c r="N163" s="340"/>
      <c r="R163" s="117"/>
      <c r="S163" s="117"/>
      <c r="U163" s="309"/>
      <c r="AK163" s="131"/>
      <c r="AL163" s="226"/>
      <c r="AM163" s="226"/>
      <c r="AN163" s="237" t="s">
        <v>144</v>
      </c>
      <c r="AS163" s="226"/>
    </row>
    <row r="164" spans="1:45" s="120" customFormat="1" ht="15" x14ac:dyDescent="0.25">
      <c r="A164" s="238"/>
      <c r="B164" s="239" t="s">
        <v>145</v>
      </c>
      <c r="C164" s="328" t="s">
        <v>146</v>
      </c>
      <c r="D164" s="328"/>
      <c r="E164" s="328"/>
      <c r="F164" s="328"/>
      <c r="G164" s="328"/>
      <c r="H164" s="328"/>
      <c r="I164" s="328"/>
      <c r="J164" s="328"/>
      <c r="K164" s="328"/>
      <c r="L164" s="328"/>
      <c r="M164" s="328"/>
      <c r="N164" s="329"/>
      <c r="R164" s="117"/>
      <c r="S164" s="117"/>
      <c r="U164" s="309"/>
      <c r="AK164" s="131"/>
      <c r="AL164" s="226"/>
      <c r="AM164" s="226"/>
      <c r="AO164" s="237" t="s">
        <v>146</v>
      </c>
      <c r="AS164" s="226"/>
    </row>
    <row r="165" spans="1:45" s="120" customFormat="1" ht="23.25" x14ac:dyDescent="0.25">
      <c r="A165" s="238"/>
      <c r="B165" s="239" t="s">
        <v>105</v>
      </c>
      <c r="C165" s="328" t="s">
        <v>106</v>
      </c>
      <c r="D165" s="328"/>
      <c r="E165" s="328"/>
      <c r="F165" s="328"/>
      <c r="G165" s="328"/>
      <c r="H165" s="328"/>
      <c r="I165" s="328"/>
      <c r="J165" s="328"/>
      <c r="K165" s="328"/>
      <c r="L165" s="328"/>
      <c r="M165" s="328"/>
      <c r="N165" s="329"/>
      <c r="R165" s="117"/>
      <c r="S165" s="117"/>
      <c r="U165" s="309"/>
      <c r="AK165" s="131"/>
      <c r="AL165" s="226"/>
      <c r="AM165" s="226"/>
      <c r="AO165" s="237" t="s">
        <v>106</v>
      </c>
      <c r="AS165" s="226"/>
    </row>
    <row r="166" spans="1:45" s="120" customFormat="1" ht="68.25" x14ac:dyDescent="0.25">
      <c r="A166" s="238"/>
      <c r="B166" s="239" t="s">
        <v>63</v>
      </c>
      <c r="C166" s="328" t="s">
        <v>64</v>
      </c>
      <c r="D166" s="328"/>
      <c r="E166" s="328"/>
      <c r="F166" s="328"/>
      <c r="G166" s="328"/>
      <c r="H166" s="328"/>
      <c r="I166" s="328"/>
      <c r="J166" s="328"/>
      <c r="K166" s="328"/>
      <c r="L166" s="328"/>
      <c r="M166" s="328"/>
      <c r="N166" s="329"/>
      <c r="R166" s="117"/>
      <c r="S166" s="117"/>
      <c r="U166" s="309"/>
      <c r="AK166" s="131"/>
      <c r="AL166" s="226"/>
      <c r="AM166" s="226"/>
      <c r="AO166" s="237" t="s">
        <v>64</v>
      </c>
      <c r="AS166" s="226"/>
    </row>
    <row r="167" spans="1:45" s="120" customFormat="1" ht="15" x14ac:dyDescent="0.25">
      <c r="A167" s="240"/>
      <c r="B167" s="239" t="s">
        <v>58</v>
      </c>
      <c r="C167" s="330" t="s">
        <v>65</v>
      </c>
      <c r="D167" s="330"/>
      <c r="E167" s="330"/>
      <c r="F167" s="241"/>
      <c r="G167" s="242"/>
      <c r="H167" s="242"/>
      <c r="I167" s="242"/>
      <c r="J167" s="259">
        <v>1201.2</v>
      </c>
      <c r="K167" s="248">
        <v>1.7192499999999999</v>
      </c>
      <c r="L167" s="243">
        <v>170.38</v>
      </c>
      <c r="M167" s="244">
        <v>46.99</v>
      </c>
      <c r="N167" s="245">
        <v>8006.16</v>
      </c>
      <c r="R167" s="117"/>
      <c r="S167" s="117"/>
      <c r="U167" s="309"/>
      <c r="AK167" s="131"/>
      <c r="AL167" s="226"/>
      <c r="AM167" s="226"/>
      <c r="AP167" s="237" t="s">
        <v>65</v>
      </c>
      <c r="AS167" s="226"/>
    </row>
    <row r="168" spans="1:45" s="120" customFormat="1" ht="15" x14ac:dyDescent="0.25">
      <c r="A168" s="246"/>
      <c r="B168" s="239"/>
      <c r="C168" s="330" t="s">
        <v>66</v>
      </c>
      <c r="D168" s="330"/>
      <c r="E168" s="330"/>
      <c r="F168" s="241" t="s">
        <v>67</v>
      </c>
      <c r="G168" s="247">
        <v>154</v>
      </c>
      <c r="H168" s="248">
        <v>1.7192499999999999</v>
      </c>
      <c r="I168" s="268">
        <v>21.843071299999998</v>
      </c>
      <c r="J168" s="249"/>
      <c r="K168" s="242"/>
      <c r="L168" s="249"/>
      <c r="M168" s="242"/>
      <c r="N168" s="250"/>
      <c r="R168" s="117"/>
      <c r="S168" s="117"/>
      <c r="U168" s="309"/>
      <c r="AK168" s="131"/>
      <c r="AL168" s="226"/>
      <c r="AM168" s="226"/>
      <c r="AQ168" s="237" t="s">
        <v>66</v>
      </c>
      <c r="AS168" s="226"/>
    </row>
    <row r="169" spans="1:45" s="120" customFormat="1" ht="15" x14ac:dyDescent="0.25">
      <c r="A169" s="235"/>
      <c r="B169" s="239"/>
      <c r="C169" s="331" t="s">
        <v>68</v>
      </c>
      <c r="D169" s="331"/>
      <c r="E169" s="331"/>
      <c r="F169" s="251"/>
      <c r="G169" s="252"/>
      <c r="H169" s="252"/>
      <c r="I169" s="252"/>
      <c r="J169" s="262">
        <v>1201.2</v>
      </c>
      <c r="K169" s="252"/>
      <c r="L169" s="253">
        <v>170.38</v>
      </c>
      <c r="M169" s="252"/>
      <c r="N169" s="254">
        <v>8006.16</v>
      </c>
      <c r="R169" s="117"/>
      <c r="S169" s="117"/>
      <c r="U169" s="309"/>
      <c r="AK169" s="131"/>
      <c r="AL169" s="226"/>
      <c r="AM169" s="226"/>
      <c r="AR169" s="237" t="s">
        <v>68</v>
      </c>
      <c r="AS169" s="226"/>
    </row>
    <row r="170" spans="1:45" s="120" customFormat="1" ht="15" x14ac:dyDescent="0.25">
      <c r="A170" s="246"/>
      <c r="B170" s="239"/>
      <c r="C170" s="330" t="s">
        <v>69</v>
      </c>
      <c r="D170" s="330"/>
      <c r="E170" s="330"/>
      <c r="F170" s="241"/>
      <c r="G170" s="242"/>
      <c r="H170" s="242"/>
      <c r="I170" s="242"/>
      <c r="J170" s="249"/>
      <c r="K170" s="242"/>
      <c r="L170" s="243">
        <v>170.38</v>
      </c>
      <c r="M170" s="242"/>
      <c r="N170" s="245">
        <v>8006.16</v>
      </c>
      <c r="R170" s="117"/>
      <c r="S170" s="117"/>
      <c r="U170" s="309"/>
      <c r="AK170" s="131"/>
      <c r="AL170" s="226"/>
      <c r="AM170" s="226"/>
      <c r="AQ170" s="237" t="s">
        <v>69</v>
      </c>
      <c r="AS170" s="226"/>
    </row>
    <row r="171" spans="1:45" s="120" customFormat="1" ht="23.25" x14ac:dyDescent="0.25">
      <c r="A171" s="246"/>
      <c r="B171" s="239" t="s">
        <v>70</v>
      </c>
      <c r="C171" s="330" t="s">
        <v>71</v>
      </c>
      <c r="D171" s="330"/>
      <c r="E171" s="330"/>
      <c r="F171" s="241" t="s">
        <v>72</v>
      </c>
      <c r="G171" s="247">
        <v>89</v>
      </c>
      <c r="H171" s="242"/>
      <c r="I171" s="247">
        <v>89</v>
      </c>
      <c r="J171" s="249"/>
      <c r="K171" s="242"/>
      <c r="L171" s="243">
        <v>151.63999999999999</v>
      </c>
      <c r="M171" s="242"/>
      <c r="N171" s="245">
        <v>7125.48</v>
      </c>
      <c r="R171" s="117"/>
      <c r="S171" s="117"/>
      <c r="U171" s="309"/>
      <c r="AK171" s="131"/>
      <c r="AL171" s="226"/>
      <c r="AM171" s="226"/>
      <c r="AQ171" s="237" t="s">
        <v>71</v>
      </c>
      <c r="AS171" s="226"/>
    </row>
    <row r="172" spans="1:45" s="120" customFormat="1" ht="45" x14ac:dyDescent="0.25">
      <c r="A172" s="246"/>
      <c r="B172" s="239" t="s">
        <v>73</v>
      </c>
      <c r="C172" s="330" t="s">
        <v>74</v>
      </c>
      <c r="D172" s="330"/>
      <c r="E172" s="330"/>
      <c r="F172" s="241" t="s">
        <v>72</v>
      </c>
      <c r="G172" s="247">
        <v>40</v>
      </c>
      <c r="H172" s="244">
        <v>0.85</v>
      </c>
      <c r="I172" s="247">
        <v>34</v>
      </c>
      <c r="J172" s="249"/>
      <c r="K172" s="242"/>
      <c r="L172" s="243">
        <v>57.93</v>
      </c>
      <c r="M172" s="242"/>
      <c r="N172" s="245">
        <v>2722.09</v>
      </c>
      <c r="R172" s="117"/>
      <c r="S172" s="117"/>
      <c r="U172" s="309"/>
      <c r="AK172" s="131"/>
      <c r="AL172" s="226"/>
      <c r="AM172" s="226"/>
      <c r="AQ172" s="237" t="s">
        <v>74</v>
      </c>
      <c r="AS172" s="226"/>
    </row>
    <row r="173" spans="1:45" s="120" customFormat="1" ht="15" x14ac:dyDescent="0.25">
      <c r="A173" s="255"/>
      <c r="B173" s="256"/>
      <c r="C173" s="339" t="s">
        <v>75</v>
      </c>
      <c r="D173" s="339"/>
      <c r="E173" s="339"/>
      <c r="F173" s="229"/>
      <c r="G173" s="230"/>
      <c r="H173" s="230"/>
      <c r="I173" s="230"/>
      <c r="J173" s="233"/>
      <c r="K173" s="230"/>
      <c r="L173" s="269">
        <v>379.95</v>
      </c>
      <c r="M173" s="252"/>
      <c r="N173" s="258">
        <v>17853.73</v>
      </c>
      <c r="R173" s="117"/>
      <c r="S173" s="117"/>
      <c r="U173" s="309"/>
      <c r="AK173" s="131"/>
      <c r="AL173" s="226"/>
      <c r="AM173" s="226"/>
      <c r="AS173" s="226" t="s">
        <v>75</v>
      </c>
    </row>
    <row r="174" spans="1:45" s="120" customFormat="1" ht="15" x14ac:dyDescent="0.25">
      <c r="A174" s="336" t="s">
        <v>147</v>
      </c>
      <c r="B174" s="337"/>
      <c r="C174" s="337"/>
      <c r="D174" s="337"/>
      <c r="E174" s="337"/>
      <c r="F174" s="337"/>
      <c r="G174" s="337"/>
      <c r="H174" s="337"/>
      <c r="I174" s="337"/>
      <c r="J174" s="337"/>
      <c r="K174" s="337"/>
      <c r="L174" s="337"/>
      <c r="M174" s="337"/>
      <c r="N174" s="338"/>
      <c r="R174" s="117"/>
      <c r="S174" s="117"/>
      <c r="U174" s="309"/>
      <c r="AK174" s="131"/>
      <c r="AL174" s="226" t="s">
        <v>147</v>
      </c>
      <c r="AM174" s="226"/>
      <c r="AS174" s="226"/>
    </row>
    <row r="175" spans="1:45" s="120" customFormat="1" ht="45.75" x14ac:dyDescent="0.25">
      <c r="A175" s="227" t="s">
        <v>148</v>
      </c>
      <c r="B175" s="228" t="s">
        <v>438</v>
      </c>
      <c r="C175" s="339" t="s">
        <v>439</v>
      </c>
      <c r="D175" s="339"/>
      <c r="E175" s="339"/>
      <c r="F175" s="229" t="s">
        <v>331</v>
      </c>
      <c r="G175" s="230">
        <v>1.2200000000000001E-2</v>
      </c>
      <c r="H175" s="231">
        <v>1</v>
      </c>
      <c r="I175" s="232">
        <v>1.2200000000000001E-2</v>
      </c>
      <c r="J175" s="233"/>
      <c r="K175" s="230"/>
      <c r="L175" s="233"/>
      <c r="M175" s="230"/>
      <c r="N175" s="234"/>
      <c r="R175" s="118" t="s">
        <v>373</v>
      </c>
      <c r="S175" s="118" t="s">
        <v>387</v>
      </c>
      <c r="U175" s="309"/>
      <c r="AK175" s="131"/>
      <c r="AL175" s="226"/>
      <c r="AM175" s="226" t="s">
        <v>439</v>
      </c>
      <c r="AS175" s="226"/>
    </row>
    <row r="176" spans="1:45" s="120" customFormat="1" ht="15" x14ac:dyDescent="0.25">
      <c r="A176" s="235"/>
      <c r="B176" s="236"/>
      <c r="C176" s="330" t="s">
        <v>440</v>
      </c>
      <c r="D176" s="330"/>
      <c r="E176" s="330"/>
      <c r="F176" s="330"/>
      <c r="G176" s="330"/>
      <c r="H176" s="330"/>
      <c r="I176" s="330"/>
      <c r="J176" s="330"/>
      <c r="K176" s="330"/>
      <c r="L176" s="330"/>
      <c r="M176" s="330"/>
      <c r="N176" s="340"/>
      <c r="R176" s="117"/>
      <c r="S176" s="117"/>
      <c r="U176" s="309"/>
      <c r="AK176" s="131"/>
      <c r="AL176" s="226"/>
      <c r="AM176" s="226"/>
      <c r="AN176" s="237" t="s">
        <v>440</v>
      </c>
      <c r="AS176" s="226"/>
    </row>
    <row r="177" spans="1:45" s="120" customFormat="1" ht="22.5" x14ac:dyDescent="0.25">
      <c r="A177" s="238"/>
      <c r="B177" s="239" t="s">
        <v>441</v>
      </c>
      <c r="C177" s="328" t="s">
        <v>442</v>
      </c>
      <c r="D177" s="328"/>
      <c r="E177" s="328"/>
      <c r="F177" s="328"/>
      <c r="G177" s="328"/>
      <c r="H177" s="328"/>
      <c r="I177" s="328"/>
      <c r="J177" s="328"/>
      <c r="K177" s="328"/>
      <c r="L177" s="328"/>
      <c r="M177" s="328"/>
      <c r="N177" s="329"/>
      <c r="R177" s="117"/>
      <c r="S177" s="117"/>
      <c r="U177" s="309"/>
      <c r="AK177" s="131"/>
      <c r="AL177" s="226"/>
      <c r="AM177" s="226"/>
      <c r="AO177" s="237" t="s">
        <v>442</v>
      </c>
      <c r="AS177" s="226"/>
    </row>
    <row r="178" spans="1:45" s="120" customFormat="1" ht="23.25" x14ac:dyDescent="0.25">
      <c r="A178" s="238"/>
      <c r="B178" s="239" t="s">
        <v>105</v>
      </c>
      <c r="C178" s="328" t="s">
        <v>106</v>
      </c>
      <c r="D178" s="328"/>
      <c r="E178" s="328"/>
      <c r="F178" s="328"/>
      <c r="G178" s="328"/>
      <c r="H178" s="328"/>
      <c r="I178" s="328"/>
      <c r="J178" s="328"/>
      <c r="K178" s="328"/>
      <c r="L178" s="328"/>
      <c r="M178" s="328"/>
      <c r="N178" s="329"/>
      <c r="R178" s="117"/>
      <c r="S178" s="117"/>
      <c r="U178" s="309"/>
      <c r="AK178" s="131"/>
      <c r="AL178" s="226"/>
      <c r="AM178" s="226"/>
      <c r="AO178" s="237" t="s">
        <v>106</v>
      </c>
      <c r="AS178" s="226"/>
    </row>
    <row r="179" spans="1:45" s="120" customFormat="1" ht="68.25" x14ac:dyDescent="0.25">
      <c r="A179" s="238"/>
      <c r="B179" s="239" t="s">
        <v>63</v>
      </c>
      <c r="C179" s="328" t="s">
        <v>64</v>
      </c>
      <c r="D179" s="328"/>
      <c r="E179" s="328"/>
      <c r="F179" s="328"/>
      <c r="G179" s="328"/>
      <c r="H179" s="328"/>
      <c r="I179" s="328"/>
      <c r="J179" s="328"/>
      <c r="K179" s="328"/>
      <c r="L179" s="328"/>
      <c r="M179" s="328"/>
      <c r="N179" s="329"/>
      <c r="R179" s="117"/>
      <c r="S179" s="117"/>
      <c r="U179" s="309"/>
      <c r="AK179" s="131"/>
      <c r="AL179" s="226"/>
      <c r="AM179" s="226"/>
      <c r="AO179" s="237" t="s">
        <v>64</v>
      </c>
      <c r="AS179" s="226"/>
    </row>
    <row r="180" spans="1:45" s="120" customFormat="1" ht="15" x14ac:dyDescent="0.25">
      <c r="A180" s="240"/>
      <c r="B180" s="239" t="s">
        <v>58</v>
      </c>
      <c r="C180" s="330" t="s">
        <v>65</v>
      </c>
      <c r="D180" s="330"/>
      <c r="E180" s="330"/>
      <c r="F180" s="241"/>
      <c r="G180" s="242"/>
      <c r="H180" s="242"/>
      <c r="I180" s="242"/>
      <c r="J180" s="259">
        <v>2618.5500000000002</v>
      </c>
      <c r="K180" s="265">
        <v>0.79349999999999998</v>
      </c>
      <c r="L180" s="243">
        <v>25.35</v>
      </c>
      <c r="M180" s="244">
        <v>46.99</v>
      </c>
      <c r="N180" s="245">
        <v>1191.2</v>
      </c>
      <c r="R180" s="117"/>
      <c r="S180" s="117"/>
      <c r="U180" s="309"/>
      <c r="AK180" s="131"/>
      <c r="AL180" s="226"/>
      <c r="AM180" s="226"/>
      <c r="AP180" s="237" t="s">
        <v>65</v>
      </c>
      <c r="AS180" s="226"/>
    </row>
    <row r="181" spans="1:45" s="120" customFormat="1" ht="15" x14ac:dyDescent="0.25">
      <c r="A181" s="240"/>
      <c r="B181" s="239" t="s">
        <v>76</v>
      </c>
      <c r="C181" s="330" t="s">
        <v>80</v>
      </c>
      <c r="D181" s="330"/>
      <c r="E181" s="330"/>
      <c r="F181" s="241"/>
      <c r="G181" s="242"/>
      <c r="H181" s="242"/>
      <c r="I181" s="242"/>
      <c r="J181" s="259">
        <v>1736.8</v>
      </c>
      <c r="K181" s="265">
        <v>0.86250000000000004</v>
      </c>
      <c r="L181" s="243">
        <v>18.28</v>
      </c>
      <c r="M181" s="244">
        <v>14.01</v>
      </c>
      <c r="N181" s="260">
        <v>256.10000000000002</v>
      </c>
      <c r="R181" s="117"/>
      <c r="S181" s="117"/>
      <c r="U181" s="309"/>
      <c r="AK181" s="131"/>
      <c r="AL181" s="226"/>
      <c r="AM181" s="226"/>
      <c r="AP181" s="237" t="s">
        <v>80</v>
      </c>
      <c r="AS181" s="226"/>
    </row>
    <row r="182" spans="1:45" s="120" customFormat="1" ht="15" x14ac:dyDescent="0.25">
      <c r="A182" s="240"/>
      <c r="B182" s="239" t="s">
        <v>81</v>
      </c>
      <c r="C182" s="330" t="s">
        <v>82</v>
      </c>
      <c r="D182" s="330"/>
      <c r="E182" s="330"/>
      <c r="F182" s="241"/>
      <c r="G182" s="242"/>
      <c r="H182" s="242"/>
      <c r="I182" s="242"/>
      <c r="J182" s="243">
        <v>216.69</v>
      </c>
      <c r="K182" s="265">
        <v>0.86250000000000004</v>
      </c>
      <c r="L182" s="243">
        <v>2.2799999999999998</v>
      </c>
      <c r="M182" s="244">
        <v>46.99</v>
      </c>
      <c r="N182" s="260">
        <v>107.14</v>
      </c>
      <c r="R182" s="117"/>
      <c r="S182" s="117"/>
      <c r="U182" s="309"/>
      <c r="AK182" s="131"/>
      <c r="AL182" s="226"/>
      <c r="AM182" s="226"/>
      <c r="AP182" s="237" t="s">
        <v>82</v>
      </c>
      <c r="AS182" s="226"/>
    </row>
    <row r="183" spans="1:45" s="120" customFormat="1" ht="15" x14ac:dyDescent="0.25">
      <c r="A183" s="240"/>
      <c r="B183" s="239" t="s">
        <v>83</v>
      </c>
      <c r="C183" s="330" t="s">
        <v>84</v>
      </c>
      <c r="D183" s="330"/>
      <c r="E183" s="330"/>
      <c r="F183" s="241"/>
      <c r="G183" s="242"/>
      <c r="H183" s="242"/>
      <c r="I183" s="242"/>
      <c r="J183" s="243">
        <v>447.72</v>
      </c>
      <c r="K183" s="247">
        <v>0</v>
      </c>
      <c r="L183" s="243">
        <v>0</v>
      </c>
      <c r="M183" s="244">
        <v>8.75</v>
      </c>
      <c r="N183" s="250"/>
      <c r="R183" s="117"/>
      <c r="S183" s="117"/>
      <c r="U183" s="309"/>
      <c r="AK183" s="131"/>
      <c r="AL183" s="226"/>
      <c r="AM183" s="226"/>
      <c r="AP183" s="237" t="s">
        <v>84</v>
      </c>
      <c r="AS183" s="226"/>
    </row>
    <row r="184" spans="1:45" s="120" customFormat="1" ht="15" x14ac:dyDescent="0.25">
      <c r="A184" s="246"/>
      <c r="B184" s="239"/>
      <c r="C184" s="330" t="s">
        <v>66</v>
      </c>
      <c r="D184" s="330"/>
      <c r="E184" s="330"/>
      <c r="F184" s="241" t="s">
        <v>67</v>
      </c>
      <c r="G184" s="247">
        <v>253</v>
      </c>
      <c r="H184" s="265">
        <v>0.79349999999999998</v>
      </c>
      <c r="I184" s="268">
        <v>2.4492170999999998</v>
      </c>
      <c r="J184" s="249"/>
      <c r="K184" s="242"/>
      <c r="L184" s="249"/>
      <c r="M184" s="242"/>
      <c r="N184" s="250"/>
      <c r="R184" s="117"/>
      <c r="S184" s="117"/>
      <c r="U184" s="309"/>
      <c r="AK184" s="131"/>
      <c r="AL184" s="226"/>
      <c r="AM184" s="226"/>
      <c r="AQ184" s="237" t="s">
        <v>66</v>
      </c>
      <c r="AS184" s="226"/>
    </row>
    <row r="185" spans="1:45" s="120" customFormat="1" ht="15" x14ac:dyDescent="0.25">
      <c r="A185" s="246"/>
      <c r="B185" s="239"/>
      <c r="C185" s="330" t="s">
        <v>85</v>
      </c>
      <c r="D185" s="330"/>
      <c r="E185" s="330"/>
      <c r="F185" s="241" t="s">
        <v>67</v>
      </c>
      <c r="G185" s="244">
        <v>16.97</v>
      </c>
      <c r="H185" s="265">
        <v>0.86250000000000004</v>
      </c>
      <c r="I185" s="268">
        <v>0.1785668</v>
      </c>
      <c r="J185" s="249"/>
      <c r="K185" s="242"/>
      <c r="L185" s="249"/>
      <c r="M185" s="242"/>
      <c r="N185" s="250"/>
      <c r="U185" s="309"/>
      <c r="AK185" s="131"/>
      <c r="AL185" s="226"/>
      <c r="AM185" s="226"/>
      <c r="AQ185" s="237" t="s">
        <v>85</v>
      </c>
      <c r="AS185" s="226"/>
    </row>
    <row r="186" spans="1:45" s="120" customFormat="1" ht="15" x14ac:dyDescent="0.25">
      <c r="A186" s="235"/>
      <c r="B186" s="239"/>
      <c r="C186" s="331" t="s">
        <v>68</v>
      </c>
      <c r="D186" s="331"/>
      <c r="E186" s="331"/>
      <c r="F186" s="251"/>
      <c r="G186" s="252"/>
      <c r="H186" s="252"/>
      <c r="I186" s="252"/>
      <c r="J186" s="262">
        <v>4803.07</v>
      </c>
      <c r="K186" s="252"/>
      <c r="L186" s="253">
        <v>43.63</v>
      </c>
      <c r="M186" s="252"/>
      <c r="N186" s="254">
        <v>1447.3</v>
      </c>
      <c r="R186" s="117"/>
      <c r="S186" s="117"/>
      <c r="U186" s="309"/>
      <c r="AK186" s="131"/>
      <c r="AL186" s="226"/>
      <c r="AM186" s="226"/>
      <c r="AR186" s="237" t="s">
        <v>68</v>
      </c>
      <c r="AS186" s="226"/>
    </row>
    <row r="187" spans="1:45" s="120" customFormat="1" ht="15" x14ac:dyDescent="0.25">
      <c r="A187" s="246"/>
      <c r="B187" s="239"/>
      <c r="C187" s="330" t="s">
        <v>69</v>
      </c>
      <c r="D187" s="330"/>
      <c r="E187" s="330"/>
      <c r="F187" s="241"/>
      <c r="G187" s="242"/>
      <c r="H187" s="242"/>
      <c r="I187" s="242"/>
      <c r="J187" s="249"/>
      <c r="K187" s="242"/>
      <c r="L187" s="243">
        <v>27.63</v>
      </c>
      <c r="M187" s="242"/>
      <c r="N187" s="245">
        <v>1298.3399999999999</v>
      </c>
      <c r="R187" s="117"/>
      <c r="S187" s="117"/>
      <c r="U187" s="309"/>
      <c r="AK187" s="131"/>
      <c r="AL187" s="226"/>
      <c r="AM187" s="226"/>
      <c r="AQ187" s="237" t="s">
        <v>69</v>
      </c>
      <c r="AS187" s="226"/>
    </row>
    <row r="188" spans="1:45" s="120" customFormat="1" ht="23.25" x14ac:dyDescent="0.25">
      <c r="A188" s="246"/>
      <c r="B188" s="239" t="s">
        <v>333</v>
      </c>
      <c r="C188" s="330" t="s">
        <v>334</v>
      </c>
      <c r="D188" s="330"/>
      <c r="E188" s="330"/>
      <c r="F188" s="241" t="s">
        <v>72</v>
      </c>
      <c r="G188" s="247">
        <v>117</v>
      </c>
      <c r="H188" s="242"/>
      <c r="I188" s="247">
        <v>117</v>
      </c>
      <c r="J188" s="249"/>
      <c r="K188" s="242"/>
      <c r="L188" s="243">
        <v>32.33</v>
      </c>
      <c r="M188" s="242"/>
      <c r="N188" s="245">
        <v>1519.06</v>
      </c>
      <c r="R188" s="117"/>
      <c r="S188" s="117"/>
      <c r="U188" s="309"/>
      <c r="AK188" s="131"/>
      <c r="AL188" s="226"/>
      <c r="AM188" s="226"/>
      <c r="AQ188" s="237" t="s">
        <v>334</v>
      </c>
      <c r="AS188" s="226"/>
    </row>
    <row r="189" spans="1:45" s="120" customFormat="1" ht="45" x14ac:dyDescent="0.25">
      <c r="A189" s="246"/>
      <c r="B189" s="239" t="s">
        <v>335</v>
      </c>
      <c r="C189" s="330" t="s">
        <v>336</v>
      </c>
      <c r="D189" s="330"/>
      <c r="E189" s="330"/>
      <c r="F189" s="241" t="s">
        <v>72</v>
      </c>
      <c r="G189" s="247">
        <v>74</v>
      </c>
      <c r="H189" s="244">
        <v>0.85</v>
      </c>
      <c r="I189" s="264">
        <v>62.9</v>
      </c>
      <c r="J189" s="249"/>
      <c r="K189" s="242"/>
      <c r="L189" s="243">
        <v>17.38</v>
      </c>
      <c r="M189" s="242"/>
      <c r="N189" s="260">
        <v>816.66</v>
      </c>
      <c r="R189" s="117"/>
      <c r="S189" s="117"/>
      <c r="U189" s="309"/>
      <c r="AK189" s="131"/>
      <c r="AL189" s="226"/>
      <c r="AM189" s="226"/>
      <c r="AQ189" s="237" t="s">
        <v>336</v>
      </c>
      <c r="AS189" s="226"/>
    </row>
    <row r="190" spans="1:45" s="120" customFormat="1" ht="15" x14ac:dyDescent="0.25">
      <c r="A190" s="255"/>
      <c r="B190" s="256"/>
      <c r="C190" s="339" t="s">
        <v>75</v>
      </c>
      <c r="D190" s="339"/>
      <c r="E190" s="339"/>
      <c r="F190" s="229"/>
      <c r="G190" s="230"/>
      <c r="H190" s="230"/>
      <c r="I190" s="230"/>
      <c r="J190" s="233"/>
      <c r="K190" s="230"/>
      <c r="L190" s="269">
        <v>93.34</v>
      </c>
      <c r="M190" s="252"/>
      <c r="N190" s="258">
        <v>3783.02</v>
      </c>
      <c r="R190" s="117"/>
      <c r="S190" s="117"/>
      <c r="T190" s="308">
        <f>'[1]ЛСР  Ремонт пути №3_15.08 v2 - '!$N$184-N190</f>
        <v>5617.51</v>
      </c>
      <c r="U190" s="309" t="s">
        <v>465</v>
      </c>
      <c r="AK190" s="131"/>
      <c r="AL190" s="226"/>
      <c r="AM190" s="226"/>
      <c r="AS190" s="226" t="s">
        <v>75</v>
      </c>
    </row>
    <row r="191" spans="1:45" s="120" customFormat="1" ht="45.75" x14ac:dyDescent="0.25">
      <c r="A191" s="227" t="s">
        <v>153</v>
      </c>
      <c r="B191" s="228" t="s">
        <v>443</v>
      </c>
      <c r="C191" s="339" t="s">
        <v>444</v>
      </c>
      <c r="D191" s="339"/>
      <c r="E191" s="339"/>
      <c r="F191" s="229" t="s">
        <v>331</v>
      </c>
      <c r="G191" s="230">
        <v>3.2899999999999999E-2</v>
      </c>
      <c r="H191" s="231">
        <v>1</v>
      </c>
      <c r="I191" s="232">
        <v>3.2899999999999999E-2</v>
      </c>
      <c r="J191" s="233"/>
      <c r="K191" s="230"/>
      <c r="L191" s="233"/>
      <c r="M191" s="230"/>
      <c r="N191" s="234"/>
      <c r="R191" s="118" t="s">
        <v>375</v>
      </c>
      <c r="S191" s="118" t="s">
        <v>387</v>
      </c>
      <c r="U191" s="309"/>
      <c r="AK191" s="131"/>
      <c r="AL191" s="226"/>
      <c r="AM191" s="226" t="s">
        <v>444</v>
      </c>
      <c r="AS191" s="226"/>
    </row>
    <row r="192" spans="1:45" s="120" customFormat="1" ht="15" x14ac:dyDescent="0.25">
      <c r="A192" s="235"/>
      <c r="B192" s="236"/>
      <c r="C192" s="330" t="s">
        <v>445</v>
      </c>
      <c r="D192" s="330"/>
      <c r="E192" s="330"/>
      <c r="F192" s="330"/>
      <c r="G192" s="330"/>
      <c r="H192" s="330"/>
      <c r="I192" s="330"/>
      <c r="J192" s="330"/>
      <c r="K192" s="330"/>
      <c r="L192" s="330"/>
      <c r="M192" s="330"/>
      <c r="N192" s="340"/>
      <c r="R192" s="117"/>
      <c r="S192" s="117"/>
      <c r="U192" s="309"/>
      <c r="AK192" s="131"/>
      <c r="AL192" s="226"/>
      <c r="AM192" s="226"/>
      <c r="AN192" s="237" t="s">
        <v>445</v>
      </c>
      <c r="AS192" s="226"/>
    </row>
    <row r="193" spans="1:45" s="120" customFormat="1" ht="22.5" x14ac:dyDescent="0.25">
      <c r="A193" s="238"/>
      <c r="B193" s="239" t="s">
        <v>441</v>
      </c>
      <c r="C193" s="328" t="s">
        <v>442</v>
      </c>
      <c r="D193" s="328"/>
      <c r="E193" s="328"/>
      <c r="F193" s="328"/>
      <c r="G193" s="328"/>
      <c r="H193" s="328"/>
      <c r="I193" s="328"/>
      <c r="J193" s="328"/>
      <c r="K193" s="328"/>
      <c r="L193" s="328"/>
      <c r="M193" s="328"/>
      <c r="N193" s="329"/>
      <c r="R193" s="117"/>
      <c r="S193" s="117"/>
      <c r="U193" s="309"/>
      <c r="AK193" s="131"/>
      <c r="AL193" s="226"/>
      <c r="AM193" s="226"/>
      <c r="AO193" s="237" t="s">
        <v>442</v>
      </c>
      <c r="AS193" s="226"/>
    </row>
    <row r="194" spans="1:45" s="120" customFormat="1" ht="23.25" x14ac:dyDescent="0.25">
      <c r="A194" s="238"/>
      <c r="B194" s="239" t="s">
        <v>105</v>
      </c>
      <c r="C194" s="328" t="s">
        <v>106</v>
      </c>
      <c r="D194" s="328"/>
      <c r="E194" s="328"/>
      <c r="F194" s="328"/>
      <c r="G194" s="328"/>
      <c r="H194" s="328"/>
      <c r="I194" s="328"/>
      <c r="J194" s="328"/>
      <c r="K194" s="328"/>
      <c r="L194" s="328"/>
      <c r="M194" s="328"/>
      <c r="N194" s="329"/>
      <c r="R194" s="117"/>
      <c r="S194" s="117"/>
      <c r="U194" s="309"/>
      <c r="AK194" s="131"/>
      <c r="AL194" s="226"/>
      <c r="AM194" s="226"/>
      <c r="AO194" s="237" t="s">
        <v>106</v>
      </c>
      <c r="AS194" s="226"/>
    </row>
    <row r="195" spans="1:45" s="120" customFormat="1" ht="68.25" x14ac:dyDescent="0.25">
      <c r="A195" s="238"/>
      <c r="B195" s="239" t="s">
        <v>63</v>
      </c>
      <c r="C195" s="328" t="s">
        <v>64</v>
      </c>
      <c r="D195" s="328"/>
      <c r="E195" s="328"/>
      <c r="F195" s="328"/>
      <c r="G195" s="328"/>
      <c r="H195" s="328"/>
      <c r="I195" s="328"/>
      <c r="J195" s="328"/>
      <c r="K195" s="328"/>
      <c r="L195" s="328"/>
      <c r="M195" s="328"/>
      <c r="N195" s="329"/>
      <c r="U195" s="309"/>
      <c r="AK195" s="131"/>
      <c r="AL195" s="226"/>
      <c r="AM195" s="226"/>
      <c r="AO195" s="237" t="s">
        <v>64</v>
      </c>
      <c r="AS195" s="226"/>
    </row>
    <row r="196" spans="1:45" s="120" customFormat="1" ht="15" x14ac:dyDescent="0.25">
      <c r="A196" s="240"/>
      <c r="B196" s="239" t="s">
        <v>58</v>
      </c>
      <c r="C196" s="330" t="s">
        <v>65</v>
      </c>
      <c r="D196" s="330"/>
      <c r="E196" s="330"/>
      <c r="F196" s="241"/>
      <c r="G196" s="242"/>
      <c r="H196" s="242"/>
      <c r="I196" s="242"/>
      <c r="J196" s="259">
        <v>2794.5</v>
      </c>
      <c r="K196" s="265">
        <v>0.79349999999999998</v>
      </c>
      <c r="L196" s="243">
        <v>72.95</v>
      </c>
      <c r="M196" s="244">
        <v>46.99</v>
      </c>
      <c r="N196" s="245">
        <v>3427.92</v>
      </c>
      <c r="R196" s="117"/>
      <c r="S196" s="117"/>
      <c r="U196" s="309"/>
      <c r="AK196" s="131"/>
      <c r="AL196" s="226"/>
      <c r="AM196" s="226"/>
      <c r="AP196" s="237" t="s">
        <v>65</v>
      </c>
      <c r="AS196" s="226"/>
    </row>
    <row r="197" spans="1:45" s="120" customFormat="1" ht="15" x14ac:dyDescent="0.25">
      <c r="A197" s="240"/>
      <c r="B197" s="239" t="s">
        <v>76</v>
      </c>
      <c r="C197" s="330" t="s">
        <v>80</v>
      </c>
      <c r="D197" s="330"/>
      <c r="E197" s="330"/>
      <c r="F197" s="241"/>
      <c r="G197" s="242"/>
      <c r="H197" s="242"/>
      <c r="I197" s="242"/>
      <c r="J197" s="259">
        <v>2758.1</v>
      </c>
      <c r="K197" s="265">
        <v>0.86250000000000004</v>
      </c>
      <c r="L197" s="243">
        <v>78.260000000000005</v>
      </c>
      <c r="M197" s="244">
        <v>14.01</v>
      </c>
      <c r="N197" s="245">
        <v>1096.42</v>
      </c>
      <c r="R197" s="117"/>
      <c r="S197" s="117"/>
      <c r="U197" s="309"/>
      <c r="AK197" s="131"/>
      <c r="AL197" s="226"/>
      <c r="AM197" s="226"/>
      <c r="AP197" s="237" t="s">
        <v>80</v>
      </c>
      <c r="AS197" s="226"/>
    </row>
    <row r="198" spans="1:45" s="120" customFormat="1" ht="15" x14ac:dyDescent="0.25">
      <c r="A198" s="240"/>
      <c r="B198" s="239" t="s">
        <v>81</v>
      </c>
      <c r="C198" s="330" t="s">
        <v>82</v>
      </c>
      <c r="D198" s="330"/>
      <c r="E198" s="330"/>
      <c r="F198" s="241"/>
      <c r="G198" s="242"/>
      <c r="H198" s="242"/>
      <c r="I198" s="242"/>
      <c r="J198" s="243">
        <v>363.99</v>
      </c>
      <c r="K198" s="265">
        <v>0.86250000000000004</v>
      </c>
      <c r="L198" s="243">
        <v>10.33</v>
      </c>
      <c r="M198" s="244">
        <v>46.99</v>
      </c>
      <c r="N198" s="260">
        <v>485.41</v>
      </c>
      <c r="R198" s="117"/>
      <c r="S198" s="117"/>
      <c r="U198" s="309"/>
      <c r="AK198" s="131"/>
      <c r="AL198" s="226"/>
      <c r="AM198" s="226"/>
      <c r="AP198" s="237" t="s">
        <v>82</v>
      </c>
      <c r="AS198" s="226"/>
    </row>
    <row r="199" spans="1:45" s="120" customFormat="1" ht="15" x14ac:dyDescent="0.25">
      <c r="A199" s="240"/>
      <c r="B199" s="239" t="s">
        <v>83</v>
      </c>
      <c r="C199" s="330" t="s">
        <v>84</v>
      </c>
      <c r="D199" s="330"/>
      <c r="E199" s="330"/>
      <c r="F199" s="241"/>
      <c r="G199" s="242"/>
      <c r="H199" s="242"/>
      <c r="I199" s="242"/>
      <c r="J199" s="243">
        <v>682.57</v>
      </c>
      <c r="K199" s="247">
        <v>0</v>
      </c>
      <c r="L199" s="243">
        <v>0</v>
      </c>
      <c r="M199" s="244">
        <v>8.75</v>
      </c>
      <c r="N199" s="250"/>
      <c r="R199" s="117"/>
      <c r="S199" s="117"/>
      <c r="U199" s="309"/>
      <c r="AK199" s="131"/>
      <c r="AL199" s="226"/>
      <c r="AM199" s="226"/>
      <c r="AP199" s="237" t="s">
        <v>84</v>
      </c>
      <c r="AS199" s="226"/>
    </row>
    <row r="200" spans="1:45" s="120" customFormat="1" ht="15" x14ac:dyDescent="0.25">
      <c r="A200" s="246"/>
      <c r="B200" s="239"/>
      <c r="C200" s="330" t="s">
        <v>66</v>
      </c>
      <c r="D200" s="330"/>
      <c r="E200" s="330"/>
      <c r="F200" s="241" t="s">
        <v>67</v>
      </c>
      <c r="G200" s="247">
        <v>270</v>
      </c>
      <c r="H200" s="265">
        <v>0.79349999999999998</v>
      </c>
      <c r="I200" s="268">
        <v>7.0486605000000004</v>
      </c>
      <c r="J200" s="249"/>
      <c r="K200" s="242"/>
      <c r="L200" s="249"/>
      <c r="M200" s="242"/>
      <c r="N200" s="250"/>
      <c r="R200" s="117"/>
      <c r="S200" s="117"/>
      <c r="U200" s="309"/>
      <c r="AK200" s="131"/>
      <c r="AL200" s="226"/>
      <c r="AM200" s="226"/>
      <c r="AQ200" s="237" t="s">
        <v>66</v>
      </c>
      <c r="AS200" s="226"/>
    </row>
    <row r="201" spans="1:45" s="120" customFormat="1" ht="15" x14ac:dyDescent="0.25">
      <c r="A201" s="246"/>
      <c r="B201" s="239"/>
      <c r="C201" s="330" t="s">
        <v>85</v>
      </c>
      <c r="D201" s="330"/>
      <c r="E201" s="330"/>
      <c r="F201" s="241" t="s">
        <v>67</v>
      </c>
      <c r="G201" s="244">
        <v>28.73</v>
      </c>
      <c r="H201" s="265">
        <v>0.86250000000000004</v>
      </c>
      <c r="I201" s="268">
        <v>0.81524969999999997</v>
      </c>
      <c r="J201" s="249"/>
      <c r="K201" s="242"/>
      <c r="L201" s="249"/>
      <c r="M201" s="242"/>
      <c r="N201" s="250"/>
      <c r="R201" s="117"/>
      <c r="S201" s="117"/>
      <c r="U201" s="309"/>
      <c r="AK201" s="131"/>
      <c r="AL201" s="226"/>
      <c r="AM201" s="226"/>
      <c r="AQ201" s="237" t="s">
        <v>85</v>
      </c>
      <c r="AS201" s="226"/>
    </row>
    <row r="202" spans="1:45" s="120" customFormat="1" ht="15" x14ac:dyDescent="0.25">
      <c r="A202" s="235"/>
      <c r="B202" s="239"/>
      <c r="C202" s="331" t="s">
        <v>68</v>
      </c>
      <c r="D202" s="331"/>
      <c r="E202" s="331"/>
      <c r="F202" s="251"/>
      <c r="G202" s="252"/>
      <c r="H202" s="252"/>
      <c r="I202" s="252"/>
      <c r="J202" s="262">
        <v>6235.17</v>
      </c>
      <c r="K202" s="252"/>
      <c r="L202" s="253">
        <v>151.21</v>
      </c>
      <c r="M202" s="252"/>
      <c r="N202" s="254">
        <v>4524.34</v>
      </c>
      <c r="R202" s="117"/>
      <c r="S202" s="117"/>
      <c r="U202" s="309"/>
      <c r="AK202" s="131"/>
      <c r="AL202" s="226"/>
      <c r="AM202" s="226"/>
      <c r="AR202" s="237" t="s">
        <v>68</v>
      </c>
      <c r="AS202" s="226"/>
    </row>
    <row r="203" spans="1:45" s="120" customFormat="1" ht="15" x14ac:dyDescent="0.25">
      <c r="A203" s="246"/>
      <c r="B203" s="239"/>
      <c r="C203" s="330" t="s">
        <v>69</v>
      </c>
      <c r="D203" s="330"/>
      <c r="E203" s="330"/>
      <c r="F203" s="241"/>
      <c r="G203" s="242"/>
      <c r="H203" s="242"/>
      <c r="I203" s="242"/>
      <c r="J203" s="249"/>
      <c r="K203" s="242"/>
      <c r="L203" s="243">
        <v>83.28</v>
      </c>
      <c r="M203" s="242"/>
      <c r="N203" s="245">
        <v>3913.33</v>
      </c>
      <c r="R203" s="117"/>
      <c r="S203" s="117"/>
      <c r="U203" s="309"/>
      <c r="AK203" s="131"/>
      <c r="AL203" s="226"/>
      <c r="AM203" s="226"/>
      <c r="AQ203" s="237" t="s">
        <v>69</v>
      </c>
      <c r="AS203" s="226"/>
    </row>
    <row r="204" spans="1:45" s="120" customFormat="1" ht="23.25" x14ac:dyDescent="0.25">
      <c r="A204" s="246"/>
      <c r="B204" s="239" t="s">
        <v>333</v>
      </c>
      <c r="C204" s="330" t="s">
        <v>334</v>
      </c>
      <c r="D204" s="330"/>
      <c r="E204" s="330"/>
      <c r="F204" s="241" t="s">
        <v>72</v>
      </c>
      <c r="G204" s="247">
        <v>117</v>
      </c>
      <c r="H204" s="242"/>
      <c r="I204" s="247">
        <v>117</v>
      </c>
      <c r="J204" s="249"/>
      <c r="K204" s="242"/>
      <c r="L204" s="243">
        <v>97.44</v>
      </c>
      <c r="M204" s="242"/>
      <c r="N204" s="245">
        <v>4578.6000000000004</v>
      </c>
      <c r="R204" s="117"/>
      <c r="S204" s="117"/>
      <c r="U204" s="309"/>
      <c r="AK204" s="131"/>
      <c r="AL204" s="226"/>
      <c r="AM204" s="226"/>
      <c r="AQ204" s="237" t="s">
        <v>334</v>
      </c>
      <c r="AS204" s="226"/>
    </row>
    <row r="205" spans="1:45" s="120" customFormat="1" ht="45" x14ac:dyDescent="0.25">
      <c r="A205" s="246"/>
      <c r="B205" s="239" t="s">
        <v>335</v>
      </c>
      <c r="C205" s="330" t="s">
        <v>336</v>
      </c>
      <c r="D205" s="330"/>
      <c r="E205" s="330"/>
      <c r="F205" s="241" t="s">
        <v>72</v>
      </c>
      <c r="G205" s="247">
        <v>74</v>
      </c>
      <c r="H205" s="244">
        <v>0.85</v>
      </c>
      <c r="I205" s="264">
        <v>62.9</v>
      </c>
      <c r="J205" s="249"/>
      <c r="K205" s="242"/>
      <c r="L205" s="243">
        <v>52.38</v>
      </c>
      <c r="M205" s="242"/>
      <c r="N205" s="245">
        <v>2461.48</v>
      </c>
      <c r="U205" s="309"/>
      <c r="AK205" s="131"/>
      <c r="AL205" s="226"/>
      <c r="AM205" s="226"/>
      <c r="AQ205" s="237" t="s">
        <v>336</v>
      </c>
      <c r="AS205" s="226"/>
    </row>
    <row r="206" spans="1:45" s="120" customFormat="1" ht="15" x14ac:dyDescent="0.25">
      <c r="A206" s="255"/>
      <c r="B206" s="256"/>
      <c r="C206" s="339" t="s">
        <v>75</v>
      </c>
      <c r="D206" s="339"/>
      <c r="E206" s="339"/>
      <c r="F206" s="229"/>
      <c r="G206" s="230"/>
      <c r="H206" s="230"/>
      <c r="I206" s="230"/>
      <c r="J206" s="233"/>
      <c r="K206" s="230"/>
      <c r="L206" s="269">
        <v>301.02999999999997</v>
      </c>
      <c r="M206" s="252"/>
      <c r="N206" s="258">
        <v>11564.42</v>
      </c>
      <c r="R206" s="117"/>
      <c r="S206" s="117"/>
      <c r="T206" s="308">
        <f>'[1]ЛСР  Ремонт пути №3_15.08 v2 - '!$N$194-N206</f>
        <v>18355.010000000002</v>
      </c>
      <c r="U206" s="309" t="s">
        <v>465</v>
      </c>
      <c r="AK206" s="131"/>
      <c r="AL206" s="226"/>
      <c r="AM206" s="226"/>
      <c r="AS206" s="226" t="s">
        <v>75</v>
      </c>
    </row>
    <row r="207" spans="1:45" s="120" customFormat="1" ht="45.75" x14ac:dyDescent="0.25">
      <c r="A207" s="227" t="s">
        <v>157</v>
      </c>
      <c r="B207" s="228" t="s">
        <v>446</v>
      </c>
      <c r="C207" s="339" t="s">
        <v>447</v>
      </c>
      <c r="D207" s="339"/>
      <c r="E207" s="339"/>
      <c r="F207" s="229" t="s">
        <v>331</v>
      </c>
      <c r="G207" s="230">
        <v>1.35E-2</v>
      </c>
      <c r="H207" s="231">
        <v>1</v>
      </c>
      <c r="I207" s="232">
        <v>1.35E-2</v>
      </c>
      <c r="J207" s="233"/>
      <c r="K207" s="230"/>
      <c r="L207" s="233"/>
      <c r="M207" s="230"/>
      <c r="N207" s="234"/>
      <c r="R207" s="118" t="s">
        <v>375</v>
      </c>
      <c r="S207" s="118" t="s">
        <v>387</v>
      </c>
      <c r="U207" s="309"/>
      <c r="AK207" s="131"/>
      <c r="AL207" s="226"/>
      <c r="AM207" s="226" t="s">
        <v>447</v>
      </c>
      <c r="AS207" s="226"/>
    </row>
    <row r="208" spans="1:45" s="120" customFormat="1" ht="15" x14ac:dyDescent="0.25">
      <c r="A208" s="235"/>
      <c r="B208" s="236"/>
      <c r="C208" s="330" t="s">
        <v>448</v>
      </c>
      <c r="D208" s="330"/>
      <c r="E208" s="330"/>
      <c r="F208" s="330"/>
      <c r="G208" s="330"/>
      <c r="H208" s="330"/>
      <c r="I208" s="330"/>
      <c r="J208" s="330"/>
      <c r="K208" s="330"/>
      <c r="L208" s="330"/>
      <c r="M208" s="330"/>
      <c r="N208" s="340"/>
      <c r="R208" s="117"/>
      <c r="S208" s="117"/>
      <c r="U208" s="309"/>
      <c r="AK208" s="131"/>
      <c r="AL208" s="226"/>
      <c r="AM208" s="226"/>
      <c r="AN208" s="237" t="s">
        <v>448</v>
      </c>
      <c r="AS208" s="226"/>
    </row>
    <row r="209" spans="1:45" s="120" customFormat="1" ht="22.5" x14ac:dyDescent="0.25">
      <c r="A209" s="238"/>
      <c r="B209" s="239" t="s">
        <v>441</v>
      </c>
      <c r="C209" s="328" t="s">
        <v>442</v>
      </c>
      <c r="D209" s="328"/>
      <c r="E209" s="328"/>
      <c r="F209" s="328"/>
      <c r="G209" s="328"/>
      <c r="H209" s="328"/>
      <c r="I209" s="328"/>
      <c r="J209" s="328"/>
      <c r="K209" s="328"/>
      <c r="L209" s="328"/>
      <c r="M209" s="328"/>
      <c r="N209" s="329"/>
      <c r="R209" s="117"/>
      <c r="S209" s="117"/>
      <c r="U209" s="309"/>
      <c r="AK209" s="131"/>
      <c r="AL209" s="226"/>
      <c r="AM209" s="226"/>
      <c r="AO209" s="237" t="s">
        <v>442</v>
      </c>
      <c r="AS209" s="226"/>
    </row>
    <row r="210" spans="1:45" s="120" customFormat="1" ht="23.25" x14ac:dyDescent="0.25">
      <c r="A210" s="238"/>
      <c r="B210" s="239" t="s">
        <v>105</v>
      </c>
      <c r="C210" s="328" t="s">
        <v>106</v>
      </c>
      <c r="D210" s="328"/>
      <c r="E210" s="328"/>
      <c r="F210" s="328"/>
      <c r="G210" s="328"/>
      <c r="H210" s="328"/>
      <c r="I210" s="328"/>
      <c r="J210" s="328"/>
      <c r="K210" s="328"/>
      <c r="L210" s="328"/>
      <c r="M210" s="328"/>
      <c r="N210" s="329"/>
      <c r="R210" s="117"/>
      <c r="S210" s="117"/>
      <c r="U210" s="309"/>
      <c r="AK210" s="131"/>
      <c r="AL210" s="226"/>
      <c r="AM210" s="226"/>
      <c r="AO210" s="237" t="s">
        <v>106</v>
      </c>
      <c r="AS210" s="226"/>
    </row>
    <row r="211" spans="1:45" s="120" customFormat="1" ht="68.25" x14ac:dyDescent="0.25">
      <c r="A211" s="238"/>
      <c r="B211" s="239" t="s">
        <v>63</v>
      </c>
      <c r="C211" s="328" t="s">
        <v>64</v>
      </c>
      <c r="D211" s="328"/>
      <c r="E211" s="328"/>
      <c r="F211" s="328"/>
      <c r="G211" s="328"/>
      <c r="H211" s="328"/>
      <c r="I211" s="328"/>
      <c r="J211" s="328"/>
      <c r="K211" s="328"/>
      <c r="L211" s="328"/>
      <c r="M211" s="328"/>
      <c r="N211" s="329"/>
      <c r="R211" s="117"/>
      <c r="S211" s="117"/>
      <c r="U211" s="309"/>
      <c r="AK211" s="131"/>
      <c r="AL211" s="226"/>
      <c r="AM211" s="226"/>
      <c r="AO211" s="237" t="s">
        <v>64</v>
      </c>
      <c r="AS211" s="226"/>
    </row>
    <row r="212" spans="1:45" s="120" customFormat="1" ht="15" x14ac:dyDescent="0.25">
      <c r="A212" s="240"/>
      <c r="B212" s="239" t="s">
        <v>58</v>
      </c>
      <c r="C212" s="330" t="s">
        <v>65</v>
      </c>
      <c r="D212" s="330"/>
      <c r="E212" s="330"/>
      <c r="F212" s="241"/>
      <c r="G212" s="242"/>
      <c r="H212" s="242"/>
      <c r="I212" s="242"/>
      <c r="J212" s="259">
        <v>3726</v>
      </c>
      <c r="K212" s="265">
        <v>0.79349999999999998</v>
      </c>
      <c r="L212" s="243">
        <v>39.909999999999997</v>
      </c>
      <c r="M212" s="244">
        <v>46.99</v>
      </c>
      <c r="N212" s="245">
        <v>1875.37</v>
      </c>
      <c r="R212" s="117"/>
      <c r="S212" s="117"/>
      <c r="U212" s="309"/>
      <c r="AK212" s="131"/>
      <c r="AL212" s="226"/>
      <c r="AM212" s="226"/>
      <c r="AP212" s="237" t="s">
        <v>65</v>
      </c>
      <c r="AS212" s="226"/>
    </row>
    <row r="213" spans="1:45" s="120" customFormat="1" ht="15" x14ac:dyDescent="0.25">
      <c r="A213" s="240"/>
      <c r="B213" s="239" t="s">
        <v>76</v>
      </c>
      <c r="C213" s="330" t="s">
        <v>80</v>
      </c>
      <c r="D213" s="330"/>
      <c r="E213" s="330"/>
      <c r="F213" s="241"/>
      <c r="G213" s="242"/>
      <c r="H213" s="242"/>
      <c r="I213" s="242"/>
      <c r="J213" s="259">
        <v>5767.29</v>
      </c>
      <c r="K213" s="265">
        <v>0.86250000000000004</v>
      </c>
      <c r="L213" s="243">
        <v>67.150000000000006</v>
      </c>
      <c r="M213" s="244">
        <v>14.01</v>
      </c>
      <c r="N213" s="260">
        <v>940.77</v>
      </c>
      <c r="R213" s="117"/>
      <c r="S213" s="117"/>
      <c r="U213" s="309"/>
      <c r="AK213" s="131"/>
      <c r="AL213" s="226"/>
      <c r="AM213" s="226"/>
      <c r="AP213" s="237" t="s">
        <v>80</v>
      </c>
      <c r="AS213" s="226"/>
    </row>
    <row r="214" spans="1:45" s="120" customFormat="1" ht="15" x14ac:dyDescent="0.25">
      <c r="A214" s="240"/>
      <c r="B214" s="239" t="s">
        <v>81</v>
      </c>
      <c r="C214" s="330" t="s">
        <v>82</v>
      </c>
      <c r="D214" s="330"/>
      <c r="E214" s="330"/>
      <c r="F214" s="241"/>
      <c r="G214" s="242"/>
      <c r="H214" s="242"/>
      <c r="I214" s="242"/>
      <c r="J214" s="243">
        <v>687.4</v>
      </c>
      <c r="K214" s="265">
        <v>0.86250000000000004</v>
      </c>
      <c r="L214" s="243">
        <v>8</v>
      </c>
      <c r="M214" s="244">
        <v>46.99</v>
      </c>
      <c r="N214" s="260">
        <v>375.92</v>
      </c>
      <c r="R214" s="117"/>
      <c r="S214" s="117"/>
      <c r="U214" s="309"/>
      <c r="AK214" s="131"/>
      <c r="AL214" s="226"/>
      <c r="AM214" s="226"/>
      <c r="AP214" s="237" t="s">
        <v>82</v>
      </c>
      <c r="AS214" s="226"/>
    </row>
    <row r="215" spans="1:45" s="120" customFormat="1" ht="15" x14ac:dyDescent="0.25">
      <c r="A215" s="240"/>
      <c r="B215" s="239" t="s">
        <v>83</v>
      </c>
      <c r="C215" s="330" t="s">
        <v>84</v>
      </c>
      <c r="D215" s="330"/>
      <c r="E215" s="330"/>
      <c r="F215" s="241"/>
      <c r="G215" s="242"/>
      <c r="H215" s="242"/>
      <c r="I215" s="242"/>
      <c r="J215" s="259">
        <v>2012.84</v>
      </c>
      <c r="K215" s="247">
        <v>0</v>
      </c>
      <c r="L215" s="243">
        <v>0</v>
      </c>
      <c r="M215" s="244">
        <v>8.75</v>
      </c>
      <c r="N215" s="250"/>
      <c r="R215" s="118"/>
      <c r="S215" s="118"/>
      <c r="U215" s="309"/>
      <c r="AK215" s="131"/>
      <c r="AL215" s="226"/>
      <c r="AM215" s="226"/>
      <c r="AP215" s="237" t="s">
        <v>84</v>
      </c>
      <c r="AS215" s="226"/>
    </row>
    <row r="216" spans="1:45" s="120" customFormat="1" ht="15" x14ac:dyDescent="0.25">
      <c r="A216" s="246"/>
      <c r="B216" s="239"/>
      <c r="C216" s="330" t="s">
        <v>66</v>
      </c>
      <c r="D216" s="330"/>
      <c r="E216" s="330"/>
      <c r="F216" s="241" t="s">
        <v>67</v>
      </c>
      <c r="G216" s="247">
        <v>360</v>
      </c>
      <c r="H216" s="265">
        <v>0.79349999999999998</v>
      </c>
      <c r="I216" s="248">
        <v>3.8564099999999999</v>
      </c>
      <c r="J216" s="249"/>
      <c r="K216" s="242"/>
      <c r="L216" s="249"/>
      <c r="M216" s="242"/>
      <c r="N216" s="250"/>
      <c r="R216" s="117"/>
      <c r="S216" s="117"/>
      <c r="U216" s="309"/>
      <c r="AK216" s="131"/>
      <c r="AL216" s="226"/>
      <c r="AM216" s="226"/>
      <c r="AQ216" s="237" t="s">
        <v>66</v>
      </c>
      <c r="AS216" s="226"/>
    </row>
    <row r="217" spans="1:45" s="120" customFormat="1" ht="15" x14ac:dyDescent="0.25">
      <c r="A217" s="246"/>
      <c r="B217" s="239"/>
      <c r="C217" s="330" t="s">
        <v>85</v>
      </c>
      <c r="D217" s="330"/>
      <c r="E217" s="330"/>
      <c r="F217" s="241" t="s">
        <v>67</v>
      </c>
      <c r="G217" s="244">
        <v>52.86</v>
      </c>
      <c r="H217" s="265">
        <v>0.86250000000000004</v>
      </c>
      <c r="I217" s="268">
        <v>0.61548860000000005</v>
      </c>
      <c r="J217" s="249"/>
      <c r="K217" s="242"/>
      <c r="L217" s="249"/>
      <c r="M217" s="242"/>
      <c r="N217" s="250"/>
      <c r="R217" s="117"/>
      <c r="S217" s="117"/>
      <c r="U217" s="309"/>
      <c r="AK217" s="131"/>
      <c r="AL217" s="226"/>
      <c r="AM217" s="226"/>
      <c r="AQ217" s="237" t="s">
        <v>85</v>
      </c>
      <c r="AS217" s="226"/>
    </row>
    <row r="218" spans="1:45" s="120" customFormat="1" ht="15" x14ac:dyDescent="0.25">
      <c r="A218" s="235"/>
      <c r="B218" s="239"/>
      <c r="C218" s="331" t="s">
        <v>68</v>
      </c>
      <c r="D218" s="331"/>
      <c r="E218" s="331"/>
      <c r="F218" s="251"/>
      <c r="G218" s="252"/>
      <c r="H218" s="252"/>
      <c r="I218" s="252"/>
      <c r="J218" s="262">
        <v>11506.13</v>
      </c>
      <c r="K218" s="252"/>
      <c r="L218" s="253">
        <v>107.06</v>
      </c>
      <c r="M218" s="252"/>
      <c r="N218" s="254">
        <v>2816.14</v>
      </c>
      <c r="R218" s="117"/>
      <c r="S218" s="117"/>
      <c r="U218" s="309"/>
      <c r="AK218" s="131"/>
      <c r="AL218" s="226"/>
      <c r="AM218" s="226"/>
      <c r="AR218" s="237" t="s">
        <v>68</v>
      </c>
      <c r="AS218" s="226"/>
    </row>
    <row r="219" spans="1:45" s="120" customFormat="1" ht="15" x14ac:dyDescent="0.25">
      <c r="A219" s="246"/>
      <c r="B219" s="239"/>
      <c r="C219" s="330" t="s">
        <v>69</v>
      </c>
      <c r="D219" s="330"/>
      <c r="E219" s="330"/>
      <c r="F219" s="241"/>
      <c r="G219" s="242"/>
      <c r="H219" s="242"/>
      <c r="I219" s="242"/>
      <c r="J219" s="249"/>
      <c r="K219" s="242"/>
      <c r="L219" s="243">
        <v>47.91</v>
      </c>
      <c r="M219" s="242"/>
      <c r="N219" s="245">
        <v>2251.29</v>
      </c>
      <c r="R219" s="117"/>
      <c r="S219" s="117"/>
      <c r="U219" s="309"/>
      <c r="AK219" s="131"/>
      <c r="AL219" s="226"/>
      <c r="AM219" s="226"/>
      <c r="AQ219" s="237" t="s">
        <v>69</v>
      </c>
      <c r="AS219" s="226"/>
    </row>
    <row r="220" spans="1:45" s="120" customFormat="1" ht="23.25" x14ac:dyDescent="0.25">
      <c r="A220" s="246"/>
      <c r="B220" s="239" t="s">
        <v>333</v>
      </c>
      <c r="C220" s="330" t="s">
        <v>334</v>
      </c>
      <c r="D220" s="330"/>
      <c r="E220" s="330"/>
      <c r="F220" s="241" t="s">
        <v>72</v>
      </c>
      <c r="G220" s="247">
        <v>117</v>
      </c>
      <c r="H220" s="242"/>
      <c r="I220" s="247">
        <v>117</v>
      </c>
      <c r="J220" s="249"/>
      <c r="K220" s="242"/>
      <c r="L220" s="243">
        <v>56.05</v>
      </c>
      <c r="M220" s="242"/>
      <c r="N220" s="245">
        <v>2634.01</v>
      </c>
      <c r="R220" s="117"/>
      <c r="S220" s="117"/>
      <c r="U220" s="309"/>
      <c r="AK220" s="131"/>
      <c r="AL220" s="226"/>
      <c r="AM220" s="226"/>
      <c r="AQ220" s="237" t="s">
        <v>334</v>
      </c>
      <c r="AS220" s="226"/>
    </row>
    <row r="221" spans="1:45" s="120" customFormat="1" ht="45" x14ac:dyDescent="0.25">
      <c r="A221" s="246"/>
      <c r="B221" s="239" t="s">
        <v>335</v>
      </c>
      <c r="C221" s="330" t="s">
        <v>336</v>
      </c>
      <c r="D221" s="330"/>
      <c r="E221" s="330"/>
      <c r="F221" s="241" t="s">
        <v>72</v>
      </c>
      <c r="G221" s="247">
        <v>74</v>
      </c>
      <c r="H221" s="244">
        <v>0.85</v>
      </c>
      <c r="I221" s="264">
        <v>62.9</v>
      </c>
      <c r="J221" s="249"/>
      <c r="K221" s="242"/>
      <c r="L221" s="243">
        <v>30.14</v>
      </c>
      <c r="M221" s="242"/>
      <c r="N221" s="245">
        <v>1416.06</v>
      </c>
      <c r="R221" s="117"/>
      <c r="S221" s="117"/>
      <c r="U221" s="309"/>
      <c r="AK221" s="131"/>
      <c r="AL221" s="226"/>
      <c r="AM221" s="226"/>
      <c r="AQ221" s="237" t="s">
        <v>336</v>
      </c>
      <c r="AS221" s="226"/>
    </row>
    <row r="222" spans="1:45" s="120" customFormat="1" ht="15" x14ac:dyDescent="0.25">
      <c r="A222" s="255"/>
      <c r="B222" s="256"/>
      <c r="C222" s="339" t="s">
        <v>75</v>
      </c>
      <c r="D222" s="339"/>
      <c r="E222" s="339"/>
      <c r="F222" s="229"/>
      <c r="G222" s="230"/>
      <c r="H222" s="230"/>
      <c r="I222" s="230"/>
      <c r="J222" s="233"/>
      <c r="K222" s="230"/>
      <c r="L222" s="269">
        <v>193.25</v>
      </c>
      <c r="M222" s="252"/>
      <c r="N222" s="258">
        <v>6866.21</v>
      </c>
      <c r="R222" s="117"/>
      <c r="S222" s="117"/>
      <c r="T222" s="308">
        <f>'[1]ЛСР  Ремонт пути №3_15.08 v2 - '!$N$204-N222</f>
        <v>9714.4599999999991</v>
      </c>
      <c r="U222" s="309" t="s">
        <v>465</v>
      </c>
      <c r="AK222" s="131"/>
      <c r="AL222" s="226"/>
      <c r="AM222" s="226"/>
      <c r="AS222" s="226" t="s">
        <v>75</v>
      </c>
    </row>
    <row r="223" spans="1:45" s="120" customFormat="1" ht="45.75" x14ac:dyDescent="0.25">
      <c r="A223" s="227" t="s">
        <v>161</v>
      </c>
      <c r="B223" s="228" t="s">
        <v>329</v>
      </c>
      <c r="C223" s="339" t="s">
        <v>449</v>
      </c>
      <c r="D223" s="339"/>
      <c r="E223" s="339"/>
      <c r="F223" s="229" t="s">
        <v>331</v>
      </c>
      <c r="G223" s="230">
        <v>6.5199999999999998E-3</v>
      </c>
      <c r="H223" s="231">
        <v>1</v>
      </c>
      <c r="I223" s="271">
        <v>6.5199999999999998E-3</v>
      </c>
      <c r="J223" s="233"/>
      <c r="K223" s="230"/>
      <c r="L223" s="233"/>
      <c r="M223" s="230"/>
      <c r="N223" s="234"/>
      <c r="R223" s="118" t="s">
        <v>375</v>
      </c>
      <c r="S223" s="118" t="s">
        <v>387</v>
      </c>
      <c r="U223" s="309"/>
      <c r="AK223" s="131"/>
      <c r="AL223" s="226"/>
      <c r="AM223" s="226" t="s">
        <v>449</v>
      </c>
      <c r="AS223" s="226"/>
    </row>
    <row r="224" spans="1:45" s="120" customFormat="1" ht="15" x14ac:dyDescent="0.25">
      <c r="A224" s="235"/>
      <c r="B224" s="236"/>
      <c r="C224" s="330" t="s">
        <v>450</v>
      </c>
      <c r="D224" s="330"/>
      <c r="E224" s="330"/>
      <c r="F224" s="330"/>
      <c r="G224" s="330"/>
      <c r="H224" s="330"/>
      <c r="I224" s="330"/>
      <c r="J224" s="330"/>
      <c r="K224" s="330"/>
      <c r="L224" s="330"/>
      <c r="M224" s="330"/>
      <c r="N224" s="340"/>
      <c r="R224" s="117"/>
      <c r="S224" s="117"/>
      <c r="U224" s="309"/>
      <c r="AK224" s="131"/>
      <c r="AL224" s="226"/>
      <c r="AM224" s="226"/>
      <c r="AN224" s="237" t="s">
        <v>450</v>
      </c>
      <c r="AS224" s="226"/>
    </row>
    <row r="225" spans="1:45" s="120" customFormat="1" ht="22.5" x14ac:dyDescent="0.25">
      <c r="A225" s="238"/>
      <c r="B225" s="239" t="s">
        <v>441</v>
      </c>
      <c r="C225" s="328" t="s">
        <v>442</v>
      </c>
      <c r="D225" s="328"/>
      <c r="E225" s="328"/>
      <c r="F225" s="328"/>
      <c r="G225" s="328"/>
      <c r="H225" s="328"/>
      <c r="I225" s="328"/>
      <c r="J225" s="328"/>
      <c r="K225" s="328"/>
      <c r="L225" s="328"/>
      <c r="M225" s="328"/>
      <c r="N225" s="329"/>
      <c r="U225" s="309"/>
      <c r="AK225" s="131"/>
      <c r="AL225" s="226"/>
      <c r="AM225" s="226"/>
      <c r="AO225" s="237" t="s">
        <v>442</v>
      </c>
      <c r="AS225" s="226"/>
    </row>
    <row r="226" spans="1:45" s="120" customFormat="1" ht="23.25" x14ac:dyDescent="0.25">
      <c r="A226" s="238"/>
      <c r="B226" s="239" t="s">
        <v>105</v>
      </c>
      <c r="C226" s="328" t="s">
        <v>106</v>
      </c>
      <c r="D226" s="328"/>
      <c r="E226" s="328"/>
      <c r="F226" s="328"/>
      <c r="G226" s="328"/>
      <c r="H226" s="328"/>
      <c r="I226" s="328"/>
      <c r="J226" s="328"/>
      <c r="K226" s="328"/>
      <c r="L226" s="328"/>
      <c r="M226" s="328"/>
      <c r="N226" s="329"/>
      <c r="R226" s="117"/>
      <c r="S226" s="117"/>
      <c r="U226" s="309"/>
      <c r="AK226" s="131"/>
      <c r="AL226" s="226"/>
      <c r="AM226" s="226"/>
      <c r="AO226" s="237" t="s">
        <v>106</v>
      </c>
      <c r="AS226" s="226"/>
    </row>
    <row r="227" spans="1:45" s="120" customFormat="1" ht="68.25" x14ac:dyDescent="0.25">
      <c r="A227" s="238"/>
      <c r="B227" s="239" t="s">
        <v>63</v>
      </c>
      <c r="C227" s="328" t="s">
        <v>64</v>
      </c>
      <c r="D227" s="328"/>
      <c r="E227" s="328"/>
      <c r="F227" s="328"/>
      <c r="G227" s="328"/>
      <c r="H227" s="328"/>
      <c r="I227" s="328"/>
      <c r="J227" s="328"/>
      <c r="K227" s="328"/>
      <c r="L227" s="328"/>
      <c r="M227" s="328"/>
      <c r="N227" s="329"/>
      <c r="R227" s="117"/>
      <c r="S227" s="117"/>
      <c r="U227" s="309"/>
      <c r="AK227" s="131"/>
      <c r="AL227" s="226"/>
      <c r="AM227" s="226"/>
      <c r="AO227" s="237" t="s">
        <v>64</v>
      </c>
      <c r="AS227" s="226"/>
    </row>
    <row r="228" spans="1:45" s="120" customFormat="1" ht="15" x14ac:dyDescent="0.25">
      <c r="A228" s="240"/>
      <c r="B228" s="239" t="s">
        <v>58</v>
      </c>
      <c r="C228" s="330" t="s">
        <v>65</v>
      </c>
      <c r="D228" s="330"/>
      <c r="E228" s="330"/>
      <c r="F228" s="241"/>
      <c r="G228" s="242"/>
      <c r="H228" s="242"/>
      <c r="I228" s="242"/>
      <c r="J228" s="259">
        <v>3891.6</v>
      </c>
      <c r="K228" s="265">
        <v>0.79349999999999998</v>
      </c>
      <c r="L228" s="243">
        <v>20.13</v>
      </c>
      <c r="M228" s="244">
        <v>46.99</v>
      </c>
      <c r="N228" s="260">
        <v>945.91</v>
      </c>
      <c r="R228" s="117"/>
      <c r="S228" s="117"/>
      <c r="U228" s="309"/>
      <c r="AK228" s="131"/>
      <c r="AL228" s="226"/>
      <c r="AM228" s="226"/>
      <c r="AP228" s="237" t="s">
        <v>65</v>
      </c>
      <c r="AS228" s="226"/>
    </row>
    <row r="229" spans="1:45" s="120" customFormat="1" ht="15" x14ac:dyDescent="0.25">
      <c r="A229" s="240"/>
      <c r="B229" s="239" t="s">
        <v>76</v>
      </c>
      <c r="C229" s="330" t="s">
        <v>80</v>
      </c>
      <c r="D229" s="330"/>
      <c r="E229" s="330"/>
      <c r="F229" s="241"/>
      <c r="G229" s="242"/>
      <c r="H229" s="242"/>
      <c r="I229" s="242"/>
      <c r="J229" s="259">
        <v>12813.74</v>
      </c>
      <c r="K229" s="265">
        <v>0.86250000000000004</v>
      </c>
      <c r="L229" s="243">
        <v>72.06</v>
      </c>
      <c r="M229" s="244">
        <v>14.01</v>
      </c>
      <c r="N229" s="245">
        <v>1009.56</v>
      </c>
      <c r="R229" s="117"/>
      <c r="S229" s="117"/>
      <c r="U229" s="309"/>
      <c r="AK229" s="131"/>
      <c r="AL229" s="226"/>
      <c r="AM229" s="226"/>
      <c r="AP229" s="237" t="s">
        <v>80</v>
      </c>
      <c r="AS229" s="226"/>
    </row>
    <row r="230" spans="1:45" s="120" customFormat="1" ht="15" x14ac:dyDescent="0.25">
      <c r="A230" s="240"/>
      <c r="B230" s="239" t="s">
        <v>81</v>
      </c>
      <c r="C230" s="330" t="s">
        <v>82</v>
      </c>
      <c r="D230" s="330"/>
      <c r="E230" s="330"/>
      <c r="F230" s="241"/>
      <c r="G230" s="242"/>
      <c r="H230" s="242"/>
      <c r="I230" s="242"/>
      <c r="J230" s="259">
        <v>1431.7</v>
      </c>
      <c r="K230" s="265">
        <v>0.86250000000000004</v>
      </c>
      <c r="L230" s="243">
        <v>8.0500000000000007</v>
      </c>
      <c r="M230" s="244">
        <v>46.99</v>
      </c>
      <c r="N230" s="260">
        <v>378.27</v>
      </c>
      <c r="R230" s="117"/>
      <c r="S230" s="117"/>
      <c r="U230" s="309"/>
      <c r="AK230" s="131"/>
      <c r="AL230" s="226"/>
      <c r="AM230" s="226"/>
      <c r="AP230" s="237" t="s">
        <v>82</v>
      </c>
      <c r="AS230" s="226"/>
    </row>
    <row r="231" spans="1:45" s="120" customFormat="1" ht="15" x14ac:dyDescent="0.25">
      <c r="A231" s="240"/>
      <c r="B231" s="239" t="s">
        <v>83</v>
      </c>
      <c r="C231" s="330" t="s">
        <v>84</v>
      </c>
      <c r="D231" s="330"/>
      <c r="E231" s="330"/>
      <c r="F231" s="241"/>
      <c r="G231" s="242"/>
      <c r="H231" s="242"/>
      <c r="I231" s="242"/>
      <c r="J231" s="259">
        <v>2849.58</v>
      </c>
      <c r="K231" s="247">
        <v>0</v>
      </c>
      <c r="L231" s="243">
        <v>0</v>
      </c>
      <c r="M231" s="244">
        <v>8.75</v>
      </c>
      <c r="N231" s="250"/>
      <c r="R231" s="117"/>
      <c r="S231" s="117"/>
      <c r="U231" s="309"/>
      <c r="AK231" s="131"/>
      <c r="AL231" s="226"/>
      <c r="AM231" s="226"/>
      <c r="AP231" s="237" t="s">
        <v>84</v>
      </c>
      <c r="AS231" s="226"/>
    </row>
    <row r="232" spans="1:45" s="120" customFormat="1" ht="15" x14ac:dyDescent="0.25">
      <c r="A232" s="246"/>
      <c r="B232" s="239"/>
      <c r="C232" s="330" t="s">
        <v>66</v>
      </c>
      <c r="D232" s="330"/>
      <c r="E232" s="330"/>
      <c r="F232" s="241" t="s">
        <v>67</v>
      </c>
      <c r="G232" s="247">
        <v>376</v>
      </c>
      <c r="H232" s="265">
        <v>0.79349999999999998</v>
      </c>
      <c r="I232" s="268">
        <v>1.9452811000000001</v>
      </c>
      <c r="J232" s="249"/>
      <c r="K232" s="242"/>
      <c r="L232" s="249"/>
      <c r="M232" s="242"/>
      <c r="N232" s="250"/>
      <c r="R232" s="117"/>
      <c r="S232" s="117"/>
      <c r="U232" s="309"/>
      <c r="AK232" s="131"/>
      <c r="AL232" s="226"/>
      <c r="AM232" s="226"/>
      <c r="AQ232" s="237" t="s">
        <v>66</v>
      </c>
      <c r="AS232" s="226"/>
    </row>
    <row r="233" spans="1:45" s="120" customFormat="1" ht="15" x14ac:dyDescent="0.25">
      <c r="A233" s="246"/>
      <c r="B233" s="239"/>
      <c r="C233" s="330" t="s">
        <v>85</v>
      </c>
      <c r="D233" s="330"/>
      <c r="E233" s="330"/>
      <c r="F233" s="241" t="s">
        <v>67</v>
      </c>
      <c r="G233" s="244">
        <v>108.85</v>
      </c>
      <c r="H233" s="265">
        <v>0.86250000000000004</v>
      </c>
      <c r="I233" s="267">
        <v>0.61211800000000005</v>
      </c>
      <c r="J233" s="249"/>
      <c r="K233" s="242"/>
      <c r="L233" s="249"/>
      <c r="M233" s="242"/>
      <c r="N233" s="250"/>
      <c r="R233" s="117"/>
      <c r="S233" s="117"/>
      <c r="U233" s="309"/>
      <c r="AK233" s="131"/>
      <c r="AL233" s="226"/>
      <c r="AM233" s="226"/>
      <c r="AQ233" s="237" t="s">
        <v>85</v>
      </c>
      <c r="AS233" s="226"/>
    </row>
    <row r="234" spans="1:45" s="120" customFormat="1" ht="15" x14ac:dyDescent="0.25">
      <c r="A234" s="235"/>
      <c r="B234" s="239"/>
      <c r="C234" s="331" t="s">
        <v>68</v>
      </c>
      <c r="D234" s="331"/>
      <c r="E234" s="331"/>
      <c r="F234" s="251"/>
      <c r="G234" s="252"/>
      <c r="H234" s="252"/>
      <c r="I234" s="252"/>
      <c r="J234" s="262">
        <v>19554.919999999998</v>
      </c>
      <c r="K234" s="252"/>
      <c r="L234" s="253">
        <v>92.19</v>
      </c>
      <c r="M234" s="252"/>
      <c r="N234" s="254">
        <v>1955.47</v>
      </c>
      <c r="R234" s="117"/>
      <c r="S234" s="117"/>
      <c r="U234" s="309"/>
      <c r="AK234" s="131"/>
      <c r="AL234" s="226"/>
      <c r="AM234" s="226"/>
      <c r="AR234" s="237" t="s">
        <v>68</v>
      </c>
      <c r="AS234" s="226"/>
    </row>
    <row r="235" spans="1:45" s="120" customFormat="1" ht="15" x14ac:dyDescent="0.25">
      <c r="A235" s="246"/>
      <c r="B235" s="239"/>
      <c r="C235" s="330" t="s">
        <v>69</v>
      </c>
      <c r="D235" s="330"/>
      <c r="E235" s="330"/>
      <c r="F235" s="241"/>
      <c r="G235" s="242"/>
      <c r="H235" s="242"/>
      <c r="I235" s="242"/>
      <c r="J235" s="249"/>
      <c r="K235" s="242"/>
      <c r="L235" s="243">
        <v>28.18</v>
      </c>
      <c r="M235" s="242"/>
      <c r="N235" s="245">
        <v>1324.18</v>
      </c>
      <c r="R235" s="117"/>
      <c r="S235" s="117"/>
      <c r="U235" s="309"/>
      <c r="AK235" s="131"/>
      <c r="AL235" s="226"/>
      <c r="AM235" s="226"/>
      <c r="AQ235" s="237" t="s">
        <v>69</v>
      </c>
      <c r="AS235" s="226"/>
    </row>
    <row r="236" spans="1:45" s="120" customFormat="1" ht="23.25" x14ac:dyDescent="0.25">
      <c r="A236" s="246"/>
      <c r="B236" s="239" t="s">
        <v>333</v>
      </c>
      <c r="C236" s="330" t="s">
        <v>334</v>
      </c>
      <c r="D236" s="330"/>
      <c r="E236" s="330"/>
      <c r="F236" s="241" t="s">
        <v>72</v>
      </c>
      <c r="G236" s="247">
        <v>117</v>
      </c>
      <c r="H236" s="242"/>
      <c r="I236" s="247">
        <v>117</v>
      </c>
      <c r="J236" s="249"/>
      <c r="K236" s="242"/>
      <c r="L236" s="243">
        <v>32.97</v>
      </c>
      <c r="M236" s="242"/>
      <c r="N236" s="245">
        <v>1549.29</v>
      </c>
      <c r="R236" s="117"/>
      <c r="S236" s="117"/>
      <c r="U236" s="309"/>
      <c r="AK236" s="131"/>
      <c r="AL236" s="226"/>
      <c r="AM236" s="226"/>
      <c r="AQ236" s="237" t="s">
        <v>334</v>
      </c>
      <c r="AS236" s="226"/>
    </row>
    <row r="237" spans="1:45" s="120" customFormat="1" ht="45" x14ac:dyDescent="0.25">
      <c r="A237" s="246"/>
      <c r="B237" s="239" t="s">
        <v>335</v>
      </c>
      <c r="C237" s="330" t="s">
        <v>336</v>
      </c>
      <c r="D237" s="330"/>
      <c r="E237" s="330"/>
      <c r="F237" s="241" t="s">
        <v>72</v>
      </c>
      <c r="G237" s="247">
        <v>74</v>
      </c>
      <c r="H237" s="244">
        <v>0.85</v>
      </c>
      <c r="I237" s="264">
        <v>62.9</v>
      </c>
      <c r="J237" s="249"/>
      <c r="K237" s="242"/>
      <c r="L237" s="243">
        <v>17.73</v>
      </c>
      <c r="M237" s="242"/>
      <c r="N237" s="260">
        <v>832.91</v>
      </c>
      <c r="R237" s="117"/>
      <c r="S237" s="117"/>
      <c r="U237" s="309"/>
      <c r="AK237" s="131"/>
      <c r="AL237" s="226"/>
      <c r="AM237" s="226"/>
      <c r="AQ237" s="237" t="s">
        <v>336</v>
      </c>
      <c r="AS237" s="226"/>
    </row>
    <row r="238" spans="1:45" s="120" customFormat="1" ht="15" x14ac:dyDescent="0.25">
      <c r="A238" s="255"/>
      <c r="B238" s="256"/>
      <c r="C238" s="339" t="s">
        <v>75</v>
      </c>
      <c r="D238" s="339"/>
      <c r="E238" s="339"/>
      <c r="F238" s="229"/>
      <c r="G238" s="230"/>
      <c r="H238" s="230"/>
      <c r="I238" s="230"/>
      <c r="J238" s="233"/>
      <c r="K238" s="230"/>
      <c r="L238" s="269">
        <v>142.88999999999999</v>
      </c>
      <c r="M238" s="252"/>
      <c r="N238" s="258">
        <v>4337.67</v>
      </c>
      <c r="R238" s="117"/>
      <c r="S238" s="117"/>
      <c r="T238" s="308">
        <f>'[1]ЛСР  Ремонт пути №3_15.08 v2 - '!$N$214-N238</f>
        <v>4176.01</v>
      </c>
      <c r="U238" s="309" t="s">
        <v>465</v>
      </c>
      <c r="AK238" s="131"/>
      <c r="AL238" s="226"/>
      <c r="AM238" s="226"/>
      <c r="AS238" s="226" t="s">
        <v>75</v>
      </c>
    </row>
    <row r="239" spans="1:45" s="120" customFormat="1" ht="57" x14ac:dyDescent="0.25">
      <c r="A239" s="227" t="s">
        <v>165</v>
      </c>
      <c r="B239" s="228" t="s">
        <v>329</v>
      </c>
      <c r="C239" s="339" t="s">
        <v>451</v>
      </c>
      <c r="D239" s="339"/>
      <c r="E239" s="339"/>
      <c r="F239" s="229" t="s">
        <v>331</v>
      </c>
      <c r="G239" s="230">
        <v>0.04</v>
      </c>
      <c r="H239" s="231">
        <v>1</v>
      </c>
      <c r="I239" s="263">
        <v>0.04</v>
      </c>
      <c r="J239" s="233"/>
      <c r="K239" s="230"/>
      <c r="L239" s="233"/>
      <c r="M239" s="230"/>
      <c r="N239" s="234"/>
      <c r="R239" s="118" t="s">
        <v>375</v>
      </c>
      <c r="S239" s="118" t="s">
        <v>387</v>
      </c>
      <c r="U239" s="309"/>
      <c r="AK239" s="131"/>
      <c r="AL239" s="226"/>
      <c r="AM239" s="226" t="s">
        <v>451</v>
      </c>
      <c r="AS239" s="226"/>
    </row>
    <row r="240" spans="1:45" s="120" customFormat="1" ht="15" x14ac:dyDescent="0.25">
      <c r="A240" s="235"/>
      <c r="B240" s="236"/>
      <c r="C240" s="330" t="s">
        <v>452</v>
      </c>
      <c r="D240" s="330"/>
      <c r="E240" s="330"/>
      <c r="F240" s="330"/>
      <c r="G240" s="330"/>
      <c r="H240" s="330"/>
      <c r="I240" s="330"/>
      <c r="J240" s="330"/>
      <c r="K240" s="330"/>
      <c r="L240" s="330"/>
      <c r="M240" s="330"/>
      <c r="N240" s="340"/>
      <c r="R240" s="117"/>
      <c r="S240" s="117"/>
      <c r="U240" s="309"/>
      <c r="AK240" s="131"/>
      <c r="AL240" s="226"/>
      <c r="AM240" s="226"/>
      <c r="AN240" s="237" t="s">
        <v>452</v>
      </c>
      <c r="AS240" s="226"/>
    </row>
    <row r="241" spans="1:45" s="120" customFormat="1" ht="22.5" x14ac:dyDescent="0.25">
      <c r="A241" s="238"/>
      <c r="B241" s="239" t="s">
        <v>441</v>
      </c>
      <c r="C241" s="328" t="s">
        <v>442</v>
      </c>
      <c r="D241" s="328"/>
      <c r="E241" s="328"/>
      <c r="F241" s="328"/>
      <c r="G241" s="328"/>
      <c r="H241" s="328"/>
      <c r="I241" s="328"/>
      <c r="J241" s="328"/>
      <c r="K241" s="328"/>
      <c r="L241" s="328"/>
      <c r="M241" s="328"/>
      <c r="N241" s="329"/>
      <c r="R241" s="117"/>
      <c r="S241" s="117"/>
      <c r="U241" s="309"/>
      <c r="AK241" s="131"/>
      <c r="AL241" s="226"/>
      <c r="AM241" s="226"/>
      <c r="AO241" s="237" t="s">
        <v>442</v>
      </c>
      <c r="AS241" s="226"/>
    </row>
    <row r="242" spans="1:45" s="120" customFormat="1" ht="23.25" x14ac:dyDescent="0.25">
      <c r="A242" s="238"/>
      <c r="B242" s="239" t="s">
        <v>105</v>
      </c>
      <c r="C242" s="328" t="s">
        <v>106</v>
      </c>
      <c r="D242" s="328"/>
      <c r="E242" s="328"/>
      <c r="F242" s="328"/>
      <c r="G242" s="328"/>
      <c r="H242" s="328"/>
      <c r="I242" s="328"/>
      <c r="J242" s="328"/>
      <c r="K242" s="328"/>
      <c r="L242" s="328"/>
      <c r="M242" s="328"/>
      <c r="N242" s="329"/>
      <c r="R242" s="117"/>
      <c r="S242" s="117"/>
      <c r="U242" s="309"/>
      <c r="AK242" s="131"/>
      <c r="AL242" s="226"/>
      <c r="AM242" s="226"/>
      <c r="AO242" s="237" t="s">
        <v>106</v>
      </c>
      <c r="AS242" s="226"/>
    </row>
    <row r="243" spans="1:45" s="120" customFormat="1" ht="68.25" x14ac:dyDescent="0.25">
      <c r="A243" s="238"/>
      <c r="B243" s="239" t="s">
        <v>63</v>
      </c>
      <c r="C243" s="328" t="s">
        <v>64</v>
      </c>
      <c r="D243" s="328"/>
      <c r="E243" s="328"/>
      <c r="F243" s="328"/>
      <c r="G243" s="328"/>
      <c r="H243" s="328"/>
      <c r="I243" s="328"/>
      <c r="J243" s="328"/>
      <c r="K243" s="328"/>
      <c r="L243" s="328"/>
      <c r="M243" s="328"/>
      <c r="N243" s="329"/>
      <c r="R243" s="117"/>
      <c r="S243" s="117"/>
      <c r="U243" s="309"/>
      <c r="AK243" s="131"/>
      <c r="AL243" s="226"/>
      <c r="AM243" s="226"/>
      <c r="AO243" s="237" t="s">
        <v>64</v>
      </c>
      <c r="AS243" s="226"/>
    </row>
    <row r="244" spans="1:45" s="120" customFormat="1" ht="15" x14ac:dyDescent="0.25">
      <c r="A244" s="240"/>
      <c r="B244" s="239" t="s">
        <v>58</v>
      </c>
      <c r="C244" s="330" t="s">
        <v>65</v>
      </c>
      <c r="D244" s="330"/>
      <c r="E244" s="330"/>
      <c r="F244" s="241"/>
      <c r="G244" s="242"/>
      <c r="H244" s="242"/>
      <c r="I244" s="242"/>
      <c r="J244" s="259">
        <v>3891.6</v>
      </c>
      <c r="K244" s="265">
        <v>0.79349999999999998</v>
      </c>
      <c r="L244" s="243">
        <v>123.52</v>
      </c>
      <c r="M244" s="244">
        <v>46.99</v>
      </c>
      <c r="N244" s="245">
        <v>5804.2</v>
      </c>
      <c r="R244" s="117"/>
      <c r="S244" s="117"/>
      <c r="U244" s="309"/>
      <c r="AK244" s="131"/>
      <c r="AL244" s="226"/>
      <c r="AM244" s="226"/>
      <c r="AP244" s="237" t="s">
        <v>65</v>
      </c>
      <c r="AS244" s="226"/>
    </row>
    <row r="245" spans="1:45" s="120" customFormat="1" ht="15" x14ac:dyDescent="0.25">
      <c r="A245" s="240"/>
      <c r="B245" s="239" t="s">
        <v>76</v>
      </c>
      <c r="C245" s="330" t="s">
        <v>80</v>
      </c>
      <c r="D245" s="330"/>
      <c r="E245" s="330"/>
      <c r="F245" s="241"/>
      <c r="G245" s="242"/>
      <c r="H245" s="242"/>
      <c r="I245" s="242"/>
      <c r="J245" s="259">
        <v>12813.74</v>
      </c>
      <c r="K245" s="265">
        <v>0.86250000000000004</v>
      </c>
      <c r="L245" s="243">
        <v>442.07</v>
      </c>
      <c r="M245" s="244">
        <v>14.01</v>
      </c>
      <c r="N245" s="245">
        <v>6193.4</v>
      </c>
      <c r="R245" s="117"/>
      <c r="S245" s="117"/>
      <c r="U245" s="309"/>
      <c r="AK245" s="131"/>
      <c r="AL245" s="226"/>
      <c r="AM245" s="226"/>
      <c r="AP245" s="237" t="s">
        <v>80</v>
      </c>
      <c r="AS245" s="226"/>
    </row>
    <row r="246" spans="1:45" s="120" customFormat="1" ht="15" x14ac:dyDescent="0.25">
      <c r="A246" s="240"/>
      <c r="B246" s="239" t="s">
        <v>81</v>
      </c>
      <c r="C246" s="330" t="s">
        <v>82</v>
      </c>
      <c r="D246" s="330"/>
      <c r="E246" s="330"/>
      <c r="F246" s="241"/>
      <c r="G246" s="242"/>
      <c r="H246" s="242"/>
      <c r="I246" s="242"/>
      <c r="J246" s="259">
        <v>1431.7</v>
      </c>
      <c r="K246" s="265">
        <v>0.86250000000000004</v>
      </c>
      <c r="L246" s="243">
        <v>49.39</v>
      </c>
      <c r="M246" s="244">
        <v>46.99</v>
      </c>
      <c r="N246" s="245">
        <v>2320.84</v>
      </c>
      <c r="U246" s="309"/>
      <c r="AK246" s="131"/>
      <c r="AL246" s="226"/>
      <c r="AM246" s="226"/>
      <c r="AP246" s="237" t="s">
        <v>82</v>
      </c>
      <c r="AS246" s="226"/>
    </row>
    <row r="247" spans="1:45" s="120" customFormat="1" ht="15" x14ac:dyDescent="0.25">
      <c r="A247" s="240"/>
      <c r="B247" s="239" t="s">
        <v>83</v>
      </c>
      <c r="C247" s="330" t="s">
        <v>84</v>
      </c>
      <c r="D247" s="330"/>
      <c r="E247" s="330"/>
      <c r="F247" s="241"/>
      <c r="G247" s="242"/>
      <c r="H247" s="242"/>
      <c r="I247" s="242"/>
      <c r="J247" s="259">
        <v>2849.58</v>
      </c>
      <c r="K247" s="247">
        <v>0</v>
      </c>
      <c r="L247" s="243">
        <v>0</v>
      </c>
      <c r="M247" s="244">
        <v>8.75</v>
      </c>
      <c r="N247" s="250"/>
      <c r="R247" s="117"/>
      <c r="S247" s="117"/>
      <c r="U247" s="309"/>
      <c r="AK247" s="131"/>
      <c r="AL247" s="226"/>
      <c r="AM247" s="226"/>
      <c r="AP247" s="237" t="s">
        <v>84</v>
      </c>
      <c r="AS247" s="226"/>
    </row>
    <row r="248" spans="1:45" s="120" customFormat="1" ht="15" x14ac:dyDescent="0.25">
      <c r="A248" s="246"/>
      <c r="B248" s="239"/>
      <c r="C248" s="330" t="s">
        <v>66</v>
      </c>
      <c r="D248" s="330"/>
      <c r="E248" s="330"/>
      <c r="F248" s="241" t="s">
        <v>67</v>
      </c>
      <c r="G248" s="247">
        <v>376</v>
      </c>
      <c r="H248" s="265">
        <v>0.79349999999999998</v>
      </c>
      <c r="I248" s="248">
        <v>11.934240000000001</v>
      </c>
      <c r="J248" s="249"/>
      <c r="K248" s="242"/>
      <c r="L248" s="249"/>
      <c r="M248" s="242"/>
      <c r="N248" s="250"/>
      <c r="R248" s="117"/>
      <c r="S248" s="117"/>
      <c r="U248" s="309"/>
      <c r="AK248" s="131"/>
      <c r="AL248" s="226"/>
      <c r="AM248" s="226"/>
      <c r="AQ248" s="237" t="s">
        <v>66</v>
      </c>
      <c r="AS248" s="226"/>
    </row>
    <row r="249" spans="1:45" s="120" customFormat="1" ht="15" x14ac:dyDescent="0.25">
      <c r="A249" s="246"/>
      <c r="B249" s="239"/>
      <c r="C249" s="330" t="s">
        <v>85</v>
      </c>
      <c r="D249" s="330"/>
      <c r="E249" s="330"/>
      <c r="F249" s="241" t="s">
        <v>67</v>
      </c>
      <c r="G249" s="244">
        <v>108.85</v>
      </c>
      <c r="H249" s="265">
        <v>0.86250000000000004</v>
      </c>
      <c r="I249" s="267">
        <v>3.755325</v>
      </c>
      <c r="J249" s="249"/>
      <c r="K249" s="242"/>
      <c r="L249" s="249"/>
      <c r="M249" s="242"/>
      <c r="N249" s="250"/>
      <c r="R249" s="117"/>
      <c r="S249" s="117"/>
      <c r="U249" s="309"/>
      <c r="AK249" s="131"/>
      <c r="AL249" s="226"/>
      <c r="AM249" s="226"/>
      <c r="AQ249" s="237" t="s">
        <v>85</v>
      </c>
      <c r="AS249" s="226"/>
    </row>
    <row r="250" spans="1:45" s="120" customFormat="1" ht="15" x14ac:dyDescent="0.25">
      <c r="A250" s="235"/>
      <c r="B250" s="239"/>
      <c r="C250" s="331" t="s">
        <v>68</v>
      </c>
      <c r="D250" s="331"/>
      <c r="E250" s="331"/>
      <c r="F250" s="251"/>
      <c r="G250" s="252"/>
      <c r="H250" s="252"/>
      <c r="I250" s="252"/>
      <c r="J250" s="262">
        <v>19554.919999999998</v>
      </c>
      <c r="K250" s="252"/>
      <c r="L250" s="253">
        <v>565.59</v>
      </c>
      <c r="M250" s="252"/>
      <c r="N250" s="254">
        <v>11997.6</v>
      </c>
      <c r="R250" s="117"/>
      <c r="S250" s="117"/>
      <c r="U250" s="309"/>
      <c r="AK250" s="131"/>
      <c r="AL250" s="226"/>
      <c r="AM250" s="226"/>
      <c r="AR250" s="237" t="s">
        <v>68</v>
      </c>
      <c r="AS250" s="226"/>
    </row>
    <row r="251" spans="1:45" s="120" customFormat="1" ht="15" x14ac:dyDescent="0.25">
      <c r="A251" s="246"/>
      <c r="B251" s="239"/>
      <c r="C251" s="330" t="s">
        <v>69</v>
      </c>
      <c r="D251" s="330"/>
      <c r="E251" s="330"/>
      <c r="F251" s="241"/>
      <c r="G251" s="242"/>
      <c r="H251" s="242"/>
      <c r="I251" s="242"/>
      <c r="J251" s="249"/>
      <c r="K251" s="242"/>
      <c r="L251" s="243">
        <v>172.91</v>
      </c>
      <c r="M251" s="242"/>
      <c r="N251" s="245">
        <v>8125.04</v>
      </c>
      <c r="R251" s="117"/>
      <c r="S251" s="117"/>
      <c r="U251" s="309"/>
      <c r="AK251" s="131"/>
      <c r="AL251" s="226"/>
      <c r="AM251" s="226"/>
      <c r="AQ251" s="237" t="s">
        <v>69</v>
      </c>
      <c r="AS251" s="226"/>
    </row>
    <row r="252" spans="1:45" s="120" customFormat="1" ht="23.25" x14ac:dyDescent="0.25">
      <c r="A252" s="246"/>
      <c r="B252" s="239" t="s">
        <v>333</v>
      </c>
      <c r="C252" s="330" t="s">
        <v>334</v>
      </c>
      <c r="D252" s="330"/>
      <c r="E252" s="330"/>
      <c r="F252" s="241" t="s">
        <v>72</v>
      </c>
      <c r="G252" s="247">
        <v>117</v>
      </c>
      <c r="H252" s="242"/>
      <c r="I252" s="247">
        <v>117</v>
      </c>
      <c r="J252" s="249"/>
      <c r="K252" s="242"/>
      <c r="L252" s="243">
        <v>202.3</v>
      </c>
      <c r="M252" s="242"/>
      <c r="N252" s="245">
        <v>9506.2999999999993</v>
      </c>
      <c r="R252" s="117"/>
      <c r="S252" s="117"/>
      <c r="U252" s="309"/>
      <c r="AK252" s="131"/>
      <c r="AL252" s="226"/>
      <c r="AM252" s="226"/>
      <c r="AQ252" s="237" t="s">
        <v>334</v>
      </c>
      <c r="AS252" s="226"/>
    </row>
    <row r="253" spans="1:45" s="120" customFormat="1" ht="45" x14ac:dyDescent="0.25">
      <c r="A253" s="246"/>
      <c r="B253" s="239" t="s">
        <v>335</v>
      </c>
      <c r="C253" s="330" t="s">
        <v>336</v>
      </c>
      <c r="D253" s="330"/>
      <c r="E253" s="330"/>
      <c r="F253" s="241" t="s">
        <v>72</v>
      </c>
      <c r="G253" s="247">
        <v>74</v>
      </c>
      <c r="H253" s="244">
        <v>0.85</v>
      </c>
      <c r="I253" s="264">
        <v>62.9</v>
      </c>
      <c r="J253" s="249"/>
      <c r="K253" s="242"/>
      <c r="L253" s="243">
        <v>108.76</v>
      </c>
      <c r="M253" s="242"/>
      <c r="N253" s="245">
        <v>5110.6499999999996</v>
      </c>
      <c r="R253" s="117"/>
      <c r="S253" s="117"/>
      <c r="U253" s="309"/>
      <c r="AK253" s="131"/>
      <c r="AL253" s="226"/>
      <c r="AM253" s="226"/>
      <c r="AQ253" s="237" t="s">
        <v>336</v>
      </c>
      <c r="AS253" s="226"/>
    </row>
    <row r="254" spans="1:45" s="120" customFormat="1" ht="15" x14ac:dyDescent="0.25">
      <c r="A254" s="255"/>
      <c r="B254" s="256"/>
      <c r="C254" s="339" t="s">
        <v>75</v>
      </c>
      <c r="D254" s="339"/>
      <c r="E254" s="339"/>
      <c r="F254" s="229"/>
      <c r="G254" s="230"/>
      <c r="H254" s="230"/>
      <c r="I254" s="230"/>
      <c r="J254" s="233"/>
      <c r="K254" s="230"/>
      <c r="L254" s="269">
        <v>876.65</v>
      </c>
      <c r="M254" s="252"/>
      <c r="N254" s="258">
        <v>26614.55</v>
      </c>
      <c r="R254" s="117"/>
      <c r="S254" s="117"/>
      <c r="T254" s="308">
        <f>'[1]ЛСР  Ремонт пути №3_15.08 v2 - '!$N$224-N254</f>
        <v>25617.170000000002</v>
      </c>
      <c r="U254" s="309" t="s">
        <v>465</v>
      </c>
      <c r="AK254" s="131"/>
      <c r="AL254" s="226"/>
      <c r="AM254" s="226"/>
      <c r="AS254" s="226" t="s">
        <v>75</v>
      </c>
    </row>
    <row r="255" spans="1:45" s="120" customFormat="1" ht="34.5" x14ac:dyDescent="0.25">
      <c r="A255" s="227" t="s">
        <v>168</v>
      </c>
      <c r="B255" s="228" t="s">
        <v>461</v>
      </c>
      <c r="C255" s="339" t="s">
        <v>462</v>
      </c>
      <c r="D255" s="339"/>
      <c r="E255" s="339"/>
      <c r="F255" s="229" t="s">
        <v>127</v>
      </c>
      <c r="G255" s="230">
        <v>0.05</v>
      </c>
      <c r="H255" s="231">
        <v>1</v>
      </c>
      <c r="I255" s="263">
        <v>0.05</v>
      </c>
      <c r="J255" s="233"/>
      <c r="K255" s="230"/>
      <c r="L255" s="233"/>
      <c r="M255" s="230"/>
      <c r="N255" s="234"/>
      <c r="R255" s="118" t="s">
        <v>376</v>
      </c>
      <c r="S255" s="118" t="s">
        <v>387</v>
      </c>
      <c r="U255" s="309"/>
      <c r="AK255" s="131"/>
      <c r="AL255" s="226"/>
      <c r="AM255" s="226" t="s">
        <v>462</v>
      </c>
      <c r="AS255" s="226"/>
    </row>
    <row r="256" spans="1:45" s="120" customFormat="1" ht="15" x14ac:dyDescent="0.25">
      <c r="A256" s="235"/>
      <c r="B256" s="236"/>
      <c r="C256" s="330" t="s">
        <v>128</v>
      </c>
      <c r="D256" s="330"/>
      <c r="E256" s="330"/>
      <c r="F256" s="330"/>
      <c r="G256" s="330"/>
      <c r="H256" s="330"/>
      <c r="I256" s="330"/>
      <c r="J256" s="330"/>
      <c r="K256" s="330"/>
      <c r="L256" s="330"/>
      <c r="M256" s="330"/>
      <c r="N256" s="340"/>
      <c r="R256" s="117"/>
      <c r="S256" s="117"/>
      <c r="U256" s="309"/>
      <c r="AK256" s="131"/>
      <c r="AL256" s="226"/>
      <c r="AM256" s="226"/>
      <c r="AN256" s="237" t="s">
        <v>128</v>
      </c>
      <c r="AS256" s="226"/>
    </row>
    <row r="257" spans="1:45" s="120" customFormat="1" ht="22.5" x14ac:dyDescent="0.25">
      <c r="A257" s="238"/>
      <c r="B257" s="239" t="s">
        <v>441</v>
      </c>
      <c r="C257" s="328" t="s">
        <v>463</v>
      </c>
      <c r="D257" s="328"/>
      <c r="E257" s="328"/>
      <c r="F257" s="328"/>
      <c r="G257" s="328"/>
      <c r="H257" s="328"/>
      <c r="I257" s="328"/>
      <c r="J257" s="328"/>
      <c r="K257" s="328"/>
      <c r="L257" s="328"/>
      <c r="M257" s="328"/>
      <c r="N257" s="329"/>
      <c r="R257" s="117"/>
      <c r="S257" s="117"/>
      <c r="U257" s="309"/>
      <c r="AK257" s="131"/>
      <c r="AL257" s="226"/>
      <c r="AM257" s="226"/>
      <c r="AO257" s="237" t="s">
        <v>463</v>
      </c>
      <c r="AS257" s="226"/>
    </row>
    <row r="258" spans="1:45" s="120" customFormat="1" ht="23.25" x14ac:dyDescent="0.25">
      <c r="A258" s="238"/>
      <c r="B258" s="239" t="s">
        <v>105</v>
      </c>
      <c r="C258" s="328" t="s">
        <v>106</v>
      </c>
      <c r="D258" s="328"/>
      <c r="E258" s="328"/>
      <c r="F258" s="328"/>
      <c r="G258" s="328"/>
      <c r="H258" s="328"/>
      <c r="I258" s="328"/>
      <c r="J258" s="328"/>
      <c r="K258" s="328"/>
      <c r="L258" s="328"/>
      <c r="M258" s="328"/>
      <c r="N258" s="329"/>
      <c r="U258" s="309"/>
      <c r="AK258" s="131"/>
      <c r="AL258" s="226"/>
      <c r="AM258" s="226"/>
      <c r="AO258" s="237" t="s">
        <v>106</v>
      </c>
      <c r="AS258" s="226"/>
    </row>
    <row r="259" spans="1:45" s="120" customFormat="1" ht="68.25" x14ac:dyDescent="0.25">
      <c r="A259" s="238"/>
      <c r="B259" s="239" t="s">
        <v>63</v>
      </c>
      <c r="C259" s="328" t="s">
        <v>64</v>
      </c>
      <c r="D259" s="328"/>
      <c r="E259" s="328"/>
      <c r="F259" s="328"/>
      <c r="G259" s="328"/>
      <c r="H259" s="328"/>
      <c r="I259" s="328"/>
      <c r="J259" s="328"/>
      <c r="K259" s="328"/>
      <c r="L259" s="328"/>
      <c r="M259" s="328"/>
      <c r="N259" s="329"/>
      <c r="R259" s="117"/>
      <c r="S259" s="117"/>
      <c r="U259" s="309"/>
      <c r="AK259" s="131"/>
      <c r="AL259" s="226"/>
      <c r="AM259" s="226"/>
      <c r="AO259" s="237" t="s">
        <v>64</v>
      </c>
      <c r="AS259" s="226"/>
    </row>
    <row r="260" spans="1:45" s="120" customFormat="1" ht="15" x14ac:dyDescent="0.25">
      <c r="A260" s="240"/>
      <c r="B260" s="239" t="s">
        <v>58</v>
      </c>
      <c r="C260" s="330" t="s">
        <v>65</v>
      </c>
      <c r="D260" s="330"/>
      <c r="E260" s="330"/>
      <c r="F260" s="241"/>
      <c r="G260" s="242"/>
      <c r="H260" s="242"/>
      <c r="I260" s="242"/>
      <c r="J260" s="243">
        <v>569.85</v>
      </c>
      <c r="K260" s="261">
        <v>1.0580000000000001</v>
      </c>
      <c r="L260" s="243">
        <v>30.15</v>
      </c>
      <c r="M260" s="244">
        <v>46.99</v>
      </c>
      <c r="N260" s="245">
        <v>1416.75</v>
      </c>
      <c r="R260" s="117"/>
      <c r="S260" s="117"/>
      <c r="U260" s="309"/>
      <c r="AK260" s="131"/>
      <c r="AL260" s="226"/>
      <c r="AM260" s="226"/>
      <c r="AP260" s="237" t="s">
        <v>65</v>
      </c>
      <c r="AS260" s="226"/>
    </row>
    <row r="261" spans="1:45" s="120" customFormat="1" ht="15" x14ac:dyDescent="0.25">
      <c r="A261" s="240"/>
      <c r="B261" s="239" t="s">
        <v>76</v>
      </c>
      <c r="C261" s="330" t="s">
        <v>80</v>
      </c>
      <c r="D261" s="330"/>
      <c r="E261" s="330"/>
      <c r="F261" s="241"/>
      <c r="G261" s="242"/>
      <c r="H261" s="242"/>
      <c r="I261" s="242"/>
      <c r="J261" s="259">
        <v>2385.3200000000002</v>
      </c>
      <c r="K261" s="244">
        <v>1.1499999999999999</v>
      </c>
      <c r="L261" s="243">
        <v>137.16</v>
      </c>
      <c r="M261" s="244">
        <v>14.01</v>
      </c>
      <c r="N261" s="245">
        <v>1921.61</v>
      </c>
      <c r="R261" s="117"/>
      <c r="S261" s="117"/>
      <c r="U261" s="309"/>
      <c r="AK261" s="131"/>
      <c r="AL261" s="226"/>
      <c r="AM261" s="226"/>
      <c r="AP261" s="237" t="s">
        <v>80</v>
      </c>
      <c r="AS261" s="226"/>
    </row>
    <row r="262" spans="1:45" s="120" customFormat="1" ht="15" x14ac:dyDescent="0.25">
      <c r="A262" s="240"/>
      <c r="B262" s="239" t="s">
        <v>81</v>
      </c>
      <c r="C262" s="330" t="s">
        <v>82</v>
      </c>
      <c r="D262" s="330"/>
      <c r="E262" s="330"/>
      <c r="F262" s="241"/>
      <c r="G262" s="242"/>
      <c r="H262" s="242"/>
      <c r="I262" s="242"/>
      <c r="J262" s="243">
        <v>325.85000000000002</v>
      </c>
      <c r="K262" s="244">
        <v>1.1499999999999999</v>
      </c>
      <c r="L262" s="243">
        <v>18.739999999999998</v>
      </c>
      <c r="M262" s="244">
        <v>46.99</v>
      </c>
      <c r="N262" s="260">
        <v>880.59</v>
      </c>
      <c r="R262" s="117"/>
      <c r="S262" s="117"/>
      <c r="U262" s="309"/>
      <c r="AK262" s="131"/>
      <c r="AL262" s="226"/>
      <c r="AM262" s="226"/>
      <c r="AP262" s="237" t="s">
        <v>82</v>
      </c>
      <c r="AS262" s="226"/>
    </row>
    <row r="263" spans="1:45" s="120" customFormat="1" ht="15" x14ac:dyDescent="0.25">
      <c r="A263" s="246"/>
      <c r="B263" s="239"/>
      <c r="C263" s="330" t="s">
        <v>66</v>
      </c>
      <c r="D263" s="330"/>
      <c r="E263" s="330"/>
      <c r="F263" s="241" t="s">
        <v>67</v>
      </c>
      <c r="G263" s="264">
        <v>65.2</v>
      </c>
      <c r="H263" s="261">
        <v>1.0580000000000001</v>
      </c>
      <c r="I263" s="248">
        <v>3.4490799999999999</v>
      </c>
      <c r="J263" s="249"/>
      <c r="K263" s="242"/>
      <c r="L263" s="249"/>
      <c r="M263" s="242"/>
      <c r="N263" s="250"/>
      <c r="R263" s="117"/>
      <c r="S263" s="117"/>
      <c r="U263" s="309"/>
      <c r="AK263" s="131"/>
      <c r="AL263" s="226"/>
      <c r="AM263" s="226"/>
      <c r="AQ263" s="237" t="s">
        <v>66</v>
      </c>
      <c r="AS263" s="226"/>
    </row>
    <row r="264" spans="1:45" s="120" customFormat="1" ht="15" x14ac:dyDescent="0.25">
      <c r="A264" s="246"/>
      <c r="B264" s="239"/>
      <c r="C264" s="330" t="s">
        <v>85</v>
      </c>
      <c r="D264" s="330"/>
      <c r="E264" s="330"/>
      <c r="F264" s="241" t="s">
        <v>67</v>
      </c>
      <c r="G264" s="244">
        <v>24.61</v>
      </c>
      <c r="H264" s="244">
        <v>1.1499999999999999</v>
      </c>
      <c r="I264" s="267">
        <v>1.4150750000000001</v>
      </c>
      <c r="J264" s="249"/>
      <c r="K264" s="242"/>
      <c r="L264" s="249"/>
      <c r="M264" s="242"/>
      <c r="N264" s="250"/>
      <c r="R264" s="117"/>
      <c r="S264" s="117"/>
      <c r="U264" s="309"/>
      <c r="AK264" s="131"/>
      <c r="AL264" s="226"/>
      <c r="AM264" s="226"/>
      <c r="AQ264" s="237" t="s">
        <v>85</v>
      </c>
      <c r="AS264" s="226"/>
    </row>
    <row r="265" spans="1:45" s="120" customFormat="1" ht="15" x14ac:dyDescent="0.25">
      <c r="A265" s="235"/>
      <c r="B265" s="239"/>
      <c r="C265" s="331" t="s">
        <v>68</v>
      </c>
      <c r="D265" s="331"/>
      <c r="E265" s="331"/>
      <c r="F265" s="251"/>
      <c r="G265" s="252"/>
      <c r="H265" s="252"/>
      <c r="I265" s="252"/>
      <c r="J265" s="262">
        <v>2955.17</v>
      </c>
      <c r="K265" s="252"/>
      <c r="L265" s="253">
        <v>167.31</v>
      </c>
      <c r="M265" s="252"/>
      <c r="N265" s="254">
        <v>3338.36</v>
      </c>
      <c r="R265" s="117"/>
      <c r="S265" s="117"/>
      <c r="U265" s="309"/>
      <c r="AK265" s="131"/>
      <c r="AL265" s="226"/>
      <c r="AM265" s="226"/>
      <c r="AR265" s="237" t="s">
        <v>68</v>
      </c>
      <c r="AS265" s="226"/>
    </row>
    <row r="266" spans="1:45" s="120" customFormat="1" ht="15" x14ac:dyDescent="0.25">
      <c r="A266" s="246"/>
      <c r="B266" s="239"/>
      <c r="C266" s="330" t="s">
        <v>69</v>
      </c>
      <c r="D266" s="330"/>
      <c r="E266" s="330"/>
      <c r="F266" s="241"/>
      <c r="G266" s="242"/>
      <c r="H266" s="242"/>
      <c r="I266" s="242"/>
      <c r="J266" s="249"/>
      <c r="K266" s="242"/>
      <c r="L266" s="243">
        <v>48.89</v>
      </c>
      <c r="M266" s="242"/>
      <c r="N266" s="245">
        <v>2297.34</v>
      </c>
      <c r="R266" s="117"/>
      <c r="S266" s="117"/>
      <c r="U266" s="309"/>
      <c r="AK266" s="131"/>
      <c r="AL266" s="226"/>
      <c r="AM266" s="226"/>
      <c r="AQ266" s="237" t="s">
        <v>69</v>
      </c>
      <c r="AS266" s="226"/>
    </row>
    <row r="267" spans="1:45" s="120" customFormat="1" ht="23.25" x14ac:dyDescent="0.25">
      <c r="A267" s="246"/>
      <c r="B267" s="239" t="s">
        <v>129</v>
      </c>
      <c r="C267" s="330" t="s">
        <v>130</v>
      </c>
      <c r="D267" s="330"/>
      <c r="E267" s="330"/>
      <c r="F267" s="241" t="s">
        <v>72</v>
      </c>
      <c r="G267" s="247">
        <v>110</v>
      </c>
      <c r="H267" s="242"/>
      <c r="I267" s="247">
        <v>110</v>
      </c>
      <c r="J267" s="249"/>
      <c r="K267" s="242"/>
      <c r="L267" s="243">
        <v>53.78</v>
      </c>
      <c r="M267" s="242"/>
      <c r="N267" s="245">
        <v>2527.0700000000002</v>
      </c>
      <c r="R267" s="117"/>
      <c r="S267" s="117"/>
      <c r="U267" s="309"/>
      <c r="AK267" s="131"/>
      <c r="AL267" s="226"/>
      <c r="AM267" s="226"/>
      <c r="AQ267" s="237" t="s">
        <v>130</v>
      </c>
      <c r="AS267" s="226"/>
    </row>
    <row r="268" spans="1:45" s="120" customFormat="1" ht="23.25" x14ac:dyDescent="0.25">
      <c r="A268" s="246"/>
      <c r="B268" s="239" t="s">
        <v>131</v>
      </c>
      <c r="C268" s="330" t="s">
        <v>132</v>
      </c>
      <c r="D268" s="330"/>
      <c r="E268" s="330"/>
      <c r="F268" s="241" t="s">
        <v>72</v>
      </c>
      <c r="G268" s="247">
        <v>73</v>
      </c>
      <c r="H268" s="244">
        <v>0.85</v>
      </c>
      <c r="I268" s="244">
        <v>62.05</v>
      </c>
      <c r="J268" s="249"/>
      <c r="K268" s="242"/>
      <c r="L268" s="243">
        <v>30.34</v>
      </c>
      <c r="M268" s="242"/>
      <c r="N268" s="245">
        <v>1425.5</v>
      </c>
      <c r="R268" s="117"/>
      <c r="S268" s="117"/>
      <c r="U268" s="309"/>
      <c r="AK268" s="131"/>
      <c r="AL268" s="226"/>
      <c r="AM268" s="226"/>
      <c r="AQ268" s="237" t="s">
        <v>132</v>
      </c>
      <c r="AS268" s="226"/>
    </row>
    <row r="269" spans="1:45" s="120" customFormat="1" ht="15" x14ac:dyDescent="0.25">
      <c r="A269" s="255"/>
      <c r="B269" s="256"/>
      <c r="C269" s="339" t="s">
        <v>75</v>
      </c>
      <c r="D269" s="339"/>
      <c r="E269" s="339"/>
      <c r="F269" s="229"/>
      <c r="G269" s="230"/>
      <c r="H269" s="230"/>
      <c r="I269" s="230"/>
      <c r="J269" s="233"/>
      <c r="K269" s="230"/>
      <c r="L269" s="269">
        <v>251.43</v>
      </c>
      <c r="M269" s="252"/>
      <c r="N269" s="258">
        <v>7290.93</v>
      </c>
      <c r="R269" s="117"/>
      <c r="S269" s="117"/>
      <c r="T269" s="308">
        <f>'[1]ЛСР  Ремонт пути №3_15.08 v2 - '!$N$235-N269</f>
        <v>7902.3600000000006</v>
      </c>
      <c r="U269" s="309" t="s">
        <v>465</v>
      </c>
      <c r="AK269" s="131"/>
      <c r="AL269" s="226"/>
      <c r="AM269" s="226"/>
      <c r="AS269" s="226" t="s">
        <v>75</v>
      </c>
    </row>
    <row r="270" spans="1:45" s="120" customFormat="1" ht="45.75" x14ac:dyDescent="0.25">
      <c r="A270" s="227" t="s">
        <v>171</v>
      </c>
      <c r="B270" s="228" t="s">
        <v>172</v>
      </c>
      <c r="C270" s="339" t="s">
        <v>173</v>
      </c>
      <c r="D270" s="339"/>
      <c r="E270" s="339"/>
      <c r="F270" s="229" t="s">
        <v>174</v>
      </c>
      <c r="G270" s="230">
        <v>168.05</v>
      </c>
      <c r="H270" s="231">
        <v>1</v>
      </c>
      <c r="I270" s="263">
        <v>168.05</v>
      </c>
      <c r="J270" s="269">
        <v>3.28</v>
      </c>
      <c r="K270" s="230"/>
      <c r="L270" s="269">
        <v>551.20000000000005</v>
      </c>
      <c r="M270" s="263">
        <v>14.01</v>
      </c>
      <c r="N270" s="258">
        <v>7722.31</v>
      </c>
      <c r="R270" s="117"/>
      <c r="S270" s="117"/>
      <c r="U270" s="309"/>
      <c r="AK270" s="131"/>
      <c r="AL270" s="226"/>
      <c r="AM270" s="226" t="s">
        <v>173</v>
      </c>
      <c r="AS270" s="226"/>
    </row>
    <row r="271" spans="1:45" s="120" customFormat="1" ht="15" x14ac:dyDescent="0.25">
      <c r="A271" s="255"/>
      <c r="B271" s="256"/>
      <c r="C271" s="339" t="s">
        <v>75</v>
      </c>
      <c r="D271" s="339"/>
      <c r="E271" s="339"/>
      <c r="F271" s="229"/>
      <c r="G271" s="230"/>
      <c r="H271" s="230"/>
      <c r="I271" s="230"/>
      <c r="J271" s="233"/>
      <c r="K271" s="230"/>
      <c r="L271" s="269">
        <v>551.20000000000005</v>
      </c>
      <c r="M271" s="252"/>
      <c r="N271" s="258">
        <v>7722.31</v>
      </c>
      <c r="R271" s="117"/>
      <c r="S271" s="117"/>
      <c r="U271" s="309"/>
      <c r="AK271" s="131"/>
      <c r="AL271" s="226"/>
      <c r="AM271" s="226"/>
      <c r="AS271" s="226" t="s">
        <v>75</v>
      </c>
    </row>
    <row r="272" spans="1:45" s="120" customFormat="1" ht="34.5" x14ac:dyDescent="0.25">
      <c r="A272" s="227" t="s">
        <v>175</v>
      </c>
      <c r="B272" s="228" t="s">
        <v>176</v>
      </c>
      <c r="C272" s="339" t="s">
        <v>177</v>
      </c>
      <c r="D272" s="339"/>
      <c r="E272" s="339"/>
      <c r="F272" s="229" t="s">
        <v>174</v>
      </c>
      <c r="G272" s="230">
        <v>102.4</v>
      </c>
      <c r="H272" s="231">
        <v>1</v>
      </c>
      <c r="I272" s="272">
        <v>102.4</v>
      </c>
      <c r="J272" s="269">
        <v>8.39</v>
      </c>
      <c r="K272" s="230"/>
      <c r="L272" s="269">
        <v>859.14</v>
      </c>
      <c r="M272" s="263">
        <v>14.01</v>
      </c>
      <c r="N272" s="258">
        <v>12036.55</v>
      </c>
      <c r="R272" s="117"/>
      <c r="S272" s="117"/>
      <c r="U272" s="309"/>
      <c r="AK272" s="131"/>
      <c r="AL272" s="226"/>
      <c r="AM272" s="226" t="s">
        <v>177</v>
      </c>
      <c r="AS272" s="226"/>
    </row>
    <row r="273" spans="1:45" s="120" customFormat="1" ht="15" x14ac:dyDescent="0.25">
      <c r="A273" s="255"/>
      <c r="B273" s="256"/>
      <c r="C273" s="339" t="s">
        <v>75</v>
      </c>
      <c r="D273" s="339"/>
      <c r="E273" s="339"/>
      <c r="F273" s="229"/>
      <c r="G273" s="230"/>
      <c r="H273" s="230"/>
      <c r="I273" s="230"/>
      <c r="J273" s="233"/>
      <c r="K273" s="230"/>
      <c r="L273" s="269">
        <v>859.14</v>
      </c>
      <c r="M273" s="252"/>
      <c r="N273" s="258">
        <v>12036.55</v>
      </c>
      <c r="R273" s="117"/>
      <c r="S273" s="117"/>
      <c r="U273" s="309"/>
      <c r="AK273" s="131"/>
      <c r="AL273" s="226"/>
      <c r="AM273" s="226"/>
      <c r="AS273" s="226" t="s">
        <v>75</v>
      </c>
    </row>
    <row r="274" spans="1:45" s="120" customFormat="1" ht="34.5" x14ac:dyDescent="0.25">
      <c r="A274" s="227" t="s">
        <v>178</v>
      </c>
      <c r="B274" s="228" t="s">
        <v>179</v>
      </c>
      <c r="C274" s="339" t="s">
        <v>180</v>
      </c>
      <c r="D274" s="339"/>
      <c r="E274" s="339"/>
      <c r="F274" s="229" t="s">
        <v>174</v>
      </c>
      <c r="G274" s="230">
        <v>1.329</v>
      </c>
      <c r="H274" s="231">
        <v>1</v>
      </c>
      <c r="I274" s="266">
        <v>1.329</v>
      </c>
      <c r="J274" s="269">
        <v>42.98</v>
      </c>
      <c r="K274" s="230"/>
      <c r="L274" s="269">
        <v>57.12</v>
      </c>
      <c r="M274" s="263">
        <v>14.01</v>
      </c>
      <c r="N274" s="273">
        <v>800.25</v>
      </c>
      <c r="R274" s="117"/>
      <c r="S274" s="117"/>
      <c r="U274" s="309"/>
      <c r="AK274" s="131"/>
      <c r="AL274" s="226"/>
      <c r="AM274" s="226" t="s">
        <v>180</v>
      </c>
      <c r="AS274" s="226"/>
    </row>
    <row r="275" spans="1:45" s="120" customFormat="1" ht="15" x14ac:dyDescent="0.25">
      <c r="A275" s="255"/>
      <c r="B275" s="256"/>
      <c r="C275" s="339" t="s">
        <v>75</v>
      </c>
      <c r="D275" s="339"/>
      <c r="E275" s="339"/>
      <c r="F275" s="229"/>
      <c r="G275" s="230"/>
      <c r="H275" s="230"/>
      <c r="I275" s="230"/>
      <c r="J275" s="233"/>
      <c r="K275" s="230"/>
      <c r="L275" s="269">
        <v>57.12</v>
      </c>
      <c r="M275" s="252"/>
      <c r="N275" s="273">
        <v>800.25</v>
      </c>
      <c r="R275" s="117"/>
      <c r="S275" s="117"/>
      <c r="U275" s="309"/>
      <c r="AK275" s="131"/>
      <c r="AL275" s="226"/>
      <c r="AM275" s="226"/>
      <c r="AS275" s="226" t="s">
        <v>75</v>
      </c>
    </row>
    <row r="276" spans="1:45" s="120" customFormat="1" ht="45.75" x14ac:dyDescent="0.25">
      <c r="A276" s="227" t="s">
        <v>181</v>
      </c>
      <c r="B276" s="228" t="s">
        <v>182</v>
      </c>
      <c r="C276" s="339" t="s">
        <v>183</v>
      </c>
      <c r="D276" s="339"/>
      <c r="E276" s="339"/>
      <c r="F276" s="229" t="s">
        <v>174</v>
      </c>
      <c r="G276" s="230">
        <v>271.77999999999997</v>
      </c>
      <c r="H276" s="231">
        <v>1</v>
      </c>
      <c r="I276" s="263">
        <v>271.77999999999997</v>
      </c>
      <c r="J276" s="269">
        <v>2.91</v>
      </c>
      <c r="K276" s="230"/>
      <c r="L276" s="269">
        <v>790.88</v>
      </c>
      <c r="M276" s="263">
        <v>14.38</v>
      </c>
      <c r="N276" s="258">
        <v>11372.85</v>
      </c>
      <c r="U276" s="309"/>
      <c r="AK276" s="131"/>
      <c r="AL276" s="226"/>
      <c r="AM276" s="226" t="s">
        <v>183</v>
      </c>
      <c r="AS276" s="226"/>
    </row>
    <row r="277" spans="1:45" s="120" customFormat="1" ht="15" x14ac:dyDescent="0.25">
      <c r="A277" s="235"/>
      <c r="B277" s="236"/>
      <c r="C277" s="330" t="s">
        <v>184</v>
      </c>
      <c r="D277" s="330"/>
      <c r="E277" s="330"/>
      <c r="F277" s="330"/>
      <c r="G277" s="330"/>
      <c r="H277" s="330"/>
      <c r="I277" s="330"/>
      <c r="J277" s="330"/>
      <c r="K277" s="330"/>
      <c r="L277" s="330"/>
      <c r="M277" s="330"/>
      <c r="N277" s="340"/>
      <c r="R277" s="117"/>
      <c r="S277" s="117"/>
      <c r="U277" s="309"/>
      <c r="AK277" s="131"/>
      <c r="AL277" s="226"/>
      <c r="AM277" s="226"/>
      <c r="AN277" s="237" t="s">
        <v>184</v>
      </c>
      <c r="AS277" s="226"/>
    </row>
    <row r="278" spans="1:45" s="120" customFormat="1" ht="15" x14ac:dyDescent="0.25">
      <c r="A278" s="255"/>
      <c r="B278" s="256"/>
      <c r="C278" s="339" t="s">
        <v>75</v>
      </c>
      <c r="D278" s="339"/>
      <c r="E278" s="339"/>
      <c r="F278" s="229"/>
      <c r="G278" s="230"/>
      <c r="H278" s="230"/>
      <c r="I278" s="230"/>
      <c r="J278" s="233"/>
      <c r="K278" s="230"/>
      <c r="L278" s="269">
        <v>790.88</v>
      </c>
      <c r="M278" s="252"/>
      <c r="N278" s="258">
        <v>11372.85</v>
      </c>
      <c r="R278" s="117"/>
      <c r="S278" s="117"/>
      <c r="U278" s="309"/>
      <c r="AK278" s="131"/>
      <c r="AL278" s="226"/>
      <c r="AM278" s="226"/>
      <c r="AS278" s="226" t="s">
        <v>75</v>
      </c>
    </row>
    <row r="279" spans="1:45" s="120" customFormat="1" ht="15" x14ac:dyDescent="0.25">
      <c r="A279" s="336" t="s">
        <v>185</v>
      </c>
      <c r="B279" s="337"/>
      <c r="C279" s="337"/>
      <c r="D279" s="337"/>
      <c r="E279" s="337"/>
      <c r="F279" s="337"/>
      <c r="G279" s="337"/>
      <c r="H279" s="337"/>
      <c r="I279" s="337"/>
      <c r="J279" s="337"/>
      <c r="K279" s="337"/>
      <c r="L279" s="337"/>
      <c r="M279" s="337"/>
      <c r="N279" s="338"/>
      <c r="R279" s="117"/>
      <c r="S279" s="117"/>
      <c r="U279" s="309"/>
      <c r="AK279" s="131"/>
      <c r="AL279" s="226" t="s">
        <v>185</v>
      </c>
      <c r="AM279" s="226"/>
      <c r="AS279" s="226"/>
    </row>
    <row r="280" spans="1:45" s="120" customFormat="1" ht="60" x14ac:dyDescent="0.25">
      <c r="A280" s="227" t="s">
        <v>186</v>
      </c>
      <c r="B280" s="228" t="s">
        <v>187</v>
      </c>
      <c r="C280" s="339" t="s">
        <v>188</v>
      </c>
      <c r="D280" s="339"/>
      <c r="E280" s="339"/>
      <c r="F280" s="229" t="s">
        <v>189</v>
      </c>
      <c r="G280" s="230">
        <v>0.10324999999999999</v>
      </c>
      <c r="H280" s="231">
        <v>1</v>
      </c>
      <c r="I280" s="271">
        <v>0.10324999999999999</v>
      </c>
      <c r="J280" s="233"/>
      <c r="K280" s="230"/>
      <c r="L280" s="233"/>
      <c r="M280" s="230"/>
      <c r="N280" s="234"/>
      <c r="R280" s="118" t="s">
        <v>380</v>
      </c>
      <c r="S280" s="118" t="s">
        <v>387</v>
      </c>
      <c r="U280" s="309"/>
      <c r="AK280" s="131"/>
      <c r="AL280" s="226"/>
      <c r="AM280" s="226" t="s">
        <v>188</v>
      </c>
      <c r="AS280" s="226"/>
    </row>
    <row r="281" spans="1:45" s="120" customFormat="1" ht="15" x14ac:dyDescent="0.25">
      <c r="A281" s="235"/>
      <c r="B281" s="236"/>
      <c r="C281" s="330" t="s">
        <v>190</v>
      </c>
      <c r="D281" s="330"/>
      <c r="E281" s="330"/>
      <c r="F281" s="330"/>
      <c r="G281" s="330"/>
      <c r="H281" s="330"/>
      <c r="I281" s="330"/>
      <c r="J281" s="330"/>
      <c r="K281" s="330"/>
      <c r="L281" s="330"/>
      <c r="M281" s="330"/>
      <c r="N281" s="340"/>
      <c r="R281" s="117"/>
      <c r="S281" s="117"/>
      <c r="U281" s="309"/>
      <c r="AK281" s="131"/>
      <c r="AL281" s="226"/>
      <c r="AM281" s="226"/>
      <c r="AN281" s="237" t="s">
        <v>190</v>
      </c>
      <c r="AS281" s="226"/>
    </row>
    <row r="282" spans="1:45" s="120" customFormat="1" ht="23.25" x14ac:dyDescent="0.25">
      <c r="A282" s="238"/>
      <c r="B282" s="239" t="s">
        <v>105</v>
      </c>
      <c r="C282" s="328" t="s">
        <v>106</v>
      </c>
      <c r="D282" s="328"/>
      <c r="E282" s="328"/>
      <c r="F282" s="328"/>
      <c r="G282" s="328"/>
      <c r="H282" s="328"/>
      <c r="I282" s="328"/>
      <c r="J282" s="328"/>
      <c r="K282" s="328"/>
      <c r="L282" s="328"/>
      <c r="M282" s="328"/>
      <c r="N282" s="329"/>
      <c r="R282" s="117"/>
      <c r="S282" s="117"/>
      <c r="U282" s="309"/>
      <c r="AK282" s="131"/>
      <c r="AL282" s="226"/>
      <c r="AM282" s="226"/>
      <c r="AO282" s="237" t="s">
        <v>106</v>
      </c>
      <c r="AS282" s="226"/>
    </row>
    <row r="283" spans="1:45" s="120" customFormat="1" ht="68.25" x14ac:dyDescent="0.25">
      <c r="A283" s="238"/>
      <c r="B283" s="239" t="s">
        <v>63</v>
      </c>
      <c r="C283" s="328" t="s">
        <v>64</v>
      </c>
      <c r="D283" s="328"/>
      <c r="E283" s="328"/>
      <c r="F283" s="328"/>
      <c r="G283" s="328"/>
      <c r="H283" s="328"/>
      <c r="I283" s="328"/>
      <c r="J283" s="328"/>
      <c r="K283" s="328"/>
      <c r="L283" s="328"/>
      <c r="M283" s="328"/>
      <c r="N283" s="329"/>
      <c r="R283" s="117"/>
      <c r="S283" s="117"/>
      <c r="U283" s="309"/>
      <c r="AK283" s="131"/>
      <c r="AL283" s="226"/>
      <c r="AM283" s="226"/>
      <c r="AO283" s="237" t="s">
        <v>64</v>
      </c>
      <c r="AS283" s="226"/>
    </row>
    <row r="284" spans="1:45" s="120" customFormat="1" ht="15" x14ac:dyDescent="0.25">
      <c r="A284" s="240"/>
      <c r="B284" s="239" t="s">
        <v>76</v>
      </c>
      <c r="C284" s="330" t="s">
        <v>80</v>
      </c>
      <c r="D284" s="330"/>
      <c r="E284" s="330"/>
      <c r="F284" s="241"/>
      <c r="G284" s="242"/>
      <c r="H284" s="242"/>
      <c r="I284" s="242"/>
      <c r="J284" s="259">
        <v>2347.36</v>
      </c>
      <c r="K284" s="265">
        <v>1.4375</v>
      </c>
      <c r="L284" s="243">
        <v>348.4</v>
      </c>
      <c r="M284" s="244">
        <v>14.01</v>
      </c>
      <c r="N284" s="245">
        <v>4881.08</v>
      </c>
      <c r="R284" s="117"/>
      <c r="S284" s="117"/>
      <c r="U284" s="309"/>
      <c r="AK284" s="131"/>
      <c r="AL284" s="226"/>
      <c r="AM284" s="226"/>
      <c r="AP284" s="237" t="s">
        <v>80</v>
      </c>
      <c r="AS284" s="226"/>
    </row>
    <row r="285" spans="1:45" s="120" customFormat="1" ht="15" x14ac:dyDescent="0.25">
      <c r="A285" s="240"/>
      <c r="B285" s="239" t="s">
        <v>81</v>
      </c>
      <c r="C285" s="330" t="s">
        <v>82</v>
      </c>
      <c r="D285" s="330"/>
      <c r="E285" s="330"/>
      <c r="F285" s="241"/>
      <c r="G285" s="242"/>
      <c r="H285" s="242"/>
      <c r="I285" s="242"/>
      <c r="J285" s="243">
        <v>396.43</v>
      </c>
      <c r="K285" s="265">
        <v>1.4375</v>
      </c>
      <c r="L285" s="243">
        <v>58.84</v>
      </c>
      <c r="M285" s="244">
        <v>46.99</v>
      </c>
      <c r="N285" s="245">
        <v>2764.89</v>
      </c>
      <c r="R285" s="117"/>
      <c r="S285" s="117"/>
      <c r="U285" s="309"/>
      <c r="AK285" s="131"/>
      <c r="AL285" s="226"/>
      <c r="AM285" s="226"/>
      <c r="AP285" s="237" t="s">
        <v>82</v>
      </c>
      <c r="AS285" s="226"/>
    </row>
    <row r="286" spans="1:45" s="120" customFormat="1" ht="15" x14ac:dyDescent="0.25">
      <c r="A286" s="246"/>
      <c r="B286" s="239"/>
      <c r="C286" s="330" t="s">
        <v>85</v>
      </c>
      <c r="D286" s="330"/>
      <c r="E286" s="330"/>
      <c r="F286" s="241" t="s">
        <v>67</v>
      </c>
      <c r="G286" s="244">
        <v>29.08</v>
      </c>
      <c r="H286" s="265">
        <v>1.4375</v>
      </c>
      <c r="I286" s="268">
        <v>4.3161081000000001</v>
      </c>
      <c r="J286" s="249"/>
      <c r="K286" s="242"/>
      <c r="L286" s="249"/>
      <c r="M286" s="242"/>
      <c r="N286" s="250"/>
      <c r="R286" s="117"/>
      <c r="S286" s="117"/>
      <c r="U286" s="309"/>
      <c r="AK286" s="131"/>
      <c r="AL286" s="226"/>
      <c r="AM286" s="226"/>
      <c r="AQ286" s="237" t="s">
        <v>85</v>
      </c>
      <c r="AS286" s="226"/>
    </row>
    <row r="287" spans="1:45" s="120" customFormat="1" ht="15" x14ac:dyDescent="0.25">
      <c r="A287" s="235"/>
      <c r="B287" s="239"/>
      <c r="C287" s="331" t="s">
        <v>68</v>
      </c>
      <c r="D287" s="331"/>
      <c r="E287" s="331"/>
      <c r="F287" s="251"/>
      <c r="G287" s="252"/>
      <c r="H287" s="252"/>
      <c r="I287" s="252"/>
      <c r="J287" s="262">
        <v>2347.36</v>
      </c>
      <c r="K287" s="252"/>
      <c r="L287" s="253">
        <v>348.4</v>
      </c>
      <c r="M287" s="252"/>
      <c r="N287" s="254">
        <v>4881.08</v>
      </c>
      <c r="R287" s="117"/>
      <c r="S287" s="117"/>
      <c r="U287" s="309"/>
      <c r="AK287" s="131"/>
      <c r="AL287" s="226"/>
      <c r="AM287" s="226"/>
      <c r="AR287" s="237" t="s">
        <v>68</v>
      </c>
      <c r="AS287" s="226"/>
    </row>
    <row r="288" spans="1:45" s="120" customFormat="1" ht="15" x14ac:dyDescent="0.25">
      <c r="A288" s="246"/>
      <c r="B288" s="239"/>
      <c r="C288" s="330" t="s">
        <v>69</v>
      </c>
      <c r="D288" s="330"/>
      <c r="E288" s="330"/>
      <c r="F288" s="241"/>
      <c r="G288" s="242"/>
      <c r="H288" s="242"/>
      <c r="I288" s="242"/>
      <c r="J288" s="249"/>
      <c r="K288" s="242"/>
      <c r="L288" s="243">
        <v>58.84</v>
      </c>
      <c r="M288" s="242"/>
      <c r="N288" s="245">
        <v>2764.89</v>
      </c>
      <c r="R288" s="117"/>
      <c r="S288" s="117"/>
      <c r="U288" s="309"/>
      <c r="AK288" s="131"/>
      <c r="AL288" s="226"/>
      <c r="AM288" s="226"/>
      <c r="AQ288" s="237" t="s">
        <v>69</v>
      </c>
      <c r="AS288" s="226"/>
    </row>
    <row r="289" spans="1:45" s="120" customFormat="1" ht="23.25" x14ac:dyDescent="0.25">
      <c r="A289" s="246"/>
      <c r="B289" s="239" t="s">
        <v>191</v>
      </c>
      <c r="C289" s="330" t="s">
        <v>192</v>
      </c>
      <c r="D289" s="330"/>
      <c r="E289" s="330"/>
      <c r="F289" s="241" t="s">
        <v>72</v>
      </c>
      <c r="G289" s="247">
        <v>92</v>
      </c>
      <c r="H289" s="242"/>
      <c r="I289" s="247">
        <v>92</v>
      </c>
      <c r="J289" s="249"/>
      <c r="K289" s="242"/>
      <c r="L289" s="243">
        <v>54.13</v>
      </c>
      <c r="M289" s="242"/>
      <c r="N289" s="245">
        <v>2543.6999999999998</v>
      </c>
      <c r="R289" s="117"/>
      <c r="S289" s="117"/>
      <c r="U289" s="309"/>
      <c r="AK289" s="131"/>
      <c r="AL289" s="226"/>
      <c r="AM289" s="226"/>
      <c r="AQ289" s="237" t="s">
        <v>192</v>
      </c>
      <c r="AS289" s="226"/>
    </row>
    <row r="290" spans="1:45" s="120" customFormat="1" ht="45" x14ac:dyDescent="0.25">
      <c r="A290" s="246"/>
      <c r="B290" s="239" t="s">
        <v>193</v>
      </c>
      <c r="C290" s="330" t="s">
        <v>194</v>
      </c>
      <c r="D290" s="330"/>
      <c r="E290" s="330"/>
      <c r="F290" s="241" t="s">
        <v>72</v>
      </c>
      <c r="G290" s="247">
        <v>46</v>
      </c>
      <c r="H290" s="244">
        <v>0.85</v>
      </c>
      <c r="I290" s="264">
        <v>39.1</v>
      </c>
      <c r="J290" s="249"/>
      <c r="K290" s="242"/>
      <c r="L290" s="243">
        <v>23.01</v>
      </c>
      <c r="M290" s="242"/>
      <c r="N290" s="245">
        <v>1081.07</v>
      </c>
      <c r="R290" s="117"/>
      <c r="S290" s="117"/>
      <c r="U290" s="309"/>
      <c r="AK290" s="131"/>
      <c r="AL290" s="226"/>
      <c r="AM290" s="226"/>
      <c r="AQ290" s="237" t="s">
        <v>194</v>
      </c>
      <c r="AS290" s="226"/>
    </row>
    <row r="291" spans="1:45" s="120" customFormat="1" ht="15" x14ac:dyDescent="0.25">
      <c r="A291" s="255"/>
      <c r="B291" s="256"/>
      <c r="C291" s="339" t="s">
        <v>75</v>
      </c>
      <c r="D291" s="339"/>
      <c r="E291" s="339"/>
      <c r="F291" s="229"/>
      <c r="G291" s="230"/>
      <c r="H291" s="230"/>
      <c r="I291" s="230"/>
      <c r="J291" s="233"/>
      <c r="K291" s="230"/>
      <c r="L291" s="269">
        <v>425.54</v>
      </c>
      <c r="M291" s="252"/>
      <c r="N291" s="258">
        <v>8505.85</v>
      </c>
      <c r="R291" s="117"/>
      <c r="S291" s="117"/>
      <c r="U291" s="309"/>
      <c r="AK291" s="131"/>
      <c r="AL291" s="226"/>
      <c r="AM291" s="226"/>
      <c r="AS291" s="226" t="s">
        <v>75</v>
      </c>
    </row>
    <row r="292" spans="1:45" s="120" customFormat="1" ht="45" x14ac:dyDescent="0.25">
      <c r="A292" s="227" t="s">
        <v>195</v>
      </c>
      <c r="B292" s="228" t="s">
        <v>196</v>
      </c>
      <c r="C292" s="339" t="s">
        <v>453</v>
      </c>
      <c r="D292" s="339"/>
      <c r="E292" s="339"/>
      <c r="F292" s="229" t="s">
        <v>189</v>
      </c>
      <c r="G292" s="230">
        <v>0.10324999999999999</v>
      </c>
      <c r="H292" s="231">
        <v>1</v>
      </c>
      <c r="I292" s="271">
        <v>0.10324999999999999</v>
      </c>
      <c r="J292" s="233"/>
      <c r="K292" s="230"/>
      <c r="L292" s="233"/>
      <c r="M292" s="230"/>
      <c r="N292" s="234"/>
      <c r="R292" s="118" t="s">
        <v>378</v>
      </c>
      <c r="S292" s="118" t="s">
        <v>387</v>
      </c>
      <c r="U292" s="309"/>
      <c r="AK292" s="131"/>
      <c r="AL292" s="226"/>
      <c r="AM292" s="226" t="s">
        <v>453</v>
      </c>
      <c r="AS292" s="226"/>
    </row>
    <row r="293" spans="1:45" s="120" customFormat="1" ht="15" x14ac:dyDescent="0.25">
      <c r="A293" s="235"/>
      <c r="B293" s="236"/>
      <c r="C293" s="330" t="s">
        <v>190</v>
      </c>
      <c r="D293" s="330"/>
      <c r="E293" s="330"/>
      <c r="F293" s="330"/>
      <c r="G293" s="330"/>
      <c r="H293" s="330"/>
      <c r="I293" s="330"/>
      <c r="J293" s="330"/>
      <c r="K293" s="330"/>
      <c r="L293" s="330"/>
      <c r="M293" s="330"/>
      <c r="N293" s="340"/>
      <c r="R293" s="117"/>
      <c r="S293" s="117"/>
      <c r="U293" s="309"/>
      <c r="AK293" s="131"/>
      <c r="AL293" s="226"/>
      <c r="AM293" s="226"/>
      <c r="AN293" s="237" t="s">
        <v>190</v>
      </c>
      <c r="AS293" s="226"/>
    </row>
    <row r="294" spans="1:45" s="120" customFormat="1" ht="15" x14ac:dyDescent="0.25">
      <c r="A294" s="238"/>
      <c r="B294" s="239" t="s">
        <v>454</v>
      </c>
      <c r="C294" s="328" t="s">
        <v>455</v>
      </c>
      <c r="D294" s="328"/>
      <c r="E294" s="328"/>
      <c r="F294" s="328"/>
      <c r="G294" s="328"/>
      <c r="H294" s="328"/>
      <c r="I294" s="328"/>
      <c r="J294" s="328"/>
      <c r="K294" s="328"/>
      <c r="L294" s="328"/>
      <c r="M294" s="328"/>
      <c r="N294" s="329"/>
      <c r="R294" s="117"/>
      <c r="S294" s="117"/>
      <c r="U294" s="309"/>
      <c r="AK294" s="131"/>
      <c r="AL294" s="226"/>
      <c r="AM294" s="226"/>
      <c r="AO294" s="237" t="s">
        <v>455</v>
      </c>
      <c r="AS294" s="226"/>
    </row>
    <row r="295" spans="1:45" s="120" customFormat="1" ht="23.25" x14ac:dyDescent="0.25">
      <c r="A295" s="238"/>
      <c r="B295" s="239" t="s">
        <v>105</v>
      </c>
      <c r="C295" s="328" t="s">
        <v>106</v>
      </c>
      <c r="D295" s="328"/>
      <c r="E295" s="328"/>
      <c r="F295" s="328"/>
      <c r="G295" s="328"/>
      <c r="H295" s="328"/>
      <c r="I295" s="328"/>
      <c r="J295" s="328"/>
      <c r="K295" s="328"/>
      <c r="L295" s="328"/>
      <c r="M295" s="328"/>
      <c r="N295" s="329"/>
      <c r="R295" s="117"/>
      <c r="S295" s="117"/>
      <c r="U295" s="309"/>
      <c r="AK295" s="131"/>
      <c r="AL295" s="226"/>
      <c r="AM295" s="226"/>
      <c r="AO295" s="237" t="s">
        <v>106</v>
      </c>
      <c r="AS295" s="226"/>
    </row>
    <row r="296" spans="1:45" s="120" customFormat="1" ht="68.25" x14ac:dyDescent="0.25">
      <c r="A296" s="238"/>
      <c r="B296" s="239" t="s">
        <v>63</v>
      </c>
      <c r="C296" s="328" t="s">
        <v>64</v>
      </c>
      <c r="D296" s="328"/>
      <c r="E296" s="328"/>
      <c r="F296" s="328"/>
      <c r="G296" s="328"/>
      <c r="H296" s="328"/>
      <c r="I296" s="328"/>
      <c r="J296" s="328"/>
      <c r="K296" s="328"/>
      <c r="L296" s="328"/>
      <c r="M296" s="328"/>
      <c r="N296" s="329"/>
      <c r="R296" s="117"/>
      <c r="S296" s="117"/>
      <c r="U296" s="309"/>
      <c r="AK296" s="131"/>
      <c r="AL296" s="226"/>
      <c r="AM296" s="226"/>
      <c r="AO296" s="237" t="s">
        <v>64</v>
      </c>
      <c r="AS296" s="226"/>
    </row>
    <row r="297" spans="1:45" s="120" customFormat="1" ht="15" x14ac:dyDescent="0.25">
      <c r="A297" s="240"/>
      <c r="B297" s="239" t="s">
        <v>76</v>
      </c>
      <c r="C297" s="330" t="s">
        <v>80</v>
      </c>
      <c r="D297" s="330"/>
      <c r="E297" s="330"/>
      <c r="F297" s="241"/>
      <c r="G297" s="242"/>
      <c r="H297" s="242"/>
      <c r="I297" s="242"/>
      <c r="J297" s="243">
        <v>386.42</v>
      </c>
      <c r="K297" s="265">
        <v>4.3125</v>
      </c>
      <c r="L297" s="243">
        <v>172.06</v>
      </c>
      <c r="M297" s="244">
        <v>14.01</v>
      </c>
      <c r="N297" s="245">
        <v>2410.56</v>
      </c>
      <c r="R297" s="117"/>
      <c r="S297" s="117"/>
      <c r="U297" s="309"/>
      <c r="AK297" s="131"/>
      <c r="AL297" s="226"/>
      <c r="AM297" s="226"/>
      <c r="AP297" s="237" t="s">
        <v>80</v>
      </c>
      <c r="AS297" s="226"/>
    </row>
    <row r="298" spans="1:45" s="120" customFormat="1" ht="15" x14ac:dyDescent="0.25">
      <c r="A298" s="240"/>
      <c r="B298" s="239" t="s">
        <v>81</v>
      </c>
      <c r="C298" s="330" t="s">
        <v>82</v>
      </c>
      <c r="D298" s="330"/>
      <c r="E298" s="330"/>
      <c r="F298" s="241"/>
      <c r="G298" s="242"/>
      <c r="H298" s="242"/>
      <c r="I298" s="242"/>
      <c r="J298" s="243">
        <v>61.63</v>
      </c>
      <c r="K298" s="265">
        <v>4.3125</v>
      </c>
      <c r="L298" s="243">
        <v>27.44</v>
      </c>
      <c r="M298" s="244">
        <v>46.99</v>
      </c>
      <c r="N298" s="245">
        <v>1289.4100000000001</v>
      </c>
      <c r="R298" s="117"/>
      <c r="S298" s="117"/>
      <c r="U298" s="309"/>
      <c r="AK298" s="131"/>
      <c r="AL298" s="226"/>
      <c r="AM298" s="226"/>
      <c r="AP298" s="237" t="s">
        <v>82</v>
      </c>
      <c r="AS298" s="226"/>
    </row>
    <row r="299" spans="1:45" s="120" customFormat="1" ht="15" x14ac:dyDescent="0.25">
      <c r="A299" s="246"/>
      <c r="B299" s="239"/>
      <c r="C299" s="330" t="s">
        <v>85</v>
      </c>
      <c r="D299" s="330"/>
      <c r="E299" s="330"/>
      <c r="F299" s="241" t="s">
        <v>67</v>
      </c>
      <c r="G299" s="244">
        <v>4.28</v>
      </c>
      <c r="H299" s="265">
        <v>4.3125</v>
      </c>
      <c r="I299" s="268">
        <v>1.9057369</v>
      </c>
      <c r="J299" s="249"/>
      <c r="K299" s="242"/>
      <c r="L299" s="249"/>
      <c r="M299" s="242"/>
      <c r="N299" s="250"/>
      <c r="R299" s="117"/>
      <c r="S299" s="117"/>
      <c r="U299" s="309"/>
      <c r="AK299" s="131"/>
      <c r="AL299" s="226"/>
      <c r="AM299" s="226"/>
      <c r="AQ299" s="237" t="s">
        <v>85</v>
      </c>
      <c r="AS299" s="226"/>
    </row>
    <row r="300" spans="1:45" s="120" customFormat="1" ht="15" x14ac:dyDescent="0.25">
      <c r="A300" s="235"/>
      <c r="B300" s="239"/>
      <c r="C300" s="331" t="s">
        <v>68</v>
      </c>
      <c r="D300" s="331"/>
      <c r="E300" s="331"/>
      <c r="F300" s="251"/>
      <c r="G300" s="252"/>
      <c r="H300" s="252"/>
      <c r="I300" s="252"/>
      <c r="J300" s="253">
        <v>386.42</v>
      </c>
      <c r="K300" s="252"/>
      <c r="L300" s="253">
        <v>172.06</v>
      </c>
      <c r="M300" s="252"/>
      <c r="N300" s="254">
        <v>2410.56</v>
      </c>
      <c r="R300" s="117"/>
      <c r="S300" s="117"/>
      <c r="U300" s="309"/>
      <c r="AK300" s="131"/>
      <c r="AL300" s="226"/>
      <c r="AM300" s="226"/>
      <c r="AR300" s="237" t="s">
        <v>68</v>
      </c>
      <c r="AS300" s="226"/>
    </row>
    <row r="301" spans="1:45" s="120" customFormat="1" ht="15" x14ac:dyDescent="0.25">
      <c r="A301" s="246"/>
      <c r="B301" s="239"/>
      <c r="C301" s="330" t="s">
        <v>69</v>
      </c>
      <c r="D301" s="330"/>
      <c r="E301" s="330"/>
      <c r="F301" s="241"/>
      <c r="G301" s="242"/>
      <c r="H301" s="242"/>
      <c r="I301" s="242"/>
      <c r="J301" s="249"/>
      <c r="K301" s="242"/>
      <c r="L301" s="243">
        <v>27.44</v>
      </c>
      <c r="M301" s="242"/>
      <c r="N301" s="245">
        <v>1289.4100000000001</v>
      </c>
      <c r="R301" s="117"/>
      <c r="S301" s="117"/>
      <c r="U301" s="309"/>
      <c r="AK301" s="131"/>
      <c r="AL301" s="226"/>
      <c r="AM301" s="226"/>
      <c r="AQ301" s="237" t="s">
        <v>69</v>
      </c>
      <c r="AS301" s="226"/>
    </row>
    <row r="302" spans="1:45" s="120" customFormat="1" ht="23.25" x14ac:dyDescent="0.25">
      <c r="A302" s="246"/>
      <c r="B302" s="239" t="s">
        <v>191</v>
      </c>
      <c r="C302" s="330" t="s">
        <v>192</v>
      </c>
      <c r="D302" s="330"/>
      <c r="E302" s="330"/>
      <c r="F302" s="241" t="s">
        <v>72</v>
      </c>
      <c r="G302" s="247">
        <v>92</v>
      </c>
      <c r="H302" s="242"/>
      <c r="I302" s="247">
        <v>92</v>
      </c>
      <c r="J302" s="249"/>
      <c r="K302" s="242"/>
      <c r="L302" s="243">
        <v>25.24</v>
      </c>
      <c r="M302" s="242"/>
      <c r="N302" s="245">
        <v>1186.26</v>
      </c>
      <c r="R302" s="117"/>
      <c r="S302" s="117"/>
      <c r="U302" s="309"/>
      <c r="AK302" s="131"/>
      <c r="AL302" s="226"/>
      <c r="AM302" s="226"/>
      <c r="AQ302" s="237" t="s">
        <v>192</v>
      </c>
      <c r="AS302" s="226"/>
    </row>
    <row r="303" spans="1:45" s="120" customFormat="1" ht="45" x14ac:dyDescent="0.25">
      <c r="A303" s="246"/>
      <c r="B303" s="239" t="s">
        <v>193</v>
      </c>
      <c r="C303" s="330" t="s">
        <v>194</v>
      </c>
      <c r="D303" s="330"/>
      <c r="E303" s="330"/>
      <c r="F303" s="241" t="s">
        <v>72</v>
      </c>
      <c r="G303" s="247">
        <v>46</v>
      </c>
      <c r="H303" s="244">
        <v>0.85</v>
      </c>
      <c r="I303" s="264">
        <v>39.1</v>
      </c>
      <c r="J303" s="249"/>
      <c r="K303" s="242"/>
      <c r="L303" s="243">
        <v>10.73</v>
      </c>
      <c r="M303" s="242"/>
      <c r="N303" s="260">
        <v>504.16</v>
      </c>
      <c r="R303" s="117"/>
      <c r="S303" s="117"/>
      <c r="U303" s="309"/>
      <c r="AK303" s="131"/>
      <c r="AL303" s="226"/>
      <c r="AM303" s="226"/>
      <c r="AQ303" s="237" t="s">
        <v>194</v>
      </c>
      <c r="AS303" s="226"/>
    </row>
    <row r="304" spans="1:45" s="120" customFormat="1" ht="15" x14ac:dyDescent="0.25">
      <c r="A304" s="255"/>
      <c r="B304" s="256"/>
      <c r="C304" s="339" t="s">
        <v>75</v>
      </c>
      <c r="D304" s="339"/>
      <c r="E304" s="339"/>
      <c r="F304" s="229"/>
      <c r="G304" s="230"/>
      <c r="H304" s="230"/>
      <c r="I304" s="230"/>
      <c r="J304" s="233"/>
      <c r="K304" s="230"/>
      <c r="L304" s="269">
        <v>208.03</v>
      </c>
      <c r="M304" s="252"/>
      <c r="N304" s="258">
        <v>4100.9799999999996</v>
      </c>
      <c r="T304" s="308">
        <f>'[1]ЛСР  Ремонт пути №3_15.08 v2 - '!$N$270-N304</f>
        <v>1367.13</v>
      </c>
      <c r="U304" s="309" t="s">
        <v>465</v>
      </c>
      <c r="AK304" s="131"/>
      <c r="AL304" s="226"/>
      <c r="AM304" s="226"/>
      <c r="AS304" s="226" t="s">
        <v>75</v>
      </c>
    </row>
    <row r="305" spans="1:45" s="120" customFormat="1" ht="34.5" x14ac:dyDescent="0.25">
      <c r="A305" s="227" t="s">
        <v>200</v>
      </c>
      <c r="B305" s="228" t="s">
        <v>201</v>
      </c>
      <c r="C305" s="339" t="s">
        <v>202</v>
      </c>
      <c r="D305" s="339"/>
      <c r="E305" s="339"/>
      <c r="F305" s="229" t="s">
        <v>203</v>
      </c>
      <c r="G305" s="230">
        <v>1</v>
      </c>
      <c r="H305" s="231">
        <v>1</v>
      </c>
      <c r="I305" s="231">
        <v>1</v>
      </c>
      <c r="J305" s="233"/>
      <c r="K305" s="230"/>
      <c r="L305" s="233"/>
      <c r="M305" s="230"/>
      <c r="N305" s="234"/>
      <c r="R305" s="117"/>
      <c r="S305" s="117"/>
      <c r="U305" s="309"/>
      <c r="AK305" s="131"/>
      <c r="AL305" s="226"/>
      <c r="AM305" s="226" t="s">
        <v>202</v>
      </c>
      <c r="AS305" s="226"/>
    </row>
    <row r="306" spans="1:45" s="120" customFormat="1" ht="15" x14ac:dyDescent="0.25">
      <c r="A306" s="235"/>
      <c r="B306" s="236"/>
      <c r="C306" s="330" t="s">
        <v>204</v>
      </c>
      <c r="D306" s="330"/>
      <c r="E306" s="330"/>
      <c r="F306" s="330"/>
      <c r="G306" s="330"/>
      <c r="H306" s="330"/>
      <c r="I306" s="330"/>
      <c r="J306" s="330"/>
      <c r="K306" s="330"/>
      <c r="L306" s="330"/>
      <c r="M306" s="330"/>
      <c r="N306" s="340"/>
      <c r="R306" s="117"/>
      <c r="S306" s="117"/>
      <c r="U306" s="309"/>
      <c r="AK306" s="131"/>
      <c r="AL306" s="226"/>
      <c r="AM306" s="226"/>
      <c r="AN306" s="237" t="s">
        <v>204</v>
      </c>
      <c r="AS306" s="226"/>
    </row>
    <row r="307" spans="1:45" s="120" customFormat="1" ht="23.25" x14ac:dyDescent="0.25">
      <c r="A307" s="238"/>
      <c r="B307" s="239" t="s">
        <v>105</v>
      </c>
      <c r="C307" s="328" t="s">
        <v>106</v>
      </c>
      <c r="D307" s="328"/>
      <c r="E307" s="328"/>
      <c r="F307" s="328"/>
      <c r="G307" s="328"/>
      <c r="H307" s="328"/>
      <c r="I307" s="328"/>
      <c r="J307" s="328"/>
      <c r="K307" s="328"/>
      <c r="L307" s="328"/>
      <c r="M307" s="328"/>
      <c r="N307" s="329"/>
      <c r="R307" s="117"/>
      <c r="S307" s="117"/>
      <c r="U307" s="309"/>
      <c r="AK307" s="131"/>
      <c r="AL307" s="226"/>
      <c r="AM307" s="226"/>
      <c r="AO307" s="237" t="s">
        <v>106</v>
      </c>
      <c r="AS307" s="226"/>
    </row>
    <row r="308" spans="1:45" s="120" customFormat="1" ht="68.25" x14ac:dyDescent="0.25">
      <c r="A308" s="238"/>
      <c r="B308" s="239" t="s">
        <v>63</v>
      </c>
      <c r="C308" s="328" t="s">
        <v>64</v>
      </c>
      <c r="D308" s="328"/>
      <c r="E308" s="328"/>
      <c r="F308" s="328"/>
      <c r="G308" s="328"/>
      <c r="H308" s="328"/>
      <c r="I308" s="328"/>
      <c r="J308" s="328"/>
      <c r="K308" s="328"/>
      <c r="L308" s="328"/>
      <c r="M308" s="328"/>
      <c r="N308" s="329"/>
      <c r="R308" s="117"/>
      <c r="S308" s="117"/>
      <c r="U308" s="309"/>
      <c r="AK308" s="131"/>
      <c r="AL308" s="226"/>
      <c r="AM308" s="226"/>
      <c r="AO308" s="237" t="s">
        <v>64</v>
      </c>
      <c r="AS308" s="226"/>
    </row>
    <row r="309" spans="1:45" s="120" customFormat="1" ht="15" x14ac:dyDescent="0.25">
      <c r="A309" s="240"/>
      <c r="B309" s="239" t="s">
        <v>58</v>
      </c>
      <c r="C309" s="330" t="s">
        <v>65</v>
      </c>
      <c r="D309" s="330"/>
      <c r="E309" s="330"/>
      <c r="F309" s="241"/>
      <c r="G309" s="242"/>
      <c r="H309" s="242"/>
      <c r="I309" s="242"/>
      <c r="J309" s="243">
        <v>219.94</v>
      </c>
      <c r="K309" s="265">
        <v>1.3225</v>
      </c>
      <c r="L309" s="243">
        <v>290.87</v>
      </c>
      <c r="M309" s="244">
        <v>46.99</v>
      </c>
      <c r="N309" s="245">
        <v>13667.98</v>
      </c>
      <c r="R309" s="117"/>
      <c r="S309" s="117"/>
      <c r="U309" s="309"/>
      <c r="AK309" s="131"/>
      <c r="AL309" s="226"/>
      <c r="AM309" s="226"/>
      <c r="AP309" s="237" t="s">
        <v>65</v>
      </c>
      <c r="AS309" s="226"/>
    </row>
    <row r="310" spans="1:45" s="120" customFormat="1" ht="15" x14ac:dyDescent="0.25">
      <c r="A310" s="240"/>
      <c r="B310" s="239" t="s">
        <v>76</v>
      </c>
      <c r="C310" s="330" t="s">
        <v>80</v>
      </c>
      <c r="D310" s="330"/>
      <c r="E310" s="330"/>
      <c r="F310" s="241"/>
      <c r="G310" s="242"/>
      <c r="H310" s="242"/>
      <c r="I310" s="242"/>
      <c r="J310" s="243">
        <v>557.59</v>
      </c>
      <c r="K310" s="265">
        <v>1.4375</v>
      </c>
      <c r="L310" s="243">
        <v>801.54</v>
      </c>
      <c r="M310" s="244">
        <v>14.01</v>
      </c>
      <c r="N310" s="245">
        <v>11229.58</v>
      </c>
      <c r="R310" s="117"/>
      <c r="S310" s="117"/>
      <c r="U310" s="309"/>
      <c r="AK310" s="131"/>
      <c r="AL310" s="226"/>
      <c r="AM310" s="226"/>
      <c r="AP310" s="237" t="s">
        <v>80</v>
      </c>
      <c r="AS310" s="226"/>
    </row>
    <row r="311" spans="1:45" s="120" customFormat="1" ht="15" x14ac:dyDescent="0.25">
      <c r="A311" s="240"/>
      <c r="B311" s="239" t="s">
        <v>81</v>
      </c>
      <c r="C311" s="330" t="s">
        <v>82</v>
      </c>
      <c r="D311" s="330"/>
      <c r="E311" s="330"/>
      <c r="F311" s="241"/>
      <c r="G311" s="242"/>
      <c r="H311" s="242"/>
      <c r="I311" s="242"/>
      <c r="J311" s="243">
        <v>51.27</v>
      </c>
      <c r="K311" s="265">
        <v>1.4375</v>
      </c>
      <c r="L311" s="243">
        <v>73.7</v>
      </c>
      <c r="M311" s="244">
        <v>46.99</v>
      </c>
      <c r="N311" s="245">
        <v>3463.16</v>
      </c>
      <c r="R311" s="117"/>
      <c r="S311" s="117"/>
      <c r="U311" s="309"/>
      <c r="AK311" s="131"/>
      <c r="AL311" s="226"/>
      <c r="AM311" s="226"/>
      <c r="AP311" s="237" t="s">
        <v>82</v>
      </c>
      <c r="AS311" s="226"/>
    </row>
    <row r="312" spans="1:45" s="120" customFormat="1" ht="15" x14ac:dyDescent="0.25">
      <c r="A312" s="240"/>
      <c r="B312" s="239" t="s">
        <v>83</v>
      </c>
      <c r="C312" s="330" t="s">
        <v>84</v>
      </c>
      <c r="D312" s="330"/>
      <c r="E312" s="330"/>
      <c r="F312" s="241"/>
      <c r="G312" s="242"/>
      <c r="H312" s="242"/>
      <c r="I312" s="242"/>
      <c r="J312" s="243">
        <v>0.78</v>
      </c>
      <c r="K312" s="242"/>
      <c r="L312" s="243">
        <v>0.78</v>
      </c>
      <c r="M312" s="244">
        <v>8.75</v>
      </c>
      <c r="N312" s="260">
        <v>6.83</v>
      </c>
      <c r="R312" s="117"/>
      <c r="S312" s="117"/>
      <c r="U312" s="309"/>
      <c r="AK312" s="131"/>
      <c r="AL312" s="226"/>
      <c r="AM312" s="226"/>
      <c r="AP312" s="237" t="s">
        <v>84</v>
      </c>
      <c r="AS312" s="226"/>
    </row>
    <row r="313" spans="1:45" s="120" customFormat="1" ht="15" x14ac:dyDescent="0.25">
      <c r="A313" s="246"/>
      <c r="B313" s="239"/>
      <c r="C313" s="330" t="s">
        <v>66</v>
      </c>
      <c r="D313" s="330"/>
      <c r="E313" s="330"/>
      <c r="F313" s="241" t="s">
        <v>67</v>
      </c>
      <c r="G313" s="264">
        <v>27.7</v>
      </c>
      <c r="H313" s="265">
        <v>1.3225</v>
      </c>
      <c r="I313" s="248">
        <v>36.633249999999997</v>
      </c>
      <c r="J313" s="249"/>
      <c r="K313" s="242"/>
      <c r="L313" s="249"/>
      <c r="M313" s="242"/>
      <c r="N313" s="250"/>
      <c r="R313" s="117"/>
      <c r="S313" s="117"/>
      <c r="U313" s="309"/>
      <c r="AK313" s="131"/>
      <c r="AL313" s="226"/>
      <c r="AM313" s="226"/>
      <c r="AQ313" s="237" t="s">
        <v>66</v>
      </c>
      <c r="AS313" s="226"/>
    </row>
    <row r="314" spans="1:45" s="120" customFormat="1" ht="15" x14ac:dyDescent="0.25">
      <c r="A314" s="246"/>
      <c r="B314" s="239"/>
      <c r="C314" s="330" t="s">
        <v>85</v>
      </c>
      <c r="D314" s="330"/>
      <c r="E314" s="330"/>
      <c r="F314" s="241" t="s">
        <v>67</v>
      </c>
      <c r="G314" s="244">
        <v>3.84</v>
      </c>
      <c r="H314" s="265">
        <v>1.4375</v>
      </c>
      <c r="I314" s="244">
        <v>5.52</v>
      </c>
      <c r="J314" s="249"/>
      <c r="K314" s="242"/>
      <c r="L314" s="249"/>
      <c r="M314" s="242"/>
      <c r="N314" s="250"/>
      <c r="R314" s="117"/>
      <c r="S314" s="117"/>
      <c r="U314" s="309"/>
      <c r="AK314" s="131"/>
      <c r="AL314" s="226"/>
      <c r="AM314" s="226"/>
      <c r="AQ314" s="237" t="s">
        <v>85</v>
      </c>
      <c r="AS314" s="226"/>
    </row>
    <row r="315" spans="1:45" s="120" customFormat="1" ht="15" x14ac:dyDescent="0.25">
      <c r="A315" s="235"/>
      <c r="B315" s="239"/>
      <c r="C315" s="331" t="s">
        <v>68</v>
      </c>
      <c r="D315" s="331"/>
      <c r="E315" s="331"/>
      <c r="F315" s="251"/>
      <c r="G315" s="252"/>
      <c r="H315" s="252"/>
      <c r="I315" s="252"/>
      <c r="J315" s="253">
        <v>778.31</v>
      </c>
      <c r="K315" s="252"/>
      <c r="L315" s="262">
        <v>1093.19</v>
      </c>
      <c r="M315" s="252"/>
      <c r="N315" s="254">
        <v>24904.39</v>
      </c>
      <c r="R315" s="117"/>
      <c r="S315" s="117"/>
      <c r="U315" s="309"/>
      <c r="AK315" s="131"/>
      <c r="AL315" s="226"/>
      <c r="AM315" s="226"/>
      <c r="AR315" s="237" t="s">
        <v>68</v>
      </c>
      <c r="AS315" s="226"/>
    </row>
    <row r="316" spans="1:45" s="120" customFormat="1" ht="15" x14ac:dyDescent="0.25">
      <c r="A316" s="246"/>
      <c r="B316" s="239"/>
      <c r="C316" s="330" t="s">
        <v>69</v>
      </c>
      <c r="D316" s="330"/>
      <c r="E316" s="330"/>
      <c r="F316" s="241"/>
      <c r="G316" s="242"/>
      <c r="H316" s="242"/>
      <c r="I316" s="242"/>
      <c r="J316" s="249"/>
      <c r="K316" s="242"/>
      <c r="L316" s="243">
        <v>364.57</v>
      </c>
      <c r="M316" s="242"/>
      <c r="N316" s="245">
        <v>17131.14</v>
      </c>
      <c r="R316" s="117"/>
      <c r="S316" s="117"/>
      <c r="U316" s="309"/>
      <c r="AK316" s="131"/>
      <c r="AL316" s="226"/>
      <c r="AM316" s="226"/>
      <c r="AQ316" s="237" t="s">
        <v>69</v>
      </c>
      <c r="AS316" s="226"/>
    </row>
    <row r="317" spans="1:45" s="120" customFormat="1" ht="45" x14ac:dyDescent="0.25">
      <c r="A317" s="246"/>
      <c r="B317" s="239" t="s">
        <v>205</v>
      </c>
      <c r="C317" s="330" t="s">
        <v>206</v>
      </c>
      <c r="D317" s="330"/>
      <c r="E317" s="330"/>
      <c r="F317" s="241" t="s">
        <v>72</v>
      </c>
      <c r="G317" s="247">
        <v>147</v>
      </c>
      <c r="H317" s="242"/>
      <c r="I317" s="247">
        <v>147</v>
      </c>
      <c r="J317" s="249"/>
      <c r="K317" s="242"/>
      <c r="L317" s="243">
        <v>535.91999999999996</v>
      </c>
      <c r="M317" s="242"/>
      <c r="N317" s="245">
        <v>25182.78</v>
      </c>
      <c r="R317" s="117"/>
      <c r="S317" s="117"/>
      <c r="U317" s="309"/>
      <c r="AK317" s="131"/>
      <c r="AL317" s="226"/>
      <c r="AM317" s="226"/>
      <c r="AQ317" s="237" t="s">
        <v>206</v>
      </c>
      <c r="AS317" s="226"/>
    </row>
    <row r="318" spans="1:45" s="120" customFormat="1" ht="56.25" x14ac:dyDescent="0.25">
      <c r="A318" s="246"/>
      <c r="B318" s="239" t="s">
        <v>207</v>
      </c>
      <c r="C318" s="330" t="s">
        <v>208</v>
      </c>
      <c r="D318" s="330"/>
      <c r="E318" s="330"/>
      <c r="F318" s="241" t="s">
        <v>72</v>
      </c>
      <c r="G318" s="247">
        <v>134</v>
      </c>
      <c r="H318" s="244">
        <v>0.85</v>
      </c>
      <c r="I318" s="264">
        <v>113.9</v>
      </c>
      <c r="J318" s="249"/>
      <c r="K318" s="242"/>
      <c r="L318" s="243">
        <v>415.25</v>
      </c>
      <c r="M318" s="242"/>
      <c r="N318" s="245">
        <v>19512.37</v>
      </c>
      <c r="R318" s="117"/>
      <c r="S318" s="117"/>
      <c r="U318" s="309"/>
      <c r="AK318" s="131"/>
      <c r="AL318" s="226"/>
      <c r="AM318" s="226"/>
      <c r="AQ318" s="237" t="s">
        <v>208</v>
      </c>
      <c r="AS318" s="226"/>
    </row>
    <row r="319" spans="1:45" s="120" customFormat="1" ht="15" x14ac:dyDescent="0.25">
      <c r="A319" s="255"/>
      <c r="B319" s="256"/>
      <c r="C319" s="339" t="s">
        <v>75</v>
      </c>
      <c r="D319" s="339"/>
      <c r="E319" s="339"/>
      <c r="F319" s="229"/>
      <c r="G319" s="230"/>
      <c r="H319" s="230"/>
      <c r="I319" s="230"/>
      <c r="J319" s="233"/>
      <c r="K319" s="230"/>
      <c r="L319" s="257">
        <v>2044.36</v>
      </c>
      <c r="M319" s="252"/>
      <c r="N319" s="258">
        <v>69599.539999999994</v>
      </c>
      <c r="R319" s="117"/>
      <c r="S319" s="117"/>
      <c r="U319" s="309"/>
      <c r="AK319" s="131"/>
      <c r="AL319" s="226"/>
      <c r="AM319" s="226"/>
      <c r="AS319" s="226" t="s">
        <v>75</v>
      </c>
    </row>
    <row r="320" spans="1:45" s="120" customFormat="1" ht="15" x14ac:dyDescent="0.25">
      <c r="A320" s="227" t="s">
        <v>209</v>
      </c>
      <c r="B320" s="228" t="s">
        <v>210</v>
      </c>
      <c r="C320" s="339" t="s">
        <v>211</v>
      </c>
      <c r="D320" s="339"/>
      <c r="E320" s="339"/>
      <c r="F320" s="229" t="s">
        <v>212</v>
      </c>
      <c r="G320" s="230">
        <v>1100</v>
      </c>
      <c r="H320" s="231">
        <v>1</v>
      </c>
      <c r="I320" s="231">
        <v>1100</v>
      </c>
      <c r="J320" s="269">
        <v>11.16</v>
      </c>
      <c r="K320" s="230"/>
      <c r="L320" s="257">
        <v>12276</v>
      </c>
      <c r="M320" s="263">
        <v>8.75</v>
      </c>
      <c r="N320" s="258">
        <v>107415</v>
      </c>
      <c r="R320" s="117"/>
      <c r="S320" s="117"/>
      <c r="U320" s="309"/>
      <c r="AK320" s="131"/>
      <c r="AL320" s="226"/>
      <c r="AM320" s="226" t="s">
        <v>211</v>
      </c>
      <c r="AS320" s="226"/>
    </row>
    <row r="321" spans="1:45" s="120" customFormat="1" ht="15" x14ac:dyDescent="0.25">
      <c r="A321" s="235"/>
      <c r="B321" s="236"/>
      <c r="C321" s="330" t="s">
        <v>213</v>
      </c>
      <c r="D321" s="330"/>
      <c r="E321" s="330"/>
      <c r="F321" s="330"/>
      <c r="G321" s="330"/>
      <c r="H321" s="330"/>
      <c r="I321" s="330"/>
      <c r="J321" s="330"/>
      <c r="K321" s="330"/>
      <c r="L321" s="330"/>
      <c r="M321" s="330"/>
      <c r="N321" s="340"/>
      <c r="R321" s="117"/>
      <c r="S321" s="117"/>
      <c r="U321" s="309"/>
      <c r="AK321" s="131"/>
      <c r="AL321" s="226"/>
      <c r="AM321" s="226"/>
      <c r="AN321" s="237" t="s">
        <v>213</v>
      </c>
      <c r="AS321" s="226"/>
    </row>
    <row r="322" spans="1:45" s="120" customFormat="1" ht="15" x14ac:dyDescent="0.25">
      <c r="A322" s="255"/>
      <c r="B322" s="256"/>
      <c r="C322" s="339" t="s">
        <v>75</v>
      </c>
      <c r="D322" s="339"/>
      <c r="E322" s="339"/>
      <c r="F322" s="229"/>
      <c r="G322" s="230"/>
      <c r="H322" s="230"/>
      <c r="I322" s="230"/>
      <c r="J322" s="233"/>
      <c r="K322" s="230"/>
      <c r="L322" s="257">
        <v>12276</v>
      </c>
      <c r="M322" s="252"/>
      <c r="N322" s="258">
        <v>107415</v>
      </c>
      <c r="R322" s="117"/>
      <c r="S322" s="117"/>
      <c r="U322" s="309"/>
      <c r="AK322" s="131"/>
      <c r="AL322" s="226"/>
      <c r="AM322" s="226"/>
      <c r="AS322" s="226" t="s">
        <v>75</v>
      </c>
    </row>
    <row r="323" spans="1:45" s="120" customFormat="1" ht="34.5" x14ac:dyDescent="0.25">
      <c r="A323" s="227" t="s">
        <v>214</v>
      </c>
      <c r="B323" s="228" t="s">
        <v>215</v>
      </c>
      <c r="C323" s="339" t="s">
        <v>216</v>
      </c>
      <c r="D323" s="339"/>
      <c r="E323" s="339"/>
      <c r="F323" s="229" t="s">
        <v>61</v>
      </c>
      <c r="G323" s="230">
        <v>2.0649999999999999</v>
      </c>
      <c r="H323" s="231">
        <v>1</v>
      </c>
      <c r="I323" s="266">
        <v>2.0649999999999999</v>
      </c>
      <c r="J323" s="233"/>
      <c r="K323" s="230"/>
      <c r="L323" s="233"/>
      <c r="M323" s="230"/>
      <c r="N323" s="234"/>
      <c r="R323" s="117"/>
      <c r="S323" s="117"/>
      <c r="U323" s="309"/>
      <c r="AK323" s="131"/>
      <c r="AL323" s="226"/>
      <c r="AM323" s="226" t="s">
        <v>216</v>
      </c>
      <c r="AS323" s="226"/>
    </row>
    <row r="324" spans="1:45" s="120" customFormat="1" ht="15" x14ac:dyDescent="0.25">
      <c r="A324" s="235"/>
      <c r="B324" s="236"/>
      <c r="C324" s="330" t="s">
        <v>217</v>
      </c>
      <c r="D324" s="330"/>
      <c r="E324" s="330"/>
      <c r="F324" s="330"/>
      <c r="G324" s="330"/>
      <c r="H324" s="330"/>
      <c r="I324" s="330"/>
      <c r="J324" s="330"/>
      <c r="K324" s="330"/>
      <c r="L324" s="330"/>
      <c r="M324" s="330"/>
      <c r="N324" s="340"/>
      <c r="R324" s="118"/>
      <c r="S324" s="118"/>
      <c r="U324" s="309"/>
      <c r="AK324" s="131"/>
      <c r="AL324" s="226"/>
      <c r="AM324" s="226"/>
      <c r="AN324" s="237" t="s">
        <v>217</v>
      </c>
      <c r="AS324" s="226"/>
    </row>
    <row r="325" spans="1:45" s="120" customFormat="1" ht="23.25" x14ac:dyDescent="0.25">
      <c r="A325" s="238"/>
      <c r="B325" s="239" t="s">
        <v>105</v>
      </c>
      <c r="C325" s="328" t="s">
        <v>106</v>
      </c>
      <c r="D325" s="328"/>
      <c r="E325" s="328"/>
      <c r="F325" s="328"/>
      <c r="G325" s="328"/>
      <c r="H325" s="328"/>
      <c r="I325" s="328"/>
      <c r="J325" s="328"/>
      <c r="K325" s="328"/>
      <c r="L325" s="328"/>
      <c r="M325" s="328"/>
      <c r="N325" s="329"/>
      <c r="R325" s="117"/>
      <c r="S325" s="117"/>
      <c r="U325" s="309"/>
      <c r="AK325" s="131"/>
      <c r="AL325" s="226"/>
      <c r="AM325" s="226"/>
      <c r="AO325" s="237" t="s">
        <v>106</v>
      </c>
      <c r="AS325" s="226"/>
    </row>
    <row r="326" spans="1:45" s="120" customFormat="1" ht="68.25" x14ac:dyDescent="0.25">
      <c r="A326" s="238"/>
      <c r="B326" s="239" t="s">
        <v>63</v>
      </c>
      <c r="C326" s="328" t="s">
        <v>64</v>
      </c>
      <c r="D326" s="328"/>
      <c r="E326" s="328"/>
      <c r="F326" s="328"/>
      <c r="G326" s="328"/>
      <c r="H326" s="328"/>
      <c r="I326" s="328"/>
      <c r="J326" s="328"/>
      <c r="K326" s="328"/>
      <c r="L326" s="328"/>
      <c r="M326" s="328"/>
      <c r="N326" s="329"/>
      <c r="R326" s="117"/>
      <c r="S326" s="117"/>
      <c r="U326" s="309"/>
      <c r="AK326" s="131"/>
      <c r="AL326" s="226"/>
      <c r="AM326" s="226"/>
      <c r="AO326" s="237" t="s">
        <v>64</v>
      </c>
      <c r="AS326" s="226"/>
    </row>
    <row r="327" spans="1:45" s="120" customFormat="1" ht="15" x14ac:dyDescent="0.25">
      <c r="A327" s="240"/>
      <c r="B327" s="239" t="s">
        <v>58</v>
      </c>
      <c r="C327" s="330" t="s">
        <v>65</v>
      </c>
      <c r="D327" s="330"/>
      <c r="E327" s="330"/>
      <c r="F327" s="241"/>
      <c r="G327" s="242"/>
      <c r="H327" s="242"/>
      <c r="I327" s="242"/>
      <c r="J327" s="243">
        <v>115.49</v>
      </c>
      <c r="K327" s="265">
        <v>1.3225</v>
      </c>
      <c r="L327" s="243">
        <v>315.39999999999998</v>
      </c>
      <c r="M327" s="244">
        <v>46.99</v>
      </c>
      <c r="N327" s="245">
        <v>14820.65</v>
      </c>
      <c r="R327" s="117"/>
      <c r="S327" s="117"/>
      <c r="U327" s="309"/>
      <c r="AK327" s="131"/>
      <c r="AL327" s="226"/>
      <c r="AM327" s="226"/>
      <c r="AP327" s="237" t="s">
        <v>65</v>
      </c>
      <c r="AS327" s="226"/>
    </row>
    <row r="328" spans="1:45" s="120" customFormat="1" ht="15" x14ac:dyDescent="0.25">
      <c r="A328" s="240"/>
      <c r="B328" s="239" t="s">
        <v>76</v>
      </c>
      <c r="C328" s="330" t="s">
        <v>80</v>
      </c>
      <c r="D328" s="330"/>
      <c r="E328" s="330"/>
      <c r="F328" s="241"/>
      <c r="G328" s="242"/>
      <c r="H328" s="242"/>
      <c r="I328" s="242"/>
      <c r="J328" s="259">
        <v>3262.79</v>
      </c>
      <c r="K328" s="265">
        <v>1.4375</v>
      </c>
      <c r="L328" s="259">
        <v>9685.39</v>
      </c>
      <c r="M328" s="244">
        <v>14.01</v>
      </c>
      <c r="N328" s="245">
        <v>135692.31</v>
      </c>
      <c r="R328" s="117"/>
      <c r="S328" s="117"/>
      <c r="U328" s="309"/>
      <c r="AK328" s="131"/>
      <c r="AL328" s="226"/>
      <c r="AM328" s="226"/>
      <c r="AP328" s="237" t="s">
        <v>80</v>
      </c>
      <c r="AS328" s="226"/>
    </row>
    <row r="329" spans="1:45" s="120" customFormat="1" ht="15" x14ac:dyDescent="0.25">
      <c r="A329" s="240"/>
      <c r="B329" s="239" t="s">
        <v>81</v>
      </c>
      <c r="C329" s="330" t="s">
        <v>82</v>
      </c>
      <c r="D329" s="330"/>
      <c r="E329" s="330"/>
      <c r="F329" s="241"/>
      <c r="G329" s="242"/>
      <c r="H329" s="242"/>
      <c r="I329" s="242"/>
      <c r="J329" s="243">
        <v>171.22</v>
      </c>
      <c r="K329" s="265">
        <v>1.4375</v>
      </c>
      <c r="L329" s="243">
        <v>508.26</v>
      </c>
      <c r="M329" s="244">
        <v>46.99</v>
      </c>
      <c r="N329" s="245">
        <v>23883.14</v>
      </c>
      <c r="R329" s="117"/>
      <c r="S329" s="117"/>
      <c r="U329" s="309"/>
      <c r="AK329" s="131"/>
      <c r="AL329" s="226"/>
      <c r="AM329" s="226"/>
      <c r="AP329" s="237" t="s">
        <v>82</v>
      </c>
      <c r="AS329" s="226"/>
    </row>
    <row r="330" spans="1:45" s="120" customFormat="1" ht="15" x14ac:dyDescent="0.25">
      <c r="A330" s="240"/>
      <c r="B330" s="239" t="s">
        <v>83</v>
      </c>
      <c r="C330" s="330" t="s">
        <v>84</v>
      </c>
      <c r="D330" s="330"/>
      <c r="E330" s="330"/>
      <c r="F330" s="241"/>
      <c r="G330" s="242"/>
      <c r="H330" s="242"/>
      <c r="I330" s="242"/>
      <c r="J330" s="243">
        <v>12.2</v>
      </c>
      <c r="K330" s="242"/>
      <c r="L330" s="243">
        <v>25.19</v>
      </c>
      <c r="M330" s="244">
        <v>8.75</v>
      </c>
      <c r="N330" s="260">
        <v>220.41</v>
      </c>
      <c r="R330" s="117"/>
      <c r="S330" s="117"/>
      <c r="U330" s="309"/>
      <c r="AK330" s="131"/>
      <c r="AL330" s="226"/>
      <c r="AM330" s="226"/>
      <c r="AP330" s="237" t="s">
        <v>84</v>
      </c>
      <c r="AS330" s="226"/>
    </row>
    <row r="331" spans="1:45" s="120" customFormat="1" ht="15" x14ac:dyDescent="0.25">
      <c r="A331" s="246"/>
      <c r="B331" s="239"/>
      <c r="C331" s="330" t="s">
        <v>66</v>
      </c>
      <c r="D331" s="330"/>
      <c r="E331" s="330"/>
      <c r="F331" s="241" t="s">
        <v>67</v>
      </c>
      <c r="G331" s="264">
        <v>14.4</v>
      </c>
      <c r="H331" s="265">
        <v>1.3225</v>
      </c>
      <c r="I331" s="248">
        <v>39.325859999999999</v>
      </c>
      <c r="J331" s="249"/>
      <c r="K331" s="242"/>
      <c r="L331" s="249"/>
      <c r="M331" s="242"/>
      <c r="N331" s="250"/>
      <c r="R331" s="117"/>
      <c r="S331" s="117"/>
      <c r="U331" s="309"/>
      <c r="AK331" s="131"/>
      <c r="AL331" s="226"/>
      <c r="AM331" s="226"/>
      <c r="AQ331" s="237" t="s">
        <v>66</v>
      </c>
      <c r="AS331" s="226"/>
    </row>
    <row r="332" spans="1:45" s="120" customFormat="1" ht="15" x14ac:dyDescent="0.25">
      <c r="A332" s="246"/>
      <c r="B332" s="239"/>
      <c r="C332" s="330" t="s">
        <v>85</v>
      </c>
      <c r="D332" s="330"/>
      <c r="E332" s="330"/>
      <c r="F332" s="241" t="s">
        <v>67</v>
      </c>
      <c r="G332" s="244">
        <v>13.88</v>
      </c>
      <c r="H332" s="265">
        <v>1.4375</v>
      </c>
      <c r="I332" s="268">
        <v>41.201912499999999</v>
      </c>
      <c r="J332" s="249"/>
      <c r="K332" s="242"/>
      <c r="L332" s="249"/>
      <c r="M332" s="242"/>
      <c r="N332" s="250"/>
      <c r="R332" s="117"/>
      <c r="S332" s="117"/>
      <c r="U332" s="309"/>
      <c r="AK332" s="131"/>
      <c r="AL332" s="226"/>
      <c r="AM332" s="226"/>
      <c r="AQ332" s="237" t="s">
        <v>85</v>
      </c>
      <c r="AS332" s="226"/>
    </row>
    <row r="333" spans="1:45" s="120" customFormat="1" ht="15" x14ac:dyDescent="0.25">
      <c r="A333" s="235"/>
      <c r="B333" s="239"/>
      <c r="C333" s="331" t="s">
        <v>68</v>
      </c>
      <c r="D333" s="331"/>
      <c r="E333" s="331"/>
      <c r="F333" s="251"/>
      <c r="G333" s="252"/>
      <c r="H333" s="252"/>
      <c r="I333" s="252"/>
      <c r="J333" s="262">
        <v>3390.48</v>
      </c>
      <c r="K333" s="252"/>
      <c r="L333" s="262">
        <v>10025.98</v>
      </c>
      <c r="M333" s="252"/>
      <c r="N333" s="254">
        <v>150733.37</v>
      </c>
      <c r="R333" s="117"/>
      <c r="S333" s="117"/>
      <c r="U333" s="309"/>
      <c r="AK333" s="131"/>
      <c r="AL333" s="226"/>
      <c r="AM333" s="226"/>
      <c r="AR333" s="237" t="s">
        <v>68</v>
      </c>
      <c r="AS333" s="226"/>
    </row>
    <row r="334" spans="1:45" s="120" customFormat="1" ht="15" x14ac:dyDescent="0.25">
      <c r="A334" s="246"/>
      <c r="B334" s="239"/>
      <c r="C334" s="330" t="s">
        <v>69</v>
      </c>
      <c r="D334" s="330"/>
      <c r="E334" s="330"/>
      <c r="F334" s="241"/>
      <c r="G334" s="242"/>
      <c r="H334" s="242"/>
      <c r="I334" s="242"/>
      <c r="J334" s="249"/>
      <c r="K334" s="242"/>
      <c r="L334" s="243">
        <v>823.66</v>
      </c>
      <c r="M334" s="242"/>
      <c r="N334" s="245">
        <v>38703.79</v>
      </c>
      <c r="U334" s="309"/>
      <c r="AK334" s="131"/>
      <c r="AL334" s="226"/>
      <c r="AM334" s="226"/>
      <c r="AQ334" s="237" t="s">
        <v>69</v>
      </c>
      <c r="AS334" s="226"/>
    </row>
    <row r="335" spans="1:45" s="120" customFormat="1" ht="45" x14ac:dyDescent="0.25">
      <c r="A335" s="246"/>
      <c r="B335" s="239" t="s">
        <v>205</v>
      </c>
      <c r="C335" s="330" t="s">
        <v>206</v>
      </c>
      <c r="D335" s="330"/>
      <c r="E335" s="330"/>
      <c r="F335" s="241" t="s">
        <v>72</v>
      </c>
      <c r="G335" s="247">
        <v>147</v>
      </c>
      <c r="H335" s="242"/>
      <c r="I335" s="247">
        <v>147</v>
      </c>
      <c r="J335" s="249"/>
      <c r="K335" s="242"/>
      <c r="L335" s="259">
        <v>1210.78</v>
      </c>
      <c r="M335" s="242"/>
      <c r="N335" s="245">
        <v>56894.57</v>
      </c>
      <c r="R335" s="117"/>
      <c r="S335" s="117"/>
      <c r="U335" s="309"/>
      <c r="AK335" s="131"/>
      <c r="AL335" s="226"/>
      <c r="AM335" s="226"/>
      <c r="AQ335" s="237" t="s">
        <v>206</v>
      </c>
      <c r="AS335" s="226"/>
    </row>
    <row r="336" spans="1:45" s="120" customFormat="1" ht="56.25" x14ac:dyDescent="0.25">
      <c r="A336" s="246"/>
      <c r="B336" s="239" t="s">
        <v>207</v>
      </c>
      <c r="C336" s="330" t="s">
        <v>208</v>
      </c>
      <c r="D336" s="330"/>
      <c r="E336" s="330"/>
      <c r="F336" s="241" t="s">
        <v>72</v>
      </c>
      <c r="G336" s="247">
        <v>134</v>
      </c>
      <c r="H336" s="244">
        <v>0.85</v>
      </c>
      <c r="I336" s="264">
        <v>113.9</v>
      </c>
      <c r="J336" s="249"/>
      <c r="K336" s="242"/>
      <c r="L336" s="243">
        <v>938.15</v>
      </c>
      <c r="M336" s="242"/>
      <c r="N336" s="245">
        <v>44083.62</v>
      </c>
      <c r="R336" s="117"/>
      <c r="S336" s="117"/>
      <c r="U336" s="309"/>
      <c r="AK336" s="131"/>
      <c r="AL336" s="226"/>
      <c r="AM336" s="226"/>
      <c r="AQ336" s="237" t="s">
        <v>208</v>
      </c>
      <c r="AS336" s="226"/>
    </row>
    <row r="337" spans="1:46" s="120" customFormat="1" ht="15" x14ac:dyDescent="0.25">
      <c r="A337" s="255"/>
      <c r="B337" s="256"/>
      <c r="C337" s="339" t="s">
        <v>75</v>
      </c>
      <c r="D337" s="339"/>
      <c r="E337" s="339"/>
      <c r="F337" s="229"/>
      <c r="G337" s="230"/>
      <c r="H337" s="230"/>
      <c r="I337" s="230"/>
      <c r="J337" s="233"/>
      <c r="K337" s="230"/>
      <c r="L337" s="257">
        <v>12174.91</v>
      </c>
      <c r="M337" s="252"/>
      <c r="N337" s="258">
        <v>251711.56</v>
      </c>
      <c r="R337" s="117"/>
      <c r="S337" s="117"/>
      <c r="U337" s="309"/>
      <c r="AK337" s="131"/>
      <c r="AL337" s="226"/>
      <c r="AM337" s="226"/>
      <c r="AS337" s="226" t="s">
        <v>75</v>
      </c>
    </row>
    <row r="338" spans="1:46" s="120" customFormat="1" ht="30" x14ac:dyDescent="0.25">
      <c r="A338" s="227" t="s">
        <v>218</v>
      </c>
      <c r="B338" s="228" t="s">
        <v>219</v>
      </c>
      <c r="C338" s="339" t="s">
        <v>220</v>
      </c>
      <c r="D338" s="339"/>
      <c r="E338" s="339"/>
      <c r="F338" s="229" t="s">
        <v>79</v>
      </c>
      <c r="G338" s="230">
        <v>227.15</v>
      </c>
      <c r="H338" s="231">
        <v>1</v>
      </c>
      <c r="I338" s="263">
        <v>227.15</v>
      </c>
      <c r="J338" s="269">
        <v>110.95</v>
      </c>
      <c r="K338" s="271">
        <v>1.04236</v>
      </c>
      <c r="L338" s="257">
        <v>26269.86</v>
      </c>
      <c r="M338" s="263">
        <v>8.75</v>
      </c>
      <c r="N338" s="258">
        <v>229861.28</v>
      </c>
      <c r="R338" s="118" t="s">
        <v>379</v>
      </c>
      <c r="S338" s="118" t="s">
        <v>384</v>
      </c>
      <c r="U338" s="309"/>
      <c r="AK338" s="131"/>
      <c r="AL338" s="226"/>
      <c r="AM338" s="226" t="s">
        <v>220</v>
      </c>
      <c r="AS338" s="226"/>
    </row>
    <row r="339" spans="1:46" s="120" customFormat="1" ht="15" x14ac:dyDescent="0.25">
      <c r="A339" s="235"/>
      <c r="B339" s="236"/>
      <c r="C339" s="330" t="s">
        <v>221</v>
      </c>
      <c r="D339" s="330"/>
      <c r="E339" s="330"/>
      <c r="F339" s="330"/>
      <c r="G339" s="330"/>
      <c r="H339" s="330"/>
      <c r="I339" s="330"/>
      <c r="J339" s="330"/>
      <c r="K339" s="330"/>
      <c r="L339" s="330"/>
      <c r="M339" s="330"/>
      <c r="N339" s="340"/>
      <c r="R339" s="117"/>
      <c r="S339" s="117"/>
      <c r="U339" s="309"/>
      <c r="AK339" s="131"/>
      <c r="AL339" s="226"/>
      <c r="AM339" s="226"/>
      <c r="AN339" s="237" t="s">
        <v>221</v>
      </c>
      <c r="AS339" s="226"/>
    </row>
    <row r="340" spans="1:46" s="120" customFormat="1" ht="15" x14ac:dyDescent="0.25">
      <c r="A340" s="235"/>
      <c r="B340" s="236"/>
      <c r="C340" s="330" t="s">
        <v>222</v>
      </c>
      <c r="D340" s="330"/>
      <c r="E340" s="330"/>
      <c r="F340" s="330"/>
      <c r="G340" s="330"/>
      <c r="H340" s="330"/>
      <c r="I340" s="330"/>
      <c r="J340" s="330"/>
      <c r="K340" s="330"/>
      <c r="L340" s="330"/>
      <c r="M340" s="330"/>
      <c r="N340" s="340"/>
      <c r="R340" s="117"/>
      <c r="S340" s="117"/>
      <c r="U340" s="309"/>
      <c r="AK340" s="131"/>
      <c r="AL340" s="226"/>
      <c r="AM340" s="226"/>
      <c r="AS340" s="226"/>
      <c r="AT340" s="237" t="s">
        <v>222</v>
      </c>
    </row>
    <row r="341" spans="1:46" s="120" customFormat="1" ht="15" x14ac:dyDescent="0.25">
      <c r="A341" s="238"/>
      <c r="B341" s="239"/>
      <c r="C341" s="328" t="s">
        <v>223</v>
      </c>
      <c r="D341" s="328"/>
      <c r="E341" s="328"/>
      <c r="F341" s="328"/>
      <c r="G341" s="328"/>
      <c r="H341" s="328"/>
      <c r="I341" s="328"/>
      <c r="J341" s="328"/>
      <c r="K341" s="328"/>
      <c r="L341" s="328"/>
      <c r="M341" s="328"/>
      <c r="N341" s="329"/>
      <c r="R341" s="117"/>
      <c r="S341" s="117"/>
      <c r="U341" s="309"/>
      <c r="AK341" s="131"/>
      <c r="AL341" s="226"/>
      <c r="AM341" s="226"/>
      <c r="AO341" s="237" t="s">
        <v>223</v>
      </c>
      <c r="AS341" s="226"/>
    </row>
    <row r="342" spans="1:46" s="120" customFormat="1" ht="15" x14ac:dyDescent="0.25">
      <c r="A342" s="238"/>
      <c r="B342" s="239"/>
      <c r="C342" s="328" t="s">
        <v>224</v>
      </c>
      <c r="D342" s="328"/>
      <c r="E342" s="328"/>
      <c r="F342" s="328"/>
      <c r="G342" s="328"/>
      <c r="H342" s="328"/>
      <c r="I342" s="328"/>
      <c r="J342" s="328"/>
      <c r="K342" s="328"/>
      <c r="L342" s="328"/>
      <c r="M342" s="328"/>
      <c r="N342" s="329"/>
      <c r="R342" s="117"/>
      <c r="S342" s="117"/>
      <c r="U342" s="309"/>
      <c r="AK342" s="131"/>
      <c r="AL342" s="226"/>
      <c r="AM342" s="226"/>
      <c r="AO342" s="237" t="s">
        <v>224</v>
      </c>
      <c r="AS342" s="226"/>
    </row>
    <row r="343" spans="1:46" s="120" customFormat="1" ht="15" x14ac:dyDescent="0.25">
      <c r="A343" s="255"/>
      <c r="B343" s="256"/>
      <c r="C343" s="339" t="s">
        <v>75</v>
      </c>
      <c r="D343" s="339"/>
      <c r="E343" s="339"/>
      <c r="F343" s="229"/>
      <c r="G343" s="230"/>
      <c r="H343" s="230"/>
      <c r="I343" s="230"/>
      <c r="J343" s="233"/>
      <c r="K343" s="230"/>
      <c r="L343" s="257">
        <v>26269.86</v>
      </c>
      <c r="M343" s="252"/>
      <c r="N343" s="258">
        <v>229861.28</v>
      </c>
      <c r="R343" s="117"/>
      <c r="S343" s="117"/>
      <c r="U343" s="309"/>
      <c r="AK343" s="131"/>
      <c r="AL343" s="226"/>
      <c r="AM343" s="226"/>
      <c r="AS343" s="226" t="s">
        <v>75</v>
      </c>
    </row>
    <row r="344" spans="1:46" s="120" customFormat="1" ht="34.5" x14ac:dyDescent="0.25">
      <c r="A344" s="227" t="s">
        <v>225</v>
      </c>
      <c r="B344" s="228" t="s">
        <v>226</v>
      </c>
      <c r="C344" s="339" t="s">
        <v>227</v>
      </c>
      <c r="D344" s="339"/>
      <c r="E344" s="339"/>
      <c r="F344" s="229" t="s">
        <v>61</v>
      </c>
      <c r="G344" s="230">
        <v>3.6139999999999999</v>
      </c>
      <c r="H344" s="231">
        <v>1</v>
      </c>
      <c r="I344" s="266">
        <v>3.6139999999999999</v>
      </c>
      <c r="J344" s="233"/>
      <c r="K344" s="230"/>
      <c r="L344" s="233"/>
      <c r="M344" s="230"/>
      <c r="N344" s="234"/>
      <c r="R344" s="117"/>
      <c r="S344" s="117"/>
      <c r="U344" s="309"/>
      <c r="AK344" s="131"/>
      <c r="AL344" s="226"/>
      <c r="AM344" s="226" t="s">
        <v>227</v>
      </c>
      <c r="AS344" s="226"/>
    </row>
    <row r="345" spans="1:46" s="120" customFormat="1" ht="15" x14ac:dyDescent="0.25">
      <c r="A345" s="235"/>
      <c r="B345" s="236"/>
      <c r="C345" s="330" t="s">
        <v>228</v>
      </c>
      <c r="D345" s="330"/>
      <c r="E345" s="330"/>
      <c r="F345" s="330"/>
      <c r="G345" s="330"/>
      <c r="H345" s="330"/>
      <c r="I345" s="330"/>
      <c r="J345" s="330"/>
      <c r="K345" s="330"/>
      <c r="L345" s="330"/>
      <c r="M345" s="330"/>
      <c r="N345" s="340"/>
      <c r="R345" s="117"/>
      <c r="S345" s="117"/>
      <c r="U345" s="309"/>
      <c r="AK345" s="131"/>
      <c r="AL345" s="226"/>
      <c r="AM345" s="226"/>
      <c r="AN345" s="237" t="s">
        <v>228</v>
      </c>
      <c r="AS345" s="226"/>
    </row>
    <row r="346" spans="1:46" s="120" customFormat="1" ht="68.25" x14ac:dyDescent="0.25">
      <c r="A346" s="238"/>
      <c r="B346" s="239" t="s">
        <v>63</v>
      </c>
      <c r="C346" s="328" t="s">
        <v>64</v>
      </c>
      <c r="D346" s="328"/>
      <c r="E346" s="328"/>
      <c r="F346" s="328"/>
      <c r="G346" s="328"/>
      <c r="H346" s="328"/>
      <c r="I346" s="328"/>
      <c r="J346" s="328"/>
      <c r="K346" s="328"/>
      <c r="L346" s="328"/>
      <c r="M346" s="328"/>
      <c r="N346" s="329"/>
      <c r="R346" s="117"/>
      <c r="S346" s="117"/>
      <c r="U346" s="309"/>
      <c r="AK346" s="131"/>
      <c r="AL346" s="226"/>
      <c r="AM346" s="226"/>
      <c r="AO346" s="237" t="s">
        <v>64</v>
      </c>
      <c r="AS346" s="226"/>
    </row>
    <row r="347" spans="1:46" s="120" customFormat="1" ht="15" x14ac:dyDescent="0.25">
      <c r="A347" s="240"/>
      <c r="B347" s="239" t="s">
        <v>58</v>
      </c>
      <c r="C347" s="330" t="s">
        <v>65</v>
      </c>
      <c r="D347" s="330"/>
      <c r="E347" s="330"/>
      <c r="F347" s="241"/>
      <c r="G347" s="242"/>
      <c r="H347" s="242"/>
      <c r="I347" s="242"/>
      <c r="J347" s="243">
        <v>173.23</v>
      </c>
      <c r="K347" s="244">
        <v>1.1499999999999999</v>
      </c>
      <c r="L347" s="243">
        <v>719.96</v>
      </c>
      <c r="M347" s="244">
        <v>46.99</v>
      </c>
      <c r="N347" s="245">
        <v>33830.92</v>
      </c>
      <c r="R347" s="117"/>
      <c r="S347" s="117"/>
      <c r="U347" s="309"/>
      <c r="AK347" s="131"/>
      <c r="AL347" s="226"/>
      <c r="AM347" s="226"/>
      <c r="AP347" s="237" t="s">
        <v>65</v>
      </c>
      <c r="AS347" s="226"/>
    </row>
    <row r="348" spans="1:46" s="120" customFormat="1" ht="15" x14ac:dyDescent="0.25">
      <c r="A348" s="240"/>
      <c r="B348" s="239" t="s">
        <v>76</v>
      </c>
      <c r="C348" s="330" t="s">
        <v>80</v>
      </c>
      <c r="D348" s="330"/>
      <c r="E348" s="330"/>
      <c r="F348" s="241"/>
      <c r="G348" s="242"/>
      <c r="H348" s="242"/>
      <c r="I348" s="242"/>
      <c r="J348" s="259">
        <v>5268.76</v>
      </c>
      <c r="K348" s="244">
        <v>1.1499999999999999</v>
      </c>
      <c r="L348" s="259">
        <v>21897.49</v>
      </c>
      <c r="M348" s="244">
        <v>14.01</v>
      </c>
      <c r="N348" s="245">
        <v>306783.83</v>
      </c>
      <c r="R348" s="117"/>
      <c r="S348" s="117"/>
      <c r="U348" s="309"/>
      <c r="AK348" s="131"/>
      <c r="AL348" s="226"/>
      <c r="AM348" s="226"/>
      <c r="AP348" s="237" t="s">
        <v>80</v>
      </c>
      <c r="AS348" s="226"/>
    </row>
    <row r="349" spans="1:46" s="120" customFormat="1" ht="15" x14ac:dyDescent="0.25">
      <c r="A349" s="240"/>
      <c r="B349" s="239" t="s">
        <v>81</v>
      </c>
      <c r="C349" s="330" t="s">
        <v>82</v>
      </c>
      <c r="D349" s="330"/>
      <c r="E349" s="330"/>
      <c r="F349" s="241"/>
      <c r="G349" s="242"/>
      <c r="H349" s="242"/>
      <c r="I349" s="242"/>
      <c r="J349" s="243">
        <v>267.67</v>
      </c>
      <c r="K349" s="244">
        <v>1.1499999999999999</v>
      </c>
      <c r="L349" s="259">
        <v>1112.46</v>
      </c>
      <c r="M349" s="244">
        <v>46.99</v>
      </c>
      <c r="N349" s="245">
        <v>52274.5</v>
      </c>
      <c r="U349" s="309"/>
      <c r="AK349" s="131"/>
      <c r="AL349" s="226"/>
      <c r="AM349" s="226"/>
      <c r="AP349" s="237" t="s">
        <v>82</v>
      </c>
      <c r="AS349" s="226"/>
    </row>
    <row r="350" spans="1:46" s="120" customFormat="1" ht="15" x14ac:dyDescent="0.25">
      <c r="A350" s="240"/>
      <c r="B350" s="239" t="s">
        <v>83</v>
      </c>
      <c r="C350" s="330" t="s">
        <v>84</v>
      </c>
      <c r="D350" s="330"/>
      <c r="E350" s="330"/>
      <c r="F350" s="241"/>
      <c r="G350" s="242"/>
      <c r="H350" s="242"/>
      <c r="I350" s="242"/>
      <c r="J350" s="243">
        <v>17.079999999999998</v>
      </c>
      <c r="K350" s="242"/>
      <c r="L350" s="243">
        <v>61.73</v>
      </c>
      <c r="M350" s="244">
        <v>8.75</v>
      </c>
      <c r="N350" s="260">
        <v>540.14</v>
      </c>
      <c r="R350" s="117"/>
      <c r="S350" s="117"/>
      <c r="U350" s="309"/>
      <c r="AK350" s="131"/>
      <c r="AL350" s="226"/>
      <c r="AM350" s="226"/>
      <c r="AP350" s="237" t="s">
        <v>84</v>
      </c>
      <c r="AS350" s="226"/>
    </row>
    <row r="351" spans="1:46" s="120" customFormat="1" ht="15" x14ac:dyDescent="0.25">
      <c r="A351" s="246"/>
      <c r="B351" s="239"/>
      <c r="C351" s="330" t="s">
        <v>66</v>
      </c>
      <c r="D351" s="330"/>
      <c r="E351" s="330"/>
      <c r="F351" s="241" t="s">
        <v>67</v>
      </c>
      <c r="G351" s="264">
        <v>21.6</v>
      </c>
      <c r="H351" s="244">
        <v>1.1499999999999999</v>
      </c>
      <c r="I351" s="248">
        <v>89.77176</v>
      </c>
      <c r="J351" s="249"/>
      <c r="K351" s="242"/>
      <c r="L351" s="249"/>
      <c r="M351" s="242"/>
      <c r="N351" s="250"/>
      <c r="R351" s="117"/>
      <c r="S351" s="117"/>
      <c r="U351" s="309"/>
      <c r="AK351" s="131"/>
      <c r="AL351" s="226"/>
      <c r="AM351" s="226"/>
      <c r="AQ351" s="237" t="s">
        <v>66</v>
      </c>
      <c r="AS351" s="226"/>
    </row>
    <row r="352" spans="1:46" s="120" customFormat="1" ht="15" x14ac:dyDescent="0.25">
      <c r="A352" s="246"/>
      <c r="B352" s="239"/>
      <c r="C352" s="330" t="s">
        <v>85</v>
      </c>
      <c r="D352" s="330"/>
      <c r="E352" s="330"/>
      <c r="F352" s="241" t="s">
        <v>67</v>
      </c>
      <c r="G352" s="264">
        <v>20.6</v>
      </c>
      <c r="H352" s="244">
        <v>1.1499999999999999</v>
      </c>
      <c r="I352" s="248">
        <v>85.615660000000005</v>
      </c>
      <c r="J352" s="249"/>
      <c r="K352" s="242"/>
      <c r="L352" s="249"/>
      <c r="M352" s="242"/>
      <c r="N352" s="250"/>
      <c r="R352" s="117"/>
      <c r="S352" s="117"/>
      <c r="U352" s="309"/>
      <c r="AK352" s="131"/>
      <c r="AL352" s="226"/>
      <c r="AM352" s="226"/>
      <c r="AQ352" s="237" t="s">
        <v>85</v>
      </c>
      <c r="AS352" s="226"/>
    </row>
    <row r="353" spans="1:46" s="120" customFormat="1" ht="15" x14ac:dyDescent="0.25">
      <c r="A353" s="235"/>
      <c r="B353" s="239"/>
      <c r="C353" s="331" t="s">
        <v>68</v>
      </c>
      <c r="D353" s="331"/>
      <c r="E353" s="331"/>
      <c r="F353" s="251"/>
      <c r="G353" s="252"/>
      <c r="H353" s="252"/>
      <c r="I353" s="252"/>
      <c r="J353" s="262">
        <v>5459.07</v>
      </c>
      <c r="K353" s="252"/>
      <c r="L353" s="262">
        <v>22679.18</v>
      </c>
      <c r="M353" s="252"/>
      <c r="N353" s="254">
        <v>341154.89</v>
      </c>
      <c r="R353" s="117"/>
      <c r="S353" s="117"/>
      <c r="U353" s="309"/>
      <c r="AK353" s="131"/>
      <c r="AL353" s="226"/>
      <c r="AM353" s="226"/>
      <c r="AR353" s="237" t="s">
        <v>68</v>
      </c>
      <c r="AS353" s="226"/>
    </row>
    <row r="354" spans="1:46" s="120" customFormat="1" ht="15" x14ac:dyDescent="0.25">
      <c r="A354" s="246"/>
      <c r="B354" s="239"/>
      <c r="C354" s="330" t="s">
        <v>69</v>
      </c>
      <c r="D354" s="330"/>
      <c r="E354" s="330"/>
      <c r="F354" s="241"/>
      <c r="G354" s="242"/>
      <c r="H354" s="242"/>
      <c r="I354" s="242"/>
      <c r="J354" s="249"/>
      <c r="K354" s="242"/>
      <c r="L354" s="259">
        <v>1832.42</v>
      </c>
      <c r="M354" s="242"/>
      <c r="N354" s="245">
        <v>86105.42</v>
      </c>
      <c r="U354" s="309"/>
      <c r="AK354" s="131"/>
      <c r="AL354" s="226"/>
      <c r="AM354" s="226"/>
      <c r="AQ354" s="237" t="s">
        <v>69</v>
      </c>
      <c r="AS354" s="226"/>
    </row>
    <row r="355" spans="1:46" s="120" customFormat="1" ht="45" x14ac:dyDescent="0.25">
      <c r="A355" s="246"/>
      <c r="B355" s="239" t="s">
        <v>205</v>
      </c>
      <c r="C355" s="330" t="s">
        <v>206</v>
      </c>
      <c r="D355" s="330"/>
      <c r="E355" s="330"/>
      <c r="F355" s="241" t="s">
        <v>72</v>
      </c>
      <c r="G355" s="247">
        <v>147</v>
      </c>
      <c r="H355" s="242"/>
      <c r="I355" s="247">
        <v>147</v>
      </c>
      <c r="J355" s="249"/>
      <c r="K355" s="242"/>
      <c r="L355" s="259">
        <v>2693.66</v>
      </c>
      <c r="M355" s="242"/>
      <c r="N355" s="245">
        <v>126574.97</v>
      </c>
      <c r="R355" s="117"/>
      <c r="S355" s="117"/>
      <c r="U355" s="309"/>
      <c r="AK355" s="131"/>
      <c r="AL355" s="226"/>
      <c r="AM355" s="226"/>
      <c r="AQ355" s="237" t="s">
        <v>206</v>
      </c>
      <c r="AS355" s="226"/>
    </row>
    <row r="356" spans="1:46" s="120" customFormat="1" ht="56.25" x14ac:dyDescent="0.25">
      <c r="A356" s="246"/>
      <c r="B356" s="239" t="s">
        <v>207</v>
      </c>
      <c r="C356" s="330" t="s">
        <v>208</v>
      </c>
      <c r="D356" s="330"/>
      <c r="E356" s="330"/>
      <c r="F356" s="241" t="s">
        <v>72</v>
      </c>
      <c r="G356" s="247">
        <v>134</v>
      </c>
      <c r="H356" s="244">
        <v>0.85</v>
      </c>
      <c r="I356" s="264">
        <v>113.9</v>
      </c>
      <c r="J356" s="249"/>
      <c r="K356" s="242"/>
      <c r="L356" s="259">
        <v>2087.13</v>
      </c>
      <c r="M356" s="242"/>
      <c r="N356" s="245">
        <v>98074.07</v>
      </c>
      <c r="R356" s="118"/>
      <c r="S356" s="118"/>
      <c r="U356" s="309"/>
      <c r="AK356" s="131"/>
      <c r="AL356" s="226"/>
      <c r="AM356" s="226"/>
      <c r="AQ356" s="237" t="s">
        <v>208</v>
      </c>
      <c r="AS356" s="226"/>
    </row>
    <row r="357" spans="1:46" s="120" customFormat="1" ht="15" x14ac:dyDescent="0.25">
      <c r="A357" s="255"/>
      <c r="B357" s="256"/>
      <c r="C357" s="339" t="s">
        <v>75</v>
      </c>
      <c r="D357" s="339"/>
      <c r="E357" s="339"/>
      <c r="F357" s="229"/>
      <c r="G357" s="230"/>
      <c r="H357" s="230"/>
      <c r="I357" s="230"/>
      <c r="J357" s="233"/>
      <c r="K357" s="230"/>
      <c r="L357" s="257">
        <v>27459.97</v>
      </c>
      <c r="M357" s="252"/>
      <c r="N357" s="258">
        <v>565803.93000000005</v>
      </c>
      <c r="R357" s="117"/>
      <c r="S357" s="117"/>
      <c r="U357" s="309"/>
      <c r="AK357" s="131"/>
      <c r="AL357" s="226"/>
      <c r="AM357" s="226"/>
      <c r="AS357" s="226" t="s">
        <v>75</v>
      </c>
    </row>
    <row r="358" spans="1:46" s="120" customFormat="1" ht="30" x14ac:dyDescent="0.25">
      <c r="A358" s="227" t="s">
        <v>229</v>
      </c>
      <c r="B358" s="228" t="s">
        <v>230</v>
      </c>
      <c r="C358" s="339" t="s">
        <v>231</v>
      </c>
      <c r="D358" s="339"/>
      <c r="E358" s="339"/>
      <c r="F358" s="229" t="s">
        <v>79</v>
      </c>
      <c r="G358" s="230">
        <v>455.34</v>
      </c>
      <c r="H358" s="231">
        <v>1</v>
      </c>
      <c r="I358" s="263">
        <v>455.34</v>
      </c>
      <c r="J358" s="269">
        <v>523.80999999999995</v>
      </c>
      <c r="K358" s="271">
        <v>1.04236</v>
      </c>
      <c r="L358" s="257">
        <v>248615</v>
      </c>
      <c r="M358" s="263">
        <v>8.75</v>
      </c>
      <c r="N358" s="258">
        <v>2175381.25</v>
      </c>
      <c r="R358" s="118" t="s">
        <v>379</v>
      </c>
      <c r="S358" s="118" t="s">
        <v>384</v>
      </c>
      <c r="U358" s="309"/>
      <c r="AK358" s="131"/>
      <c r="AL358" s="226"/>
      <c r="AM358" s="226" t="s">
        <v>231</v>
      </c>
      <c r="AS358" s="226"/>
    </row>
    <row r="359" spans="1:46" s="120" customFormat="1" ht="15" x14ac:dyDescent="0.25">
      <c r="A359" s="235"/>
      <c r="B359" s="236"/>
      <c r="C359" s="330" t="s">
        <v>232</v>
      </c>
      <c r="D359" s="330"/>
      <c r="E359" s="330"/>
      <c r="F359" s="330"/>
      <c r="G359" s="330"/>
      <c r="H359" s="330"/>
      <c r="I359" s="330"/>
      <c r="J359" s="330"/>
      <c r="K359" s="330"/>
      <c r="L359" s="330"/>
      <c r="M359" s="330"/>
      <c r="N359" s="340"/>
      <c r="R359" s="117"/>
      <c r="S359" s="117"/>
      <c r="U359" s="309"/>
      <c r="AK359" s="131"/>
      <c r="AL359" s="226"/>
      <c r="AM359" s="226"/>
      <c r="AN359" s="237" t="s">
        <v>232</v>
      </c>
      <c r="AS359" s="226"/>
    </row>
    <row r="360" spans="1:46" s="120" customFormat="1" ht="15" x14ac:dyDescent="0.25">
      <c r="A360" s="235"/>
      <c r="B360" s="236"/>
      <c r="C360" s="330" t="s">
        <v>233</v>
      </c>
      <c r="D360" s="330"/>
      <c r="E360" s="330"/>
      <c r="F360" s="330"/>
      <c r="G360" s="330"/>
      <c r="H360" s="330"/>
      <c r="I360" s="330"/>
      <c r="J360" s="330"/>
      <c r="K360" s="330"/>
      <c r="L360" s="330"/>
      <c r="M360" s="330"/>
      <c r="N360" s="340"/>
      <c r="R360" s="117"/>
      <c r="S360" s="117"/>
      <c r="U360" s="309"/>
      <c r="AK360" s="131"/>
      <c r="AL360" s="226"/>
      <c r="AM360" s="226"/>
      <c r="AS360" s="226"/>
      <c r="AT360" s="237" t="s">
        <v>233</v>
      </c>
    </row>
    <row r="361" spans="1:46" s="120" customFormat="1" ht="15" x14ac:dyDescent="0.25">
      <c r="A361" s="238"/>
      <c r="B361" s="239"/>
      <c r="C361" s="328" t="s">
        <v>223</v>
      </c>
      <c r="D361" s="328"/>
      <c r="E361" s="328"/>
      <c r="F361" s="328"/>
      <c r="G361" s="328"/>
      <c r="H361" s="328"/>
      <c r="I361" s="328"/>
      <c r="J361" s="328"/>
      <c r="K361" s="328"/>
      <c r="L361" s="328"/>
      <c r="M361" s="328"/>
      <c r="N361" s="329"/>
      <c r="R361" s="117"/>
      <c r="S361" s="117"/>
      <c r="U361" s="309"/>
      <c r="AK361" s="131"/>
      <c r="AL361" s="226"/>
      <c r="AM361" s="226"/>
      <c r="AO361" s="237" t="s">
        <v>223</v>
      </c>
      <c r="AS361" s="226"/>
    </row>
    <row r="362" spans="1:46" s="120" customFormat="1" ht="15" x14ac:dyDescent="0.25">
      <c r="A362" s="238"/>
      <c r="B362" s="239"/>
      <c r="C362" s="328" t="s">
        <v>224</v>
      </c>
      <c r="D362" s="328"/>
      <c r="E362" s="328"/>
      <c r="F362" s="328"/>
      <c r="G362" s="328"/>
      <c r="H362" s="328"/>
      <c r="I362" s="328"/>
      <c r="J362" s="328"/>
      <c r="K362" s="328"/>
      <c r="L362" s="328"/>
      <c r="M362" s="328"/>
      <c r="N362" s="329"/>
      <c r="R362" s="117"/>
      <c r="S362" s="117"/>
      <c r="U362" s="309"/>
      <c r="AK362" s="131"/>
      <c r="AL362" s="226"/>
      <c r="AM362" s="226"/>
      <c r="AO362" s="237" t="s">
        <v>224</v>
      </c>
      <c r="AS362" s="226"/>
    </row>
    <row r="363" spans="1:46" s="120" customFormat="1" ht="15" x14ac:dyDescent="0.25">
      <c r="A363" s="255"/>
      <c r="B363" s="256"/>
      <c r="C363" s="339" t="s">
        <v>75</v>
      </c>
      <c r="D363" s="339"/>
      <c r="E363" s="339"/>
      <c r="F363" s="229"/>
      <c r="G363" s="230"/>
      <c r="H363" s="230"/>
      <c r="I363" s="230"/>
      <c r="J363" s="233"/>
      <c r="K363" s="230"/>
      <c r="L363" s="257">
        <v>248615</v>
      </c>
      <c r="M363" s="252"/>
      <c r="N363" s="258">
        <v>2175381.25</v>
      </c>
      <c r="R363" s="118"/>
      <c r="S363" s="118"/>
      <c r="U363" s="309"/>
      <c r="AK363" s="131"/>
      <c r="AL363" s="226"/>
      <c r="AM363" s="226"/>
      <c r="AS363" s="226" t="s">
        <v>75</v>
      </c>
    </row>
    <row r="364" spans="1:46" s="120" customFormat="1" ht="45.75" x14ac:dyDescent="0.25">
      <c r="A364" s="227" t="s">
        <v>234</v>
      </c>
      <c r="B364" s="228" t="s">
        <v>235</v>
      </c>
      <c r="C364" s="339" t="s">
        <v>236</v>
      </c>
      <c r="D364" s="339"/>
      <c r="E364" s="339"/>
      <c r="F364" s="229" t="s">
        <v>92</v>
      </c>
      <c r="G364" s="230">
        <v>0.25</v>
      </c>
      <c r="H364" s="231">
        <v>1</v>
      </c>
      <c r="I364" s="263">
        <v>0.25</v>
      </c>
      <c r="J364" s="233"/>
      <c r="K364" s="230"/>
      <c r="L364" s="233"/>
      <c r="M364" s="230"/>
      <c r="N364" s="234"/>
      <c r="R364" s="117"/>
      <c r="S364" s="117"/>
      <c r="U364" s="309"/>
      <c r="AK364" s="131"/>
      <c r="AL364" s="226"/>
      <c r="AM364" s="226" t="s">
        <v>236</v>
      </c>
      <c r="AS364" s="226"/>
    </row>
    <row r="365" spans="1:46" s="120" customFormat="1" ht="15" x14ac:dyDescent="0.25">
      <c r="A365" s="235"/>
      <c r="B365" s="236"/>
      <c r="C365" s="330" t="s">
        <v>93</v>
      </c>
      <c r="D365" s="330"/>
      <c r="E365" s="330"/>
      <c r="F365" s="330"/>
      <c r="G365" s="330"/>
      <c r="H365" s="330"/>
      <c r="I365" s="330"/>
      <c r="J365" s="330"/>
      <c r="K365" s="330"/>
      <c r="L365" s="330"/>
      <c r="M365" s="330"/>
      <c r="N365" s="340"/>
      <c r="R365" s="117"/>
      <c r="S365" s="117"/>
      <c r="U365" s="309"/>
      <c r="AK365" s="131"/>
      <c r="AL365" s="226"/>
      <c r="AM365" s="226"/>
      <c r="AN365" s="237" t="s">
        <v>93</v>
      </c>
      <c r="AS365" s="226"/>
    </row>
    <row r="366" spans="1:46" s="120" customFormat="1" ht="23.25" x14ac:dyDescent="0.25">
      <c r="A366" s="238"/>
      <c r="B366" s="239" t="s">
        <v>94</v>
      </c>
      <c r="C366" s="328" t="s">
        <v>95</v>
      </c>
      <c r="D366" s="328"/>
      <c r="E366" s="328"/>
      <c r="F366" s="328"/>
      <c r="G366" s="328"/>
      <c r="H366" s="328"/>
      <c r="I366" s="328"/>
      <c r="J366" s="328"/>
      <c r="K366" s="328"/>
      <c r="L366" s="328"/>
      <c r="M366" s="328"/>
      <c r="N366" s="329"/>
      <c r="R366" s="117"/>
      <c r="S366" s="117"/>
      <c r="U366" s="309"/>
      <c r="AK366" s="131"/>
      <c r="AL366" s="226"/>
      <c r="AM366" s="226"/>
      <c r="AO366" s="237" t="s">
        <v>95</v>
      </c>
      <c r="AS366" s="226"/>
    </row>
    <row r="367" spans="1:46" s="120" customFormat="1" ht="34.5" x14ac:dyDescent="0.25">
      <c r="A367" s="238"/>
      <c r="B367" s="239" t="s">
        <v>96</v>
      </c>
      <c r="C367" s="328" t="s">
        <v>97</v>
      </c>
      <c r="D367" s="328"/>
      <c r="E367" s="328"/>
      <c r="F367" s="328"/>
      <c r="G367" s="328"/>
      <c r="H367" s="328"/>
      <c r="I367" s="328"/>
      <c r="J367" s="328"/>
      <c r="K367" s="328"/>
      <c r="L367" s="328"/>
      <c r="M367" s="328"/>
      <c r="N367" s="329"/>
      <c r="R367" s="117"/>
      <c r="S367" s="117"/>
      <c r="U367" s="309"/>
      <c r="AK367" s="131"/>
      <c r="AL367" s="226"/>
      <c r="AM367" s="226"/>
      <c r="AO367" s="237" t="s">
        <v>97</v>
      </c>
      <c r="AS367" s="226"/>
    </row>
    <row r="368" spans="1:46" s="120" customFormat="1" ht="23.25" x14ac:dyDescent="0.25">
      <c r="A368" s="238"/>
      <c r="B368" s="239" t="s">
        <v>105</v>
      </c>
      <c r="C368" s="328" t="s">
        <v>106</v>
      </c>
      <c r="D368" s="328"/>
      <c r="E368" s="328"/>
      <c r="F368" s="328"/>
      <c r="G368" s="328"/>
      <c r="H368" s="328"/>
      <c r="I368" s="328"/>
      <c r="J368" s="328"/>
      <c r="K368" s="328"/>
      <c r="L368" s="328"/>
      <c r="M368" s="328"/>
      <c r="N368" s="329"/>
      <c r="R368" s="117"/>
      <c r="S368" s="117"/>
      <c r="U368" s="309"/>
      <c r="AK368" s="131"/>
      <c r="AL368" s="226"/>
      <c r="AM368" s="226"/>
      <c r="AO368" s="237" t="s">
        <v>106</v>
      </c>
      <c r="AS368" s="226"/>
    </row>
    <row r="369" spans="1:46" s="120" customFormat="1" ht="68.25" x14ac:dyDescent="0.25">
      <c r="A369" s="238"/>
      <c r="B369" s="239" t="s">
        <v>63</v>
      </c>
      <c r="C369" s="328" t="s">
        <v>64</v>
      </c>
      <c r="D369" s="328"/>
      <c r="E369" s="328"/>
      <c r="F369" s="328"/>
      <c r="G369" s="328"/>
      <c r="H369" s="328"/>
      <c r="I369" s="328"/>
      <c r="J369" s="328"/>
      <c r="K369" s="328"/>
      <c r="L369" s="328"/>
      <c r="M369" s="328"/>
      <c r="N369" s="329"/>
      <c r="R369" s="117"/>
      <c r="S369" s="117"/>
      <c r="U369" s="309"/>
      <c r="AK369" s="131"/>
      <c r="AL369" s="226"/>
      <c r="AM369" s="226"/>
      <c r="AO369" s="237" t="s">
        <v>64</v>
      </c>
      <c r="AS369" s="226"/>
    </row>
    <row r="370" spans="1:46" s="120" customFormat="1" ht="15" x14ac:dyDescent="0.25">
      <c r="A370" s="240"/>
      <c r="B370" s="239" t="s">
        <v>58</v>
      </c>
      <c r="C370" s="330" t="s">
        <v>65</v>
      </c>
      <c r="D370" s="330"/>
      <c r="E370" s="330"/>
      <c r="F370" s="241"/>
      <c r="G370" s="242"/>
      <c r="H370" s="242"/>
      <c r="I370" s="242"/>
      <c r="J370" s="259">
        <v>9218</v>
      </c>
      <c r="K370" s="248">
        <v>1.66635</v>
      </c>
      <c r="L370" s="259">
        <v>3840.1</v>
      </c>
      <c r="M370" s="244">
        <v>46.99</v>
      </c>
      <c r="N370" s="245">
        <v>180446.3</v>
      </c>
      <c r="R370" s="118"/>
      <c r="S370" s="118"/>
      <c r="U370" s="309"/>
      <c r="AK370" s="131"/>
      <c r="AL370" s="226"/>
      <c r="AM370" s="226"/>
      <c r="AP370" s="237" t="s">
        <v>65</v>
      </c>
      <c r="AS370" s="226"/>
    </row>
    <row r="371" spans="1:46" s="120" customFormat="1" ht="15" x14ac:dyDescent="0.25">
      <c r="A371" s="240"/>
      <c r="B371" s="239" t="s">
        <v>76</v>
      </c>
      <c r="C371" s="330" t="s">
        <v>80</v>
      </c>
      <c r="D371" s="330"/>
      <c r="E371" s="330"/>
      <c r="F371" s="241"/>
      <c r="G371" s="242"/>
      <c r="H371" s="242"/>
      <c r="I371" s="242"/>
      <c r="J371" s="259">
        <v>40105.1</v>
      </c>
      <c r="K371" s="248">
        <v>1.81125</v>
      </c>
      <c r="L371" s="259">
        <v>18160.09</v>
      </c>
      <c r="M371" s="244">
        <v>14.01</v>
      </c>
      <c r="N371" s="245">
        <v>254422.86</v>
      </c>
      <c r="R371" s="117"/>
      <c r="S371" s="117"/>
      <c r="U371" s="309"/>
      <c r="AK371" s="131"/>
      <c r="AL371" s="226"/>
      <c r="AM371" s="226"/>
      <c r="AP371" s="237" t="s">
        <v>80</v>
      </c>
      <c r="AS371" s="226"/>
    </row>
    <row r="372" spans="1:46" s="120" customFormat="1" ht="15" x14ac:dyDescent="0.25">
      <c r="A372" s="240"/>
      <c r="B372" s="239" t="s">
        <v>81</v>
      </c>
      <c r="C372" s="330" t="s">
        <v>82</v>
      </c>
      <c r="D372" s="330"/>
      <c r="E372" s="330"/>
      <c r="F372" s="241"/>
      <c r="G372" s="242"/>
      <c r="H372" s="242"/>
      <c r="I372" s="242"/>
      <c r="J372" s="259">
        <v>2629.93</v>
      </c>
      <c r="K372" s="248">
        <v>1.81125</v>
      </c>
      <c r="L372" s="259">
        <v>1190.8699999999999</v>
      </c>
      <c r="M372" s="244">
        <v>46.99</v>
      </c>
      <c r="N372" s="245">
        <v>55958.98</v>
      </c>
      <c r="R372" s="117"/>
      <c r="S372" s="117"/>
      <c r="U372" s="309"/>
      <c r="AK372" s="131"/>
      <c r="AL372" s="226"/>
      <c r="AM372" s="226"/>
      <c r="AP372" s="237" t="s">
        <v>82</v>
      </c>
      <c r="AS372" s="226"/>
    </row>
    <row r="373" spans="1:46" s="120" customFormat="1" ht="15" x14ac:dyDescent="0.25">
      <c r="A373" s="240"/>
      <c r="B373" s="239" t="s">
        <v>83</v>
      </c>
      <c r="C373" s="330" t="s">
        <v>84</v>
      </c>
      <c r="D373" s="330"/>
      <c r="E373" s="330"/>
      <c r="F373" s="241"/>
      <c r="G373" s="242"/>
      <c r="H373" s="242"/>
      <c r="I373" s="242"/>
      <c r="J373" s="259">
        <v>1477980.73</v>
      </c>
      <c r="K373" s="242"/>
      <c r="L373" s="259">
        <v>369495.18</v>
      </c>
      <c r="M373" s="244">
        <v>8.75</v>
      </c>
      <c r="N373" s="245">
        <v>3233082.83</v>
      </c>
      <c r="R373" s="117"/>
      <c r="S373" s="117"/>
      <c r="U373" s="309"/>
      <c r="AK373" s="131"/>
      <c r="AL373" s="226"/>
      <c r="AM373" s="226"/>
      <c r="AP373" s="237" t="s">
        <v>84</v>
      </c>
      <c r="AS373" s="226"/>
    </row>
    <row r="374" spans="1:46" s="120" customFormat="1" ht="15" x14ac:dyDescent="0.25">
      <c r="A374" s="246"/>
      <c r="B374" s="239"/>
      <c r="C374" s="330" t="s">
        <v>66</v>
      </c>
      <c r="D374" s="330"/>
      <c r="E374" s="330"/>
      <c r="F374" s="241" t="s">
        <v>67</v>
      </c>
      <c r="G374" s="247">
        <v>1100</v>
      </c>
      <c r="H374" s="248">
        <v>1.66635</v>
      </c>
      <c r="I374" s="248">
        <v>458.24624999999997</v>
      </c>
      <c r="J374" s="249"/>
      <c r="K374" s="242"/>
      <c r="L374" s="249"/>
      <c r="M374" s="242"/>
      <c r="N374" s="250"/>
      <c r="R374" s="117"/>
      <c r="S374" s="117"/>
      <c r="U374" s="309"/>
      <c r="AK374" s="131"/>
      <c r="AL374" s="226"/>
      <c r="AM374" s="226"/>
      <c r="AQ374" s="237" t="s">
        <v>66</v>
      </c>
      <c r="AS374" s="226"/>
    </row>
    <row r="375" spans="1:46" s="120" customFormat="1" ht="15" x14ac:dyDescent="0.25">
      <c r="A375" s="246"/>
      <c r="B375" s="239"/>
      <c r="C375" s="330" t="s">
        <v>85</v>
      </c>
      <c r="D375" s="330"/>
      <c r="E375" s="330"/>
      <c r="F375" s="241" t="s">
        <v>67</v>
      </c>
      <c r="G375" s="244">
        <v>213.68</v>
      </c>
      <c r="H375" s="248">
        <v>1.81125</v>
      </c>
      <c r="I375" s="267">
        <v>96.756974999999997</v>
      </c>
      <c r="J375" s="249"/>
      <c r="K375" s="242"/>
      <c r="L375" s="249"/>
      <c r="M375" s="242"/>
      <c r="N375" s="250"/>
      <c r="R375" s="117"/>
      <c r="S375" s="117"/>
      <c r="U375" s="309"/>
      <c r="AK375" s="131"/>
      <c r="AL375" s="226"/>
      <c r="AM375" s="226"/>
      <c r="AQ375" s="237" t="s">
        <v>85</v>
      </c>
      <c r="AS375" s="226"/>
    </row>
    <row r="376" spans="1:46" s="120" customFormat="1" ht="15" x14ac:dyDescent="0.25">
      <c r="A376" s="235"/>
      <c r="B376" s="239"/>
      <c r="C376" s="331" t="s">
        <v>68</v>
      </c>
      <c r="D376" s="331"/>
      <c r="E376" s="331"/>
      <c r="F376" s="251"/>
      <c r="G376" s="252"/>
      <c r="H376" s="252"/>
      <c r="I376" s="252"/>
      <c r="J376" s="262">
        <v>1527303.83</v>
      </c>
      <c r="K376" s="252"/>
      <c r="L376" s="262">
        <v>391495.37</v>
      </c>
      <c r="M376" s="252"/>
      <c r="N376" s="254">
        <v>3667951.99</v>
      </c>
      <c r="R376" s="117"/>
      <c r="S376" s="117"/>
      <c r="U376" s="309"/>
      <c r="AK376" s="131"/>
      <c r="AL376" s="226"/>
      <c r="AM376" s="226"/>
      <c r="AR376" s="237" t="s">
        <v>68</v>
      </c>
      <c r="AS376" s="226"/>
    </row>
    <row r="377" spans="1:46" s="120" customFormat="1" ht="15" x14ac:dyDescent="0.25">
      <c r="A377" s="246"/>
      <c r="B377" s="239"/>
      <c r="C377" s="330" t="s">
        <v>69</v>
      </c>
      <c r="D377" s="330"/>
      <c r="E377" s="330"/>
      <c r="F377" s="241"/>
      <c r="G377" s="242"/>
      <c r="H377" s="242"/>
      <c r="I377" s="242"/>
      <c r="J377" s="249"/>
      <c r="K377" s="242"/>
      <c r="L377" s="259">
        <v>5030.97</v>
      </c>
      <c r="M377" s="242"/>
      <c r="N377" s="245">
        <v>236405.28</v>
      </c>
      <c r="R377" s="118"/>
      <c r="S377" s="118"/>
      <c r="U377" s="309"/>
      <c r="AK377" s="131"/>
      <c r="AL377" s="226"/>
      <c r="AM377" s="226"/>
      <c r="AQ377" s="237" t="s">
        <v>69</v>
      </c>
      <c r="AS377" s="226"/>
    </row>
    <row r="378" spans="1:46" s="120" customFormat="1" ht="22.5" x14ac:dyDescent="0.25">
      <c r="A378" s="246"/>
      <c r="B378" s="239" t="s">
        <v>98</v>
      </c>
      <c r="C378" s="330" t="s">
        <v>99</v>
      </c>
      <c r="D378" s="330"/>
      <c r="E378" s="330"/>
      <c r="F378" s="241" t="s">
        <v>72</v>
      </c>
      <c r="G378" s="247">
        <v>109</v>
      </c>
      <c r="H378" s="242"/>
      <c r="I378" s="247">
        <v>109</v>
      </c>
      <c r="J378" s="249"/>
      <c r="K378" s="242"/>
      <c r="L378" s="259">
        <v>5483.76</v>
      </c>
      <c r="M378" s="242"/>
      <c r="N378" s="245">
        <v>257681.76</v>
      </c>
      <c r="R378" s="117"/>
      <c r="S378" s="117"/>
      <c r="U378" s="309"/>
      <c r="AK378" s="131"/>
      <c r="AL378" s="226"/>
      <c r="AM378" s="226"/>
      <c r="AQ378" s="237" t="s">
        <v>99</v>
      </c>
      <c r="AS378" s="226"/>
    </row>
    <row r="379" spans="1:46" s="120" customFormat="1" ht="45" x14ac:dyDescent="0.25">
      <c r="A379" s="246"/>
      <c r="B379" s="239" t="s">
        <v>100</v>
      </c>
      <c r="C379" s="330" t="s">
        <v>101</v>
      </c>
      <c r="D379" s="330"/>
      <c r="E379" s="330"/>
      <c r="F379" s="241" t="s">
        <v>72</v>
      </c>
      <c r="G379" s="247">
        <v>65</v>
      </c>
      <c r="H379" s="244">
        <v>0.85</v>
      </c>
      <c r="I379" s="244">
        <v>55.25</v>
      </c>
      <c r="J379" s="249"/>
      <c r="K379" s="242"/>
      <c r="L379" s="259">
        <v>2779.61</v>
      </c>
      <c r="M379" s="242"/>
      <c r="N379" s="245">
        <v>130613.92</v>
      </c>
      <c r="U379" s="309"/>
      <c r="AK379" s="131"/>
      <c r="AL379" s="226"/>
      <c r="AM379" s="226"/>
      <c r="AQ379" s="237" t="s">
        <v>101</v>
      </c>
      <c r="AS379" s="226"/>
    </row>
    <row r="380" spans="1:46" s="120" customFormat="1" ht="15" x14ac:dyDescent="0.25">
      <c r="A380" s="255"/>
      <c r="B380" s="256"/>
      <c r="C380" s="339" t="s">
        <v>75</v>
      </c>
      <c r="D380" s="339"/>
      <c r="E380" s="339"/>
      <c r="F380" s="229"/>
      <c r="G380" s="230"/>
      <c r="H380" s="230"/>
      <c r="I380" s="230"/>
      <c r="J380" s="233"/>
      <c r="K380" s="230"/>
      <c r="L380" s="257">
        <v>399758.74</v>
      </c>
      <c r="M380" s="252"/>
      <c r="N380" s="258">
        <v>4056247.67</v>
      </c>
      <c r="R380" s="117"/>
      <c r="S380" s="117"/>
      <c r="U380" s="309"/>
      <c r="AK380" s="131"/>
      <c r="AL380" s="226"/>
      <c r="AM380" s="226"/>
      <c r="AS380" s="226" t="s">
        <v>75</v>
      </c>
    </row>
    <row r="381" spans="1:46" s="120" customFormat="1" ht="30" x14ac:dyDescent="0.25">
      <c r="A381" s="227" t="s">
        <v>237</v>
      </c>
      <c r="B381" s="228" t="s">
        <v>238</v>
      </c>
      <c r="C381" s="339" t="s">
        <v>239</v>
      </c>
      <c r="D381" s="339"/>
      <c r="E381" s="339"/>
      <c r="F381" s="229" t="s">
        <v>119</v>
      </c>
      <c r="G381" s="230">
        <v>-460</v>
      </c>
      <c r="H381" s="231">
        <v>1</v>
      </c>
      <c r="I381" s="231">
        <v>-460</v>
      </c>
      <c r="J381" s="269">
        <v>188.1</v>
      </c>
      <c r="K381" s="230"/>
      <c r="L381" s="257">
        <v>-86526</v>
      </c>
      <c r="M381" s="263">
        <v>8.75</v>
      </c>
      <c r="N381" s="258">
        <v>-757102.5</v>
      </c>
      <c r="R381" s="118" t="s">
        <v>379</v>
      </c>
      <c r="S381" s="118" t="s">
        <v>386</v>
      </c>
      <c r="U381" s="309"/>
      <c r="AK381" s="131"/>
      <c r="AL381" s="226"/>
      <c r="AM381" s="226" t="s">
        <v>239</v>
      </c>
      <c r="AS381" s="226"/>
    </row>
    <row r="382" spans="1:46" s="120" customFormat="1" ht="15" x14ac:dyDescent="0.25">
      <c r="A382" s="255"/>
      <c r="B382" s="256"/>
      <c r="C382" s="339" t="s">
        <v>75</v>
      </c>
      <c r="D382" s="339"/>
      <c r="E382" s="339"/>
      <c r="F382" s="229"/>
      <c r="G382" s="230"/>
      <c r="H382" s="230"/>
      <c r="I382" s="230"/>
      <c r="J382" s="233"/>
      <c r="K382" s="230"/>
      <c r="L382" s="257">
        <v>-86526</v>
      </c>
      <c r="M382" s="252"/>
      <c r="N382" s="258">
        <v>-757102.5</v>
      </c>
      <c r="R382" s="117"/>
      <c r="S382" s="117"/>
      <c r="U382" s="309"/>
      <c r="AK382" s="131"/>
      <c r="AL382" s="226"/>
      <c r="AM382" s="226"/>
      <c r="AS382" s="226" t="s">
        <v>75</v>
      </c>
    </row>
    <row r="383" spans="1:46" s="120" customFormat="1" ht="30" x14ac:dyDescent="0.25">
      <c r="A383" s="227" t="s">
        <v>240</v>
      </c>
      <c r="B383" s="228" t="s">
        <v>241</v>
      </c>
      <c r="C383" s="339" t="s">
        <v>242</v>
      </c>
      <c r="D383" s="339"/>
      <c r="E383" s="339"/>
      <c r="F383" s="229" t="s">
        <v>119</v>
      </c>
      <c r="G383" s="230">
        <v>460</v>
      </c>
      <c r="H383" s="231">
        <v>1</v>
      </c>
      <c r="I383" s="231">
        <v>460</v>
      </c>
      <c r="J383" s="269">
        <v>708.38</v>
      </c>
      <c r="K383" s="271">
        <v>1.04236</v>
      </c>
      <c r="L383" s="257">
        <v>339658.01</v>
      </c>
      <c r="M383" s="263">
        <v>8.75</v>
      </c>
      <c r="N383" s="258">
        <v>2972007.59</v>
      </c>
      <c r="R383" s="118" t="s">
        <v>379</v>
      </c>
      <c r="S383" s="118" t="s">
        <v>386</v>
      </c>
      <c r="U383" s="309"/>
      <c r="AK383" s="131"/>
      <c r="AL383" s="226"/>
      <c r="AM383" s="226" t="s">
        <v>242</v>
      </c>
      <c r="AS383" s="226"/>
    </row>
    <row r="384" spans="1:46" s="120" customFormat="1" ht="15" x14ac:dyDescent="0.25">
      <c r="A384" s="235"/>
      <c r="B384" s="236"/>
      <c r="C384" s="330" t="s">
        <v>243</v>
      </c>
      <c r="D384" s="330"/>
      <c r="E384" s="330"/>
      <c r="F384" s="330"/>
      <c r="G384" s="330"/>
      <c r="H384" s="330"/>
      <c r="I384" s="330"/>
      <c r="J384" s="330"/>
      <c r="K384" s="330"/>
      <c r="L384" s="330"/>
      <c r="M384" s="330"/>
      <c r="N384" s="340"/>
      <c r="R384" s="118"/>
      <c r="S384" s="118"/>
      <c r="U384" s="309"/>
      <c r="AK384" s="131"/>
      <c r="AL384" s="226"/>
      <c r="AM384" s="226"/>
      <c r="AS384" s="226"/>
      <c r="AT384" s="237" t="s">
        <v>243</v>
      </c>
    </row>
    <row r="385" spans="1:46" s="120" customFormat="1" ht="15" x14ac:dyDescent="0.25">
      <c r="A385" s="238"/>
      <c r="B385" s="239"/>
      <c r="C385" s="328" t="s">
        <v>223</v>
      </c>
      <c r="D385" s="328"/>
      <c r="E385" s="328"/>
      <c r="F385" s="328"/>
      <c r="G385" s="328"/>
      <c r="H385" s="328"/>
      <c r="I385" s="328"/>
      <c r="J385" s="328"/>
      <c r="K385" s="328"/>
      <c r="L385" s="328"/>
      <c r="M385" s="328"/>
      <c r="N385" s="329"/>
      <c r="R385" s="117"/>
      <c r="S385" s="117"/>
      <c r="U385" s="309"/>
      <c r="AK385" s="131"/>
      <c r="AL385" s="226"/>
      <c r="AM385" s="226"/>
      <c r="AO385" s="237" t="s">
        <v>223</v>
      </c>
      <c r="AS385" s="226"/>
    </row>
    <row r="386" spans="1:46" s="120" customFormat="1" ht="15" x14ac:dyDescent="0.25">
      <c r="A386" s="238"/>
      <c r="B386" s="239"/>
      <c r="C386" s="328" t="s">
        <v>224</v>
      </c>
      <c r="D386" s="328"/>
      <c r="E386" s="328"/>
      <c r="F386" s="328"/>
      <c r="G386" s="328"/>
      <c r="H386" s="328"/>
      <c r="I386" s="328"/>
      <c r="J386" s="328"/>
      <c r="K386" s="328"/>
      <c r="L386" s="328"/>
      <c r="M386" s="328"/>
      <c r="N386" s="329"/>
      <c r="R386" s="118"/>
      <c r="S386" s="118"/>
      <c r="U386" s="309"/>
      <c r="AK386" s="131"/>
      <c r="AL386" s="226"/>
      <c r="AM386" s="226"/>
      <c r="AO386" s="237" t="s">
        <v>224</v>
      </c>
      <c r="AS386" s="226"/>
    </row>
    <row r="387" spans="1:46" s="120" customFormat="1" ht="15" x14ac:dyDescent="0.25">
      <c r="A387" s="255"/>
      <c r="B387" s="256"/>
      <c r="C387" s="339" t="s">
        <v>75</v>
      </c>
      <c r="D387" s="339"/>
      <c r="E387" s="339"/>
      <c r="F387" s="229"/>
      <c r="G387" s="230"/>
      <c r="H387" s="230"/>
      <c r="I387" s="230"/>
      <c r="J387" s="233"/>
      <c r="K387" s="230"/>
      <c r="L387" s="257">
        <v>339658.01</v>
      </c>
      <c r="M387" s="252"/>
      <c r="N387" s="258">
        <v>2972007.59</v>
      </c>
      <c r="R387" s="117"/>
      <c r="S387" s="117"/>
      <c r="U387" s="309"/>
      <c r="AK387" s="131"/>
      <c r="AL387" s="226"/>
      <c r="AM387" s="226"/>
      <c r="AS387" s="226" t="s">
        <v>75</v>
      </c>
    </row>
    <row r="388" spans="1:46" s="120" customFormat="1" ht="34.5" x14ac:dyDescent="0.25">
      <c r="A388" s="227" t="s">
        <v>244</v>
      </c>
      <c r="B388" s="228" t="s">
        <v>245</v>
      </c>
      <c r="C388" s="339" t="s">
        <v>246</v>
      </c>
      <c r="D388" s="339"/>
      <c r="E388" s="339"/>
      <c r="F388" s="229" t="s">
        <v>247</v>
      </c>
      <c r="G388" s="230">
        <v>-1.38</v>
      </c>
      <c r="H388" s="231">
        <v>1</v>
      </c>
      <c r="I388" s="263">
        <v>-1.38</v>
      </c>
      <c r="J388" s="257">
        <v>10948</v>
      </c>
      <c r="K388" s="230"/>
      <c r="L388" s="257">
        <v>-15108.24</v>
      </c>
      <c r="M388" s="263">
        <v>8.75</v>
      </c>
      <c r="N388" s="258">
        <v>-132197.1</v>
      </c>
      <c r="R388" s="117"/>
      <c r="S388" s="117"/>
      <c r="U388" s="309"/>
      <c r="AK388" s="131"/>
      <c r="AL388" s="226"/>
      <c r="AM388" s="226" t="s">
        <v>246</v>
      </c>
      <c r="AS388" s="226"/>
    </row>
    <row r="389" spans="1:46" s="120" customFormat="1" ht="15" x14ac:dyDescent="0.25">
      <c r="A389" s="255"/>
      <c r="B389" s="256"/>
      <c r="C389" s="339" t="s">
        <v>75</v>
      </c>
      <c r="D389" s="339"/>
      <c r="E389" s="339"/>
      <c r="F389" s="229"/>
      <c r="G389" s="230"/>
      <c r="H389" s="230"/>
      <c r="I389" s="230"/>
      <c r="J389" s="233"/>
      <c r="K389" s="230"/>
      <c r="L389" s="257">
        <v>-15108.24</v>
      </c>
      <c r="M389" s="252"/>
      <c r="N389" s="258">
        <v>-132197.1</v>
      </c>
      <c r="R389" s="117"/>
      <c r="S389" s="117"/>
      <c r="U389" s="309"/>
      <c r="AK389" s="131"/>
      <c r="AL389" s="226"/>
      <c r="AM389" s="226"/>
      <c r="AS389" s="226" t="s">
        <v>75</v>
      </c>
    </row>
    <row r="390" spans="1:46" s="120" customFormat="1" ht="30" x14ac:dyDescent="0.25">
      <c r="A390" s="227" t="s">
        <v>248</v>
      </c>
      <c r="B390" s="228" t="s">
        <v>249</v>
      </c>
      <c r="C390" s="339" t="s">
        <v>250</v>
      </c>
      <c r="D390" s="339"/>
      <c r="E390" s="339"/>
      <c r="F390" s="229" t="s">
        <v>251</v>
      </c>
      <c r="G390" s="230">
        <v>1.8460000000000001</v>
      </c>
      <c r="H390" s="231">
        <v>1</v>
      </c>
      <c r="I390" s="266">
        <v>1.8460000000000001</v>
      </c>
      <c r="J390" s="257">
        <v>23714.29</v>
      </c>
      <c r="K390" s="271">
        <v>1.04236</v>
      </c>
      <c r="L390" s="257">
        <v>45630.96</v>
      </c>
      <c r="M390" s="263">
        <v>8.75</v>
      </c>
      <c r="N390" s="258">
        <v>399270.9</v>
      </c>
      <c r="R390" s="118" t="s">
        <v>379</v>
      </c>
      <c r="S390" s="118" t="s">
        <v>386</v>
      </c>
      <c r="U390" s="309"/>
      <c r="AK390" s="131"/>
      <c r="AL390" s="226"/>
      <c r="AM390" s="226" t="s">
        <v>250</v>
      </c>
      <c r="AS390" s="226"/>
    </row>
    <row r="391" spans="1:46" s="120" customFormat="1" ht="15" x14ac:dyDescent="0.25">
      <c r="A391" s="235"/>
      <c r="B391" s="236"/>
      <c r="C391" s="330" t="s">
        <v>252</v>
      </c>
      <c r="D391" s="330"/>
      <c r="E391" s="330"/>
      <c r="F391" s="330"/>
      <c r="G391" s="330"/>
      <c r="H391" s="330"/>
      <c r="I391" s="330"/>
      <c r="J391" s="330"/>
      <c r="K391" s="330"/>
      <c r="L391" s="330"/>
      <c r="M391" s="330"/>
      <c r="N391" s="340"/>
      <c r="R391" s="118"/>
      <c r="S391" s="118"/>
      <c r="U391" s="309"/>
      <c r="AK391" s="131"/>
      <c r="AL391" s="226"/>
      <c r="AM391" s="226"/>
      <c r="AS391" s="226"/>
      <c r="AT391" s="237" t="s">
        <v>252</v>
      </c>
    </row>
    <row r="392" spans="1:46" s="120" customFormat="1" ht="15" x14ac:dyDescent="0.25">
      <c r="A392" s="238"/>
      <c r="B392" s="239"/>
      <c r="C392" s="328" t="s">
        <v>223</v>
      </c>
      <c r="D392" s="328"/>
      <c r="E392" s="328"/>
      <c r="F392" s="328"/>
      <c r="G392" s="328"/>
      <c r="H392" s="328"/>
      <c r="I392" s="328"/>
      <c r="J392" s="328"/>
      <c r="K392" s="328"/>
      <c r="L392" s="328"/>
      <c r="M392" s="328"/>
      <c r="N392" s="329"/>
      <c r="R392" s="117"/>
      <c r="S392" s="117"/>
      <c r="U392" s="309"/>
      <c r="AK392" s="131"/>
      <c r="AL392" s="226"/>
      <c r="AM392" s="226"/>
      <c r="AO392" s="237" t="s">
        <v>223</v>
      </c>
      <c r="AS392" s="226"/>
    </row>
    <row r="393" spans="1:46" s="120" customFormat="1" ht="15" x14ac:dyDescent="0.25">
      <c r="A393" s="238"/>
      <c r="B393" s="239"/>
      <c r="C393" s="328" t="s">
        <v>224</v>
      </c>
      <c r="D393" s="328"/>
      <c r="E393" s="328"/>
      <c r="F393" s="328"/>
      <c r="G393" s="328"/>
      <c r="H393" s="328"/>
      <c r="I393" s="328"/>
      <c r="J393" s="328"/>
      <c r="K393" s="328"/>
      <c r="L393" s="328"/>
      <c r="M393" s="328"/>
      <c r="N393" s="329"/>
      <c r="R393" s="118"/>
      <c r="S393" s="118"/>
      <c r="U393" s="309"/>
      <c r="AK393" s="131"/>
      <c r="AL393" s="226"/>
      <c r="AM393" s="226"/>
      <c r="AO393" s="237" t="s">
        <v>224</v>
      </c>
      <c r="AS393" s="226"/>
    </row>
    <row r="394" spans="1:46" s="120" customFormat="1" ht="15" x14ac:dyDescent="0.25">
      <c r="A394" s="255"/>
      <c r="B394" s="256"/>
      <c r="C394" s="339" t="s">
        <v>75</v>
      </c>
      <c r="D394" s="339"/>
      <c r="E394" s="339"/>
      <c r="F394" s="229"/>
      <c r="G394" s="230"/>
      <c r="H394" s="230"/>
      <c r="I394" s="230"/>
      <c r="J394" s="233"/>
      <c r="K394" s="230"/>
      <c r="L394" s="257">
        <v>45630.96</v>
      </c>
      <c r="M394" s="252"/>
      <c r="N394" s="258">
        <v>399270.9</v>
      </c>
      <c r="R394" s="117"/>
      <c r="S394" s="117"/>
      <c r="U394" s="309"/>
      <c r="AK394" s="131"/>
      <c r="AL394" s="226"/>
      <c r="AM394" s="226"/>
      <c r="AS394" s="226" t="s">
        <v>75</v>
      </c>
    </row>
    <row r="395" spans="1:46" s="120" customFormat="1" ht="34.5" x14ac:dyDescent="0.25">
      <c r="A395" s="227" t="s">
        <v>253</v>
      </c>
      <c r="B395" s="228" t="s">
        <v>254</v>
      </c>
      <c r="C395" s="339" t="s">
        <v>255</v>
      </c>
      <c r="D395" s="339"/>
      <c r="E395" s="339"/>
      <c r="F395" s="229" t="s">
        <v>247</v>
      </c>
      <c r="G395" s="230">
        <v>-0.86</v>
      </c>
      <c r="H395" s="231">
        <v>1</v>
      </c>
      <c r="I395" s="263">
        <v>-0.86</v>
      </c>
      <c r="J395" s="257">
        <v>11859</v>
      </c>
      <c r="K395" s="230"/>
      <c r="L395" s="257">
        <v>-10198.74</v>
      </c>
      <c r="M395" s="263">
        <v>8.75</v>
      </c>
      <c r="N395" s="258">
        <v>-89238.98</v>
      </c>
      <c r="R395" s="117"/>
      <c r="S395" s="117"/>
      <c r="U395" s="309"/>
      <c r="AK395" s="131"/>
      <c r="AL395" s="226"/>
      <c r="AM395" s="226" t="s">
        <v>255</v>
      </c>
      <c r="AS395" s="226"/>
    </row>
    <row r="396" spans="1:46" s="120" customFormat="1" ht="15" x14ac:dyDescent="0.25">
      <c r="A396" s="255"/>
      <c r="B396" s="256"/>
      <c r="C396" s="339" t="s">
        <v>75</v>
      </c>
      <c r="D396" s="339"/>
      <c r="E396" s="339"/>
      <c r="F396" s="229"/>
      <c r="G396" s="230"/>
      <c r="H396" s="230"/>
      <c r="I396" s="230"/>
      <c r="J396" s="233"/>
      <c r="K396" s="230"/>
      <c r="L396" s="257">
        <v>-10198.74</v>
      </c>
      <c r="M396" s="252"/>
      <c r="N396" s="258">
        <v>-89238.98</v>
      </c>
      <c r="R396" s="117"/>
      <c r="S396" s="117"/>
      <c r="U396" s="309"/>
      <c r="AK396" s="131"/>
      <c r="AL396" s="226"/>
      <c r="AM396" s="226"/>
      <c r="AS396" s="226" t="s">
        <v>75</v>
      </c>
    </row>
    <row r="397" spans="1:46" s="120" customFormat="1" ht="30" x14ac:dyDescent="0.25">
      <c r="A397" s="227" t="s">
        <v>256</v>
      </c>
      <c r="B397" s="228" t="s">
        <v>257</v>
      </c>
      <c r="C397" s="339" t="s">
        <v>258</v>
      </c>
      <c r="D397" s="339"/>
      <c r="E397" s="339"/>
      <c r="F397" s="229" t="s">
        <v>251</v>
      </c>
      <c r="G397" s="230">
        <v>2.3109999999999999</v>
      </c>
      <c r="H397" s="231">
        <v>1</v>
      </c>
      <c r="I397" s="266">
        <v>2.3109999999999999</v>
      </c>
      <c r="J397" s="257">
        <v>30333.33</v>
      </c>
      <c r="K397" s="271">
        <v>1.04236</v>
      </c>
      <c r="L397" s="257">
        <v>73069.78</v>
      </c>
      <c r="M397" s="263">
        <v>8.75</v>
      </c>
      <c r="N397" s="258">
        <v>639360.57999999996</v>
      </c>
      <c r="R397" s="118" t="s">
        <v>379</v>
      </c>
      <c r="S397" s="118" t="s">
        <v>386</v>
      </c>
      <c r="U397" s="309"/>
      <c r="AK397" s="131"/>
      <c r="AL397" s="226"/>
      <c r="AM397" s="226" t="s">
        <v>258</v>
      </c>
      <c r="AS397" s="226"/>
    </row>
    <row r="398" spans="1:46" s="120" customFormat="1" ht="15" x14ac:dyDescent="0.25">
      <c r="A398" s="235"/>
      <c r="B398" s="236"/>
      <c r="C398" s="330" t="s">
        <v>259</v>
      </c>
      <c r="D398" s="330"/>
      <c r="E398" s="330"/>
      <c r="F398" s="330"/>
      <c r="G398" s="330"/>
      <c r="H398" s="330"/>
      <c r="I398" s="330"/>
      <c r="J398" s="330"/>
      <c r="K398" s="330"/>
      <c r="L398" s="330"/>
      <c r="M398" s="330"/>
      <c r="N398" s="340"/>
      <c r="R398" s="118"/>
      <c r="S398" s="118"/>
      <c r="U398" s="309"/>
      <c r="AK398" s="131"/>
      <c r="AL398" s="226"/>
      <c r="AM398" s="226"/>
      <c r="AS398" s="226"/>
      <c r="AT398" s="237" t="s">
        <v>259</v>
      </c>
    </row>
    <row r="399" spans="1:46" s="120" customFormat="1" ht="15" x14ac:dyDescent="0.25">
      <c r="A399" s="238"/>
      <c r="B399" s="239"/>
      <c r="C399" s="328" t="s">
        <v>223</v>
      </c>
      <c r="D399" s="328"/>
      <c r="E399" s="328"/>
      <c r="F399" s="328"/>
      <c r="G399" s="328"/>
      <c r="H399" s="328"/>
      <c r="I399" s="328"/>
      <c r="J399" s="328"/>
      <c r="K399" s="328"/>
      <c r="L399" s="328"/>
      <c r="M399" s="328"/>
      <c r="N399" s="329"/>
      <c r="R399" s="117"/>
      <c r="S399" s="117"/>
      <c r="U399" s="309"/>
      <c r="AK399" s="131"/>
      <c r="AL399" s="226"/>
      <c r="AM399" s="226"/>
      <c r="AO399" s="237" t="s">
        <v>223</v>
      </c>
      <c r="AS399" s="226"/>
    </row>
    <row r="400" spans="1:46" s="120" customFormat="1" ht="15" x14ac:dyDescent="0.25">
      <c r="A400" s="238"/>
      <c r="B400" s="239"/>
      <c r="C400" s="328" t="s">
        <v>224</v>
      </c>
      <c r="D400" s="328"/>
      <c r="E400" s="328"/>
      <c r="F400" s="328"/>
      <c r="G400" s="328"/>
      <c r="H400" s="328"/>
      <c r="I400" s="328"/>
      <c r="J400" s="328"/>
      <c r="K400" s="328"/>
      <c r="L400" s="328"/>
      <c r="M400" s="328"/>
      <c r="N400" s="329"/>
      <c r="R400" s="118"/>
      <c r="S400" s="118"/>
      <c r="U400" s="309"/>
      <c r="AK400" s="131"/>
      <c r="AL400" s="226"/>
      <c r="AM400" s="226"/>
      <c r="AO400" s="237" t="s">
        <v>224</v>
      </c>
      <c r="AS400" s="226"/>
    </row>
    <row r="401" spans="1:46" s="120" customFormat="1" ht="15" x14ac:dyDescent="0.25">
      <c r="A401" s="255"/>
      <c r="B401" s="256"/>
      <c r="C401" s="339" t="s">
        <v>75</v>
      </c>
      <c r="D401" s="339"/>
      <c r="E401" s="339"/>
      <c r="F401" s="229"/>
      <c r="G401" s="230"/>
      <c r="H401" s="230"/>
      <c r="I401" s="230"/>
      <c r="J401" s="233"/>
      <c r="K401" s="230"/>
      <c r="L401" s="257">
        <v>73069.78</v>
      </c>
      <c r="M401" s="252"/>
      <c r="N401" s="258">
        <v>639360.57999999996</v>
      </c>
      <c r="R401" s="117"/>
      <c r="S401" s="117"/>
      <c r="U401" s="309"/>
      <c r="AK401" s="131"/>
      <c r="AL401" s="226"/>
      <c r="AM401" s="226"/>
      <c r="AS401" s="226" t="s">
        <v>75</v>
      </c>
    </row>
    <row r="402" spans="1:46" s="120" customFormat="1" ht="34.5" x14ac:dyDescent="0.25">
      <c r="A402" s="227" t="s">
        <v>260</v>
      </c>
      <c r="B402" s="228" t="s">
        <v>261</v>
      </c>
      <c r="C402" s="339" t="s">
        <v>262</v>
      </c>
      <c r="D402" s="339"/>
      <c r="E402" s="339"/>
      <c r="F402" s="229" t="s">
        <v>247</v>
      </c>
      <c r="G402" s="230">
        <v>-0.16500000000000001</v>
      </c>
      <c r="H402" s="231">
        <v>1</v>
      </c>
      <c r="I402" s="266">
        <v>-0.16500000000000001</v>
      </c>
      <c r="J402" s="257">
        <v>10424</v>
      </c>
      <c r="K402" s="230"/>
      <c r="L402" s="257">
        <v>-1719.96</v>
      </c>
      <c r="M402" s="263">
        <v>8.75</v>
      </c>
      <c r="N402" s="258">
        <v>-15049.65</v>
      </c>
      <c r="R402" s="117"/>
      <c r="S402" s="117"/>
      <c r="U402" s="309"/>
      <c r="AK402" s="131"/>
      <c r="AL402" s="226"/>
      <c r="AM402" s="226" t="s">
        <v>262</v>
      </c>
      <c r="AS402" s="226"/>
    </row>
    <row r="403" spans="1:46" s="120" customFormat="1" ht="15" x14ac:dyDescent="0.25">
      <c r="A403" s="255"/>
      <c r="B403" s="256"/>
      <c r="C403" s="339" t="s">
        <v>75</v>
      </c>
      <c r="D403" s="339"/>
      <c r="E403" s="339"/>
      <c r="F403" s="229"/>
      <c r="G403" s="230"/>
      <c r="H403" s="230"/>
      <c r="I403" s="230"/>
      <c r="J403" s="233"/>
      <c r="K403" s="230"/>
      <c r="L403" s="257">
        <v>-1719.96</v>
      </c>
      <c r="M403" s="252"/>
      <c r="N403" s="258">
        <v>-15049.65</v>
      </c>
      <c r="R403" s="117"/>
      <c r="S403" s="117"/>
      <c r="U403" s="309"/>
      <c r="AK403" s="131"/>
      <c r="AL403" s="226"/>
      <c r="AM403" s="226"/>
      <c r="AS403" s="226" t="s">
        <v>75</v>
      </c>
    </row>
    <row r="404" spans="1:46" s="120" customFormat="1" ht="30" x14ac:dyDescent="0.25">
      <c r="A404" s="227" t="s">
        <v>263</v>
      </c>
      <c r="B404" s="228" t="s">
        <v>264</v>
      </c>
      <c r="C404" s="339" t="s">
        <v>265</v>
      </c>
      <c r="D404" s="339"/>
      <c r="E404" s="339"/>
      <c r="F404" s="229" t="s">
        <v>251</v>
      </c>
      <c r="G404" s="230">
        <v>0.28499999999999998</v>
      </c>
      <c r="H404" s="231">
        <v>1</v>
      </c>
      <c r="I404" s="266">
        <v>0.28499999999999998</v>
      </c>
      <c r="J404" s="257">
        <v>26666.67</v>
      </c>
      <c r="K404" s="271">
        <v>1.04236</v>
      </c>
      <c r="L404" s="257">
        <v>7921.94</v>
      </c>
      <c r="M404" s="263">
        <v>8.75</v>
      </c>
      <c r="N404" s="258">
        <v>69316.98</v>
      </c>
      <c r="R404" s="118" t="s">
        <v>379</v>
      </c>
      <c r="S404" s="118" t="s">
        <v>386</v>
      </c>
      <c r="U404" s="309"/>
      <c r="AK404" s="131"/>
      <c r="AL404" s="226"/>
      <c r="AM404" s="226" t="s">
        <v>265</v>
      </c>
      <c r="AS404" s="226"/>
    </row>
    <row r="405" spans="1:46" s="120" customFormat="1" ht="15" x14ac:dyDescent="0.25">
      <c r="A405" s="235"/>
      <c r="B405" s="236"/>
      <c r="C405" s="330" t="s">
        <v>266</v>
      </c>
      <c r="D405" s="330"/>
      <c r="E405" s="330"/>
      <c r="F405" s="330"/>
      <c r="G405" s="330"/>
      <c r="H405" s="330"/>
      <c r="I405" s="330"/>
      <c r="J405" s="330"/>
      <c r="K405" s="330"/>
      <c r="L405" s="330"/>
      <c r="M405" s="330"/>
      <c r="N405" s="340"/>
      <c r="R405" s="118"/>
      <c r="S405" s="118"/>
      <c r="U405" s="309"/>
      <c r="AK405" s="131"/>
      <c r="AL405" s="226"/>
      <c r="AM405" s="226"/>
      <c r="AS405" s="226"/>
      <c r="AT405" s="237" t="s">
        <v>266</v>
      </c>
    </row>
    <row r="406" spans="1:46" s="120" customFormat="1" ht="15" x14ac:dyDescent="0.25">
      <c r="A406" s="238"/>
      <c r="B406" s="239"/>
      <c r="C406" s="328" t="s">
        <v>223</v>
      </c>
      <c r="D406" s="328"/>
      <c r="E406" s="328"/>
      <c r="F406" s="328"/>
      <c r="G406" s="328"/>
      <c r="H406" s="328"/>
      <c r="I406" s="328"/>
      <c r="J406" s="328"/>
      <c r="K406" s="328"/>
      <c r="L406" s="328"/>
      <c r="M406" s="328"/>
      <c r="N406" s="329"/>
      <c r="R406" s="117"/>
      <c r="S406" s="117"/>
      <c r="U406" s="309"/>
      <c r="AK406" s="131"/>
      <c r="AL406" s="226"/>
      <c r="AM406" s="226"/>
      <c r="AO406" s="237" t="s">
        <v>223</v>
      </c>
      <c r="AS406" s="226"/>
    </row>
    <row r="407" spans="1:46" s="120" customFormat="1" ht="15" x14ac:dyDescent="0.25">
      <c r="A407" s="238"/>
      <c r="B407" s="239"/>
      <c r="C407" s="328" t="s">
        <v>224</v>
      </c>
      <c r="D407" s="328"/>
      <c r="E407" s="328"/>
      <c r="F407" s="328"/>
      <c r="G407" s="328"/>
      <c r="H407" s="328"/>
      <c r="I407" s="328"/>
      <c r="J407" s="328"/>
      <c r="K407" s="328"/>
      <c r="L407" s="328"/>
      <c r="M407" s="328"/>
      <c r="N407" s="329"/>
      <c r="R407" s="118"/>
      <c r="S407" s="118"/>
      <c r="U407" s="309"/>
      <c r="AK407" s="131"/>
      <c r="AL407" s="226"/>
      <c r="AM407" s="226"/>
      <c r="AO407" s="237" t="s">
        <v>224</v>
      </c>
      <c r="AS407" s="226"/>
    </row>
    <row r="408" spans="1:46" s="120" customFormat="1" ht="15" x14ac:dyDescent="0.25">
      <c r="A408" s="255"/>
      <c r="B408" s="256"/>
      <c r="C408" s="339" t="s">
        <v>75</v>
      </c>
      <c r="D408" s="339"/>
      <c r="E408" s="339"/>
      <c r="F408" s="229"/>
      <c r="G408" s="230"/>
      <c r="H408" s="230"/>
      <c r="I408" s="230"/>
      <c r="J408" s="233"/>
      <c r="K408" s="230"/>
      <c r="L408" s="257">
        <v>7921.94</v>
      </c>
      <c r="M408" s="252"/>
      <c r="N408" s="258">
        <v>69316.98</v>
      </c>
      <c r="R408" s="117"/>
      <c r="S408" s="117"/>
      <c r="U408" s="309"/>
      <c r="AK408" s="131"/>
      <c r="AL408" s="226"/>
      <c r="AM408" s="226"/>
      <c r="AS408" s="226" t="s">
        <v>75</v>
      </c>
    </row>
    <row r="409" spans="1:46" s="120" customFormat="1" ht="15" x14ac:dyDescent="0.25">
      <c r="A409" s="227" t="s">
        <v>267</v>
      </c>
      <c r="B409" s="228" t="s">
        <v>268</v>
      </c>
      <c r="C409" s="339" t="s">
        <v>269</v>
      </c>
      <c r="D409" s="339"/>
      <c r="E409" s="339"/>
      <c r="F409" s="229" t="s">
        <v>119</v>
      </c>
      <c r="G409" s="230">
        <v>-80</v>
      </c>
      <c r="H409" s="231">
        <v>1</v>
      </c>
      <c r="I409" s="231">
        <v>-80</v>
      </c>
      <c r="J409" s="269">
        <v>145.30000000000001</v>
      </c>
      <c r="K409" s="230"/>
      <c r="L409" s="257">
        <v>-11624</v>
      </c>
      <c r="M409" s="263">
        <v>8.75</v>
      </c>
      <c r="N409" s="258">
        <v>-101710</v>
      </c>
      <c r="R409" s="117"/>
      <c r="S409" s="117"/>
      <c r="U409" s="309"/>
      <c r="AK409" s="131"/>
      <c r="AL409" s="226"/>
      <c r="AM409" s="226" t="s">
        <v>269</v>
      </c>
      <c r="AS409" s="226"/>
    </row>
    <row r="410" spans="1:46" s="120" customFormat="1" ht="15" x14ac:dyDescent="0.25">
      <c r="A410" s="255"/>
      <c r="B410" s="256"/>
      <c r="C410" s="339" t="s">
        <v>75</v>
      </c>
      <c r="D410" s="339"/>
      <c r="E410" s="339"/>
      <c r="F410" s="229"/>
      <c r="G410" s="230"/>
      <c r="H410" s="230"/>
      <c r="I410" s="230"/>
      <c r="J410" s="233"/>
      <c r="K410" s="230"/>
      <c r="L410" s="257">
        <v>-11624</v>
      </c>
      <c r="M410" s="252"/>
      <c r="N410" s="258">
        <v>-101710</v>
      </c>
      <c r="R410" s="117"/>
      <c r="S410" s="117"/>
      <c r="U410" s="309"/>
      <c r="AK410" s="131"/>
      <c r="AL410" s="226"/>
      <c r="AM410" s="226"/>
      <c r="AS410" s="226" t="s">
        <v>75</v>
      </c>
    </row>
    <row r="411" spans="1:46" s="120" customFormat="1" ht="30" x14ac:dyDescent="0.25">
      <c r="A411" s="227" t="s">
        <v>270</v>
      </c>
      <c r="B411" s="228" t="s">
        <v>271</v>
      </c>
      <c r="C411" s="339" t="s">
        <v>272</v>
      </c>
      <c r="D411" s="339"/>
      <c r="E411" s="339"/>
      <c r="F411" s="229" t="s">
        <v>251</v>
      </c>
      <c r="G411" s="230">
        <v>2.4780000000000002</v>
      </c>
      <c r="H411" s="231">
        <v>1</v>
      </c>
      <c r="I411" s="266">
        <v>2.4780000000000002</v>
      </c>
      <c r="J411" s="257">
        <v>40000</v>
      </c>
      <c r="K411" s="271">
        <v>1.04236</v>
      </c>
      <c r="L411" s="257">
        <v>103318.72</v>
      </c>
      <c r="M411" s="263">
        <v>8.75</v>
      </c>
      <c r="N411" s="258">
        <v>904038.8</v>
      </c>
      <c r="R411" s="118" t="s">
        <v>379</v>
      </c>
      <c r="S411" s="118" t="s">
        <v>386</v>
      </c>
      <c r="U411" s="309"/>
      <c r="AK411" s="131"/>
      <c r="AL411" s="226"/>
      <c r="AM411" s="226" t="s">
        <v>272</v>
      </c>
      <c r="AS411" s="226"/>
    </row>
    <row r="412" spans="1:46" s="120" customFormat="1" ht="15" x14ac:dyDescent="0.25">
      <c r="A412" s="235"/>
      <c r="B412" s="236"/>
      <c r="C412" s="330" t="s">
        <v>273</v>
      </c>
      <c r="D412" s="330"/>
      <c r="E412" s="330"/>
      <c r="F412" s="330"/>
      <c r="G412" s="330"/>
      <c r="H412" s="330"/>
      <c r="I412" s="330"/>
      <c r="J412" s="330"/>
      <c r="K412" s="330"/>
      <c r="L412" s="330"/>
      <c r="M412" s="330"/>
      <c r="N412" s="340"/>
      <c r="R412" s="117"/>
      <c r="S412" s="117"/>
      <c r="U412" s="309"/>
      <c r="AK412" s="131"/>
      <c r="AL412" s="226"/>
      <c r="AM412" s="226"/>
      <c r="AS412" s="226"/>
      <c r="AT412" s="237" t="s">
        <v>273</v>
      </c>
    </row>
    <row r="413" spans="1:46" s="120" customFormat="1" ht="15" x14ac:dyDescent="0.25">
      <c r="A413" s="238"/>
      <c r="B413" s="239"/>
      <c r="C413" s="328" t="s">
        <v>223</v>
      </c>
      <c r="D413" s="328"/>
      <c r="E413" s="328"/>
      <c r="F413" s="328"/>
      <c r="G413" s="328"/>
      <c r="H413" s="328"/>
      <c r="I413" s="328"/>
      <c r="J413" s="328"/>
      <c r="K413" s="328"/>
      <c r="L413" s="328"/>
      <c r="M413" s="328"/>
      <c r="N413" s="329"/>
      <c r="R413" s="117"/>
      <c r="S413" s="117"/>
      <c r="U413" s="309"/>
      <c r="AK413" s="131"/>
      <c r="AL413" s="226"/>
      <c r="AM413" s="226"/>
      <c r="AO413" s="237" t="s">
        <v>223</v>
      </c>
      <c r="AS413" s="226"/>
    </row>
    <row r="414" spans="1:46" s="120" customFormat="1" ht="15" x14ac:dyDescent="0.25">
      <c r="A414" s="238"/>
      <c r="B414" s="239"/>
      <c r="C414" s="328" t="s">
        <v>224</v>
      </c>
      <c r="D414" s="328"/>
      <c r="E414" s="328"/>
      <c r="F414" s="328"/>
      <c r="G414" s="328"/>
      <c r="H414" s="328"/>
      <c r="I414" s="328"/>
      <c r="J414" s="328"/>
      <c r="K414" s="328"/>
      <c r="L414" s="328"/>
      <c r="M414" s="328"/>
      <c r="N414" s="329"/>
      <c r="R414" s="118"/>
      <c r="S414" s="118"/>
      <c r="U414" s="309"/>
      <c r="AK414" s="131"/>
      <c r="AL414" s="226"/>
      <c r="AM414" s="226"/>
      <c r="AO414" s="237" t="s">
        <v>224</v>
      </c>
      <c r="AS414" s="226"/>
    </row>
    <row r="415" spans="1:46" s="120" customFormat="1" ht="15" x14ac:dyDescent="0.25">
      <c r="A415" s="255"/>
      <c r="B415" s="256"/>
      <c r="C415" s="339" t="s">
        <v>75</v>
      </c>
      <c r="D415" s="339"/>
      <c r="E415" s="339"/>
      <c r="F415" s="229"/>
      <c r="G415" s="230"/>
      <c r="H415" s="230"/>
      <c r="I415" s="230"/>
      <c r="J415" s="233"/>
      <c r="K415" s="230"/>
      <c r="L415" s="257">
        <v>103318.72</v>
      </c>
      <c r="M415" s="252"/>
      <c r="N415" s="258">
        <v>904038.8</v>
      </c>
      <c r="R415" s="117"/>
      <c r="S415" s="117"/>
      <c r="U415" s="309"/>
      <c r="AK415" s="131"/>
      <c r="AL415" s="226"/>
      <c r="AM415" s="226"/>
      <c r="AS415" s="226" t="s">
        <v>75</v>
      </c>
    </row>
    <row r="416" spans="1:46" s="120" customFormat="1" ht="23.25" x14ac:dyDescent="0.25">
      <c r="A416" s="227" t="s">
        <v>274</v>
      </c>
      <c r="B416" s="228" t="s">
        <v>275</v>
      </c>
      <c r="C416" s="339" t="s">
        <v>276</v>
      </c>
      <c r="D416" s="339"/>
      <c r="E416" s="339"/>
      <c r="F416" s="229" t="s">
        <v>119</v>
      </c>
      <c r="G416" s="230">
        <v>-920</v>
      </c>
      <c r="H416" s="231">
        <v>1</v>
      </c>
      <c r="I416" s="231">
        <v>-920</v>
      </c>
      <c r="J416" s="269">
        <v>43.61</v>
      </c>
      <c r="K416" s="230"/>
      <c r="L416" s="257">
        <v>-40121.199999999997</v>
      </c>
      <c r="M416" s="263">
        <v>8.75</v>
      </c>
      <c r="N416" s="258">
        <v>-351060.5</v>
      </c>
      <c r="R416" s="117"/>
      <c r="S416" s="117"/>
      <c r="U416" s="309"/>
      <c r="AK416" s="131"/>
      <c r="AL416" s="226"/>
      <c r="AM416" s="226" t="s">
        <v>276</v>
      </c>
      <c r="AS416" s="226"/>
    </row>
    <row r="417" spans="1:46" s="120" customFormat="1" ht="15" x14ac:dyDescent="0.25">
      <c r="A417" s="255"/>
      <c r="B417" s="256"/>
      <c r="C417" s="339" t="s">
        <v>75</v>
      </c>
      <c r="D417" s="339"/>
      <c r="E417" s="339"/>
      <c r="F417" s="229"/>
      <c r="G417" s="230"/>
      <c r="H417" s="230"/>
      <c r="I417" s="230"/>
      <c r="J417" s="233"/>
      <c r="K417" s="230"/>
      <c r="L417" s="257">
        <v>-40121.199999999997</v>
      </c>
      <c r="M417" s="252"/>
      <c r="N417" s="258">
        <v>-351060.5</v>
      </c>
      <c r="R417" s="117"/>
      <c r="S417" s="117"/>
      <c r="U417" s="309"/>
      <c r="AK417" s="131"/>
      <c r="AL417" s="226"/>
      <c r="AM417" s="226"/>
      <c r="AS417" s="226" t="s">
        <v>75</v>
      </c>
    </row>
    <row r="418" spans="1:46" s="120" customFormat="1" ht="30" x14ac:dyDescent="0.25">
      <c r="A418" s="227" t="s">
        <v>277</v>
      </c>
      <c r="B418" s="228" t="s">
        <v>278</v>
      </c>
      <c r="C418" s="339" t="s">
        <v>279</v>
      </c>
      <c r="D418" s="339"/>
      <c r="E418" s="339"/>
      <c r="F418" s="229" t="s">
        <v>247</v>
      </c>
      <c r="G418" s="230">
        <v>6.44</v>
      </c>
      <c r="H418" s="231">
        <v>1</v>
      </c>
      <c r="I418" s="263">
        <v>6.44</v>
      </c>
      <c r="J418" s="257">
        <v>36904.76</v>
      </c>
      <c r="K418" s="271">
        <v>1.04236</v>
      </c>
      <c r="L418" s="257">
        <v>247734.21</v>
      </c>
      <c r="M418" s="263">
        <v>8.75</v>
      </c>
      <c r="N418" s="258">
        <v>2167674.34</v>
      </c>
      <c r="R418" s="118" t="s">
        <v>379</v>
      </c>
      <c r="S418" s="118" t="s">
        <v>386</v>
      </c>
      <c r="U418" s="309"/>
      <c r="AK418" s="131"/>
      <c r="AL418" s="226"/>
      <c r="AM418" s="226" t="s">
        <v>279</v>
      </c>
      <c r="AS418" s="226"/>
    </row>
    <row r="419" spans="1:46" s="120" customFormat="1" ht="15" x14ac:dyDescent="0.25">
      <c r="A419" s="235"/>
      <c r="B419" s="236"/>
      <c r="C419" s="330" t="s">
        <v>280</v>
      </c>
      <c r="D419" s="330"/>
      <c r="E419" s="330"/>
      <c r="F419" s="330"/>
      <c r="G419" s="330"/>
      <c r="H419" s="330"/>
      <c r="I419" s="330"/>
      <c r="J419" s="330"/>
      <c r="K419" s="330"/>
      <c r="L419" s="330"/>
      <c r="M419" s="330"/>
      <c r="N419" s="340"/>
      <c r="R419" s="117"/>
      <c r="S419" s="117"/>
      <c r="U419" s="309"/>
      <c r="AK419" s="131"/>
      <c r="AL419" s="226"/>
      <c r="AM419" s="226"/>
      <c r="AS419" s="226"/>
      <c r="AT419" s="237" t="s">
        <v>280</v>
      </c>
    </row>
    <row r="420" spans="1:46" s="120" customFormat="1" ht="15" x14ac:dyDescent="0.25">
      <c r="A420" s="238"/>
      <c r="B420" s="239"/>
      <c r="C420" s="328" t="s">
        <v>223</v>
      </c>
      <c r="D420" s="328"/>
      <c r="E420" s="328"/>
      <c r="F420" s="328"/>
      <c r="G420" s="328"/>
      <c r="H420" s="328"/>
      <c r="I420" s="328"/>
      <c r="J420" s="328"/>
      <c r="K420" s="328"/>
      <c r="L420" s="328"/>
      <c r="M420" s="328"/>
      <c r="N420" s="329"/>
      <c r="R420" s="117"/>
      <c r="S420" s="117"/>
      <c r="U420" s="309"/>
      <c r="AK420" s="131"/>
      <c r="AL420" s="226"/>
      <c r="AM420" s="226"/>
      <c r="AO420" s="237" t="s">
        <v>223</v>
      </c>
      <c r="AS420" s="226"/>
    </row>
    <row r="421" spans="1:46" s="120" customFormat="1" ht="15" x14ac:dyDescent="0.25">
      <c r="A421" s="238"/>
      <c r="B421" s="239"/>
      <c r="C421" s="328" t="s">
        <v>224</v>
      </c>
      <c r="D421" s="328"/>
      <c r="E421" s="328"/>
      <c r="F421" s="328"/>
      <c r="G421" s="328"/>
      <c r="H421" s="328"/>
      <c r="I421" s="328"/>
      <c r="J421" s="328"/>
      <c r="K421" s="328"/>
      <c r="L421" s="328"/>
      <c r="M421" s="328"/>
      <c r="N421" s="329"/>
      <c r="R421" s="118"/>
      <c r="S421" s="118"/>
      <c r="U421" s="309"/>
      <c r="AK421" s="131"/>
      <c r="AL421" s="226"/>
      <c r="AM421" s="226"/>
      <c r="AO421" s="237" t="s">
        <v>224</v>
      </c>
      <c r="AS421" s="226"/>
    </row>
    <row r="422" spans="1:46" s="120" customFormat="1" ht="15" x14ac:dyDescent="0.25">
      <c r="A422" s="255"/>
      <c r="B422" s="256"/>
      <c r="C422" s="339" t="s">
        <v>75</v>
      </c>
      <c r="D422" s="339"/>
      <c r="E422" s="339"/>
      <c r="F422" s="229"/>
      <c r="G422" s="230"/>
      <c r="H422" s="230"/>
      <c r="I422" s="230"/>
      <c r="J422" s="233"/>
      <c r="K422" s="230"/>
      <c r="L422" s="257">
        <v>247734.21</v>
      </c>
      <c r="M422" s="252"/>
      <c r="N422" s="258">
        <v>2167674.34</v>
      </c>
      <c r="R422" s="117"/>
      <c r="S422" s="117"/>
      <c r="U422" s="309"/>
      <c r="AK422" s="131"/>
      <c r="AL422" s="226"/>
      <c r="AM422" s="226"/>
      <c r="AS422" s="226" t="s">
        <v>75</v>
      </c>
    </row>
    <row r="423" spans="1:46" s="120" customFormat="1" ht="23.25" x14ac:dyDescent="0.25">
      <c r="A423" s="227" t="s">
        <v>281</v>
      </c>
      <c r="B423" s="228" t="s">
        <v>282</v>
      </c>
      <c r="C423" s="339" t="s">
        <v>283</v>
      </c>
      <c r="D423" s="339"/>
      <c r="E423" s="339"/>
      <c r="F423" s="229" t="s">
        <v>284</v>
      </c>
      <c r="G423" s="230">
        <v>-500</v>
      </c>
      <c r="H423" s="231">
        <v>1</v>
      </c>
      <c r="I423" s="231">
        <v>-500</v>
      </c>
      <c r="J423" s="269">
        <v>351.2</v>
      </c>
      <c r="K423" s="230"/>
      <c r="L423" s="257">
        <v>-175600</v>
      </c>
      <c r="M423" s="263">
        <v>8.75</v>
      </c>
      <c r="N423" s="258">
        <v>-1536500</v>
      </c>
      <c r="R423" s="117"/>
      <c r="S423" s="117"/>
      <c r="U423" s="309"/>
      <c r="AK423" s="131"/>
      <c r="AL423" s="226"/>
      <c r="AM423" s="226" t="s">
        <v>283</v>
      </c>
      <c r="AS423" s="226"/>
    </row>
    <row r="424" spans="1:46" s="120" customFormat="1" ht="15" x14ac:dyDescent="0.25">
      <c r="A424" s="255"/>
      <c r="B424" s="256"/>
      <c r="C424" s="339" t="s">
        <v>75</v>
      </c>
      <c r="D424" s="339"/>
      <c r="E424" s="339"/>
      <c r="F424" s="229"/>
      <c r="G424" s="230"/>
      <c r="H424" s="230"/>
      <c r="I424" s="230"/>
      <c r="J424" s="233"/>
      <c r="K424" s="230"/>
      <c r="L424" s="257">
        <v>-175600</v>
      </c>
      <c r="M424" s="252"/>
      <c r="N424" s="258">
        <v>-1536500</v>
      </c>
      <c r="R424" s="117"/>
      <c r="S424" s="117"/>
      <c r="U424" s="309"/>
      <c r="AK424" s="131"/>
      <c r="AL424" s="226"/>
      <c r="AM424" s="226"/>
      <c r="AS424" s="226" t="s">
        <v>75</v>
      </c>
    </row>
    <row r="425" spans="1:46" s="120" customFormat="1" ht="30" x14ac:dyDescent="0.25">
      <c r="A425" s="227" t="s">
        <v>285</v>
      </c>
      <c r="B425" s="228" t="s">
        <v>286</v>
      </c>
      <c r="C425" s="339" t="s">
        <v>287</v>
      </c>
      <c r="D425" s="339"/>
      <c r="E425" s="339"/>
      <c r="F425" s="229" t="s">
        <v>251</v>
      </c>
      <c r="G425" s="230">
        <v>32.44</v>
      </c>
      <c r="H425" s="231">
        <v>1</v>
      </c>
      <c r="I425" s="263">
        <v>32.44</v>
      </c>
      <c r="J425" s="257">
        <v>17333.330000000002</v>
      </c>
      <c r="K425" s="271">
        <v>1.04236</v>
      </c>
      <c r="L425" s="257">
        <v>586111.97</v>
      </c>
      <c r="M425" s="263">
        <v>8.75</v>
      </c>
      <c r="N425" s="258">
        <v>5128479.74</v>
      </c>
      <c r="R425" s="118" t="s">
        <v>379</v>
      </c>
      <c r="S425" s="118" t="s">
        <v>386</v>
      </c>
      <c r="U425" s="309"/>
      <c r="AK425" s="131"/>
      <c r="AL425" s="226"/>
      <c r="AM425" s="226" t="s">
        <v>287</v>
      </c>
      <c r="AS425" s="226"/>
    </row>
    <row r="426" spans="1:46" s="120" customFormat="1" ht="15" x14ac:dyDescent="0.25">
      <c r="A426" s="235"/>
      <c r="B426" s="236"/>
      <c r="C426" s="330" t="s">
        <v>288</v>
      </c>
      <c r="D426" s="330"/>
      <c r="E426" s="330"/>
      <c r="F426" s="330"/>
      <c r="G426" s="330"/>
      <c r="H426" s="330"/>
      <c r="I426" s="330"/>
      <c r="J426" s="330"/>
      <c r="K426" s="330"/>
      <c r="L426" s="330"/>
      <c r="M426" s="330"/>
      <c r="N426" s="340"/>
      <c r="R426" s="117"/>
      <c r="S426" s="117"/>
      <c r="U426" s="309"/>
      <c r="AK426" s="131"/>
      <c r="AL426" s="226"/>
      <c r="AM426" s="226"/>
      <c r="AS426" s="226"/>
      <c r="AT426" s="237" t="s">
        <v>288</v>
      </c>
    </row>
    <row r="427" spans="1:46" s="120" customFormat="1" ht="15" x14ac:dyDescent="0.25">
      <c r="A427" s="238"/>
      <c r="B427" s="239"/>
      <c r="C427" s="328" t="s">
        <v>223</v>
      </c>
      <c r="D427" s="328"/>
      <c r="E427" s="328"/>
      <c r="F427" s="328"/>
      <c r="G427" s="328"/>
      <c r="H427" s="328"/>
      <c r="I427" s="328"/>
      <c r="J427" s="328"/>
      <c r="K427" s="328"/>
      <c r="L427" s="328"/>
      <c r="M427" s="328"/>
      <c r="N427" s="329"/>
      <c r="R427" s="117"/>
      <c r="S427" s="117"/>
      <c r="U427" s="309"/>
      <c r="AK427" s="131"/>
      <c r="AL427" s="226"/>
      <c r="AM427" s="226"/>
      <c r="AO427" s="237" t="s">
        <v>223</v>
      </c>
      <c r="AS427" s="226"/>
    </row>
    <row r="428" spans="1:46" s="120" customFormat="1" ht="15" x14ac:dyDescent="0.25">
      <c r="A428" s="238"/>
      <c r="B428" s="239"/>
      <c r="C428" s="328" t="s">
        <v>224</v>
      </c>
      <c r="D428" s="328"/>
      <c r="E428" s="328"/>
      <c r="F428" s="328"/>
      <c r="G428" s="328"/>
      <c r="H428" s="328"/>
      <c r="I428" s="328"/>
      <c r="J428" s="328"/>
      <c r="K428" s="328"/>
      <c r="L428" s="328"/>
      <c r="M428" s="328"/>
      <c r="N428" s="329"/>
      <c r="R428" s="118"/>
      <c r="S428" s="118"/>
      <c r="U428" s="309"/>
      <c r="AK428" s="131"/>
      <c r="AL428" s="226"/>
      <c r="AM428" s="226"/>
      <c r="AO428" s="237" t="s">
        <v>224</v>
      </c>
      <c r="AS428" s="226"/>
    </row>
    <row r="429" spans="1:46" s="120" customFormat="1" ht="15" x14ac:dyDescent="0.25">
      <c r="A429" s="255"/>
      <c r="B429" s="256"/>
      <c r="C429" s="339" t="s">
        <v>75</v>
      </c>
      <c r="D429" s="339"/>
      <c r="E429" s="339"/>
      <c r="F429" s="229"/>
      <c r="G429" s="230"/>
      <c r="H429" s="230"/>
      <c r="I429" s="230"/>
      <c r="J429" s="233"/>
      <c r="K429" s="230"/>
      <c r="L429" s="257">
        <v>586111.97</v>
      </c>
      <c r="M429" s="252"/>
      <c r="N429" s="258">
        <v>5128479.74</v>
      </c>
      <c r="U429" s="309"/>
      <c r="AK429" s="131"/>
      <c r="AL429" s="226"/>
      <c r="AM429" s="226"/>
      <c r="AS429" s="226" t="s">
        <v>75</v>
      </c>
    </row>
    <row r="430" spans="1:46" s="120" customFormat="1" ht="34.5" x14ac:dyDescent="0.25">
      <c r="A430" s="227" t="s">
        <v>289</v>
      </c>
      <c r="B430" s="228" t="s">
        <v>290</v>
      </c>
      <c r="C430" s="339" t="s">
        <v>291</v>
      </c>
      <c r="D430" s="339"/>
      <c r="E430" s="339"/>
      <c r="F430" s="229" t="s">
        <v>119</v>
      </c>
      <c r="G430" s="230">
        <v>-920</v>
      </c>
      <c r="H430" s="231">
        <v>1</v>
      </c>
      <c r="I430" s="231">
        <v>-920</v>
      </c>
      <c r="J430" s="269">
        <v>5.6</v>
      </c>
      <c r="K430" s="230"/>
      <c r="L430" s="257">
        <v>-5152</v>
      </c>
      <c r="M430" s="263">
        <v>8.75</v>
      </c>
      <c r="N430" s="258">
        <v>-45080</v>
      </c>
      <c r="R430" s="117"/>
      <c r="S430" s="117"/>
      <c r="U430" s="309"/>
      <c r="AK430" s="131"/>
      <c r="AL430" s="226"/>
      <c r="AM430" s="226" t="s">
        <v>291</v>
      </c>
      <c r="AS430" s="226"/>
    </row>
    <row r="431" spans="1:46" s="120" customFormat="1" ht="15" x14ac:dyDescent="0.25">
      <c r="A431" s="255"/>
      <c r="B431" s="256"/>
      <c r="C431" s="339" t="s">
        <v>75</v>
      </c>
      <c r="D431" s="339"/>
      <c r="E431" s="339"/>
      <c r="F431" s="229"/>
      <c r="G431" s="230"/>
      <c r="H431" s="230"/>
      <c r="I431" s="230"/>
      <c r="J431" s="233"/>
      <c r="K431" s="230"/>
      <c r="L431" s="257">
        <v>-5152</v>
      </c>
      <c r="M431" s="252"/>
      <c r="N431" s="258">
        <v>-45080</v>
      </c>
      <c r="R431" s="117"/>
      <c r="S431" s="117"/>
      <c r="U431" s="309"/>
      <c r="AK431" s="131"/>
      <c r="AL431" s="226"/>
      <c r="AM431" s="226"/>
      <c r="AS431" s="226" t="s">
        <v>75</v>
      </c>
    </row>
    <row r="432" spans="1:46" s="120" customFormat="1" ht="30" x14ac:dyDescent="0.25">
      <c r="A432" s="227" t="s">
        <v>292</v>
      </c>
      <c r="B432" s="228" t="s">
        <v>293</v>
      </c>
      <c r="C432" s="339" t="s">
        <v>294</v>
      </c>
      <c r="D432" s="339"/>
      <c r="E432" s="339"/>
      <c r="F432" s="229" t="s">
        <v>119</v>
      </c>
      <c r="G432" s="230">
        <v>920</v>
      </c>
      <c r="H432" s="231">
        <v>1</v>
      </c>
      <c r="I432" s="231">
        <v>920</v>
      </c>
      <c r="J432" s="269">
        <v>11.43</v>
      </c>
      <c r="K432" s="271">
        <v>1.04236</v>
      </c>
      <c r="L432" s="257">
        <v>10961.04</v>
      </c>
      <c r="M432" s="263">
        <v>8.75</v>
      </c>
      <c r="N432" s="258">
        <v>95909.1</v>
      </c>
      <c r="R432" s="118" t="s">
        <v>379</v>
      </c>
      <c r="S432" s="118" t="s">
        <v>386</v>
      </c>
      <c r="U432" s="309"/>
      <c r="AK432" s="131"/>
      <c r="AL432" s="226"/>
      <c r="AM432" s="226" t="s">
        <v>294</v>
      </c>
      <c r="AS432" s="226"/>
    </row>
    <row r="433" spans="1:46" s="120" customFormat="1" ht="15" x14ac:dyDescent="0.25">
      <c r="A433" s="235"/>
      <c r="B433" s="236"/>
      <c r="C433" s="330" t="s">
        <v>295</v>
      </c>
      <c r="D433" s="330"/>
      <c r="E433" s="330"/>
      <c r="F433" s="330"/>
      <c r="G433" s="330"/>
      <c r="H433" s="330"/>
      <c r="I433" s="330"/>
      <c r="J433" s="330"/>
      <c r="K433" s="330"/>
      <c r="L433" s="330"/>
      <c r="M433" s="330"/>
      <c r="N433" s="340"/>
      <c r="R433" s="117"/>
      <c r="S433" s="117"/>
      <c r="U433" s="309"/>
      <c r="AK433" s="131"/>
      <c r="AL433" s="226"/>
      <c r="AM433" s="226"/>
      <c r="AS433" s="226"/>
      <c r="AT433" s="237" t="s">
        <v>295</v>
      </c>
    </row>
    <row r="434" spans="1:46" s="120" customFormat="1" ht="15" x14ac:dyDescent="0.25">
      <c r="A434" s="238"/>
      <c r="B434" s="239"/>
      <c r="C434" s="328" t="s">
        <v>223</v>
      </c>
      <c r="D434" s="328"/>
      <c r="E434" s="328"/>
      <c r="F434" s="328"/>
      <c r="G434" s="328"/>
      <c r="H434" s="328"/>
      <c r="I434" s="328"/>
      <c r="J434" s="328"/>
      <c r="K434" s="328"/>
      <c r="L434" s="328"/>
      <c r="M434" s="328"/>
      <c r="N434" s="329"/>
      <c r="R434" s="117"/>
      <c r="S434" s="117"/>
      <c r="U434" s="309"/>
      <c r="AK434" s="131"/>
      <c r="AL434" s="226"/>
      <c r="AM434" s="226"/>
      <c r="AO434" s="237" t="s">
        <v>223</v>
      </c>
      <c r="AS434" s="226"/>
    </row>
    <row r="435" spans="1:46" s="120" customFormat="1" ht="15" x14ac:dyDescent="0.25">
      <c r="A435" s="238"/>
      <c r="B435" s="239"/>
      <c r="C435" s="328" t="s">
        <v>224</v>
      </c>
      <c r="D435" s="328"/>
      <c r="E435" s="328"/>
      <c r="F435" s="328"/>
      <c r="G435" s="328"/>
      <c r="H435" s="328"/>
      <c r="I435" s="328"/>
      <c r="J435" s="328"/>
      <c r="K435" s="328"/>
      <c r="L435" s="328"/>
      <c r="M435" s="328"/>
      <c r="N435" s="329"/>
      <c r="R435" s="118"/>
      <c r="S435" s="118"/>
      <c r="U435" s="309"/>
      <c r="AK435" s="131"/>
      <c r="AL435" s="226"/>
      <c r="AM435" s="226"/>
      <c r="AO435" s="237" t="s">
        <v>224</v>
      </c>
      <c r="AS435" s="226"/>
    </row>
    <row r="436" spans="1:46" s="120" customFormat="1" ht="15" x14ac:dyDescent="0.25">
      <c r="A436" s="255"/>
      <c r="B436" s="256"/>
      <c r="C436" s="339" t="s">
        <v>75</v>
      </c>
      <c r="D436" s="339"/>
      <c r="E436" s="339"/>
      <c r="F436" s="229"/>
      <c r="G436" s="230"/>
      <c r="H436" s="230"/>
      <c r="I436" s="230"/>
      <c r="J436" s="233"/>
      <c r="K436" s="230"/>
      <c r="L436" s="257">
        <v>10961.04</v>
      </c>
      <c r="M436" s="252"/>
      <c r="N436" s="258">
        <v>95909.1</v>
      </c>
      <c r="R436" s="117"/>
      <c r="S436" s="117"/>
      <c r="U436" s="309"/>
      <c r="AK436" s="131"/>
      <c r="AL436" s="226"/>
      <c r="AM436" s="226"/>
      <c r="AS436" s="226" t="s">
        <v>75</v>
      </c>
    </row>
    <row r="437" spans="1:46" s="120" customFormat="1" ht="23.25" x14ac:dyDescent="0.25">
      <c r="A437" s="227" t="s">
        <v>296</v>
      </c>
      <c r="B437" s="228" t="s">
        <v>297</v>
      </c>
      <c r="C437" s="339" t="s">
        <v>298</v>
      </c>
      <c r="D437" s="339"/>
      <c r="E437" s="339"/>
      <c r="F437" s="229" t="s">
        <v>119</v>
      </c>
      <c r="G437" s="230">
        <v>-920</v>
      </c>
      <c r="H437" s="231">
        <v>1</v>
      </c>
      <c r="I437" s="231">
        <v>-920</v>
      </c>
      <c r="J437" s="269">
        <v>2.5</v>
      </c>
      <c r="K437" s="230"/>
      <c r="L437" s="257">
        <v>-2300</v>
      </c>
      <c r="M437" s="263">
        <v>8.75</v>
      </c>
      <c r="N437" s="258">
        <v>-20125</v>
      </c>
      <c r="R437" s="117"/>
      <c r="S437" s="117"/>
      <c r="U437" s="309"/>
      <c r="AK437" s="131"/>
      <c r="AL437" s="226"/>
      <c r="AM437" s="226" t="s">
        <v>298</v>
      </c>
      <c r="AS437" s="226"/>
    </row>
    <row r="438" spans="1:46" s="120" customFormat="1" ht="15" x14ac:dyDescent="0.25">
      <c r="A438" s="255"/>
      <c r="B438" s="256"/>
      <c r="C438" s="339" t="s">
        <v>75</v>
      </c>
      <c r="D438" s="339"/>
      <c r="E438" s="339"/>
      <c r="F438" s="229"/>
      <c r="G438" s="230"/>
      <c r="H438" s="230"/>
      <c r="I438" s="230"/>
      <c r="J438" s="233"/>
      <c r="K438" s="230"/>
      <c r="L438" s="257">
        <v>-2300</v>
      </c>
      <c r="M438" s="252"/>
      <c r="N438" s="258">
        <v>-20125</v>
      </c>
      <c r="R438" s="117"/>
      <c r="S438" s="117"/>
      <c r="U438" s="309"/>
      <c r="AK438" s="131"/>
      <c r="AL438" s="226"/>
      <c r="AM438" s="226"/>
      <c r="AS438" s="226" t="s">
        <v>75</v>
      </c>
    </row>
    <row r="439" spans="1:46" s="120" customFormat="1" ht="30" x14ac:dyDescent="0.25">
      <c r="A439" s="227" t="s">
        <v>299</v>
      </c>
      <c r="B439" s="228" t="s">
        <v>300</v>
      </c>
      <c r="C439" s="339" t="s">
        <v>301</v>
      </c>
      <c r="D439" s="339"/>
      <c r="E439" s="339"/>
      <c r="F439" s="229" t="s">
        <v>119</v>
      </c>
      <c r="G439" s="230">
        <v>920</v>
      </c>
      <c r="H439" s="231">
        <v>1</v>
      </c>
      <c r="I439" s="231">
        <v>920</v>
      </c>
      <c r="J439" s="269">
        <v>10.19</v>
      </c>
      <c r="K439" s="271">
        <v>1.04236</v>
      </c>
      <c r="L439" s="257">
        <v>9771.92</v>
      </c>
      <c r="M439" s="263">
        <v>8.75</v>
      </c>
      <c r="N439" s="258">
        <v>85504.3</v>
      </c>
      <c r="R439" s="118" t="s">
        <v>379</v>
      </c>
      <c r="S439" s="118" t="s">
        <v>386</v>
      </c>
      <c r="U439" s="309"/>
      <c r="AK439" s="131"/>
      <c r="AL439" s="226"/>
      <c r="AM439" s="226" t="s">
        <v>301</v>
      </c>
      <c r="AS439" s="226"/>
    </row>
    <row r="440" spans="1:46" s="120" customFormat="1" ht="15" x14ac:dyDescent="0.25">
      <c r="A440" s="235"/>
      <c r="B440" s="236"/>
      <c r="C440" s="330" t="s">
        <v>302</v>
      </c>
      <c r="D440" s="330"/>
      <c r="E440" s="330"/>
      <c r="F440" s="330"/>
      <c r="G440" s="330"/>
      <c r="H440" s="330"/>
      <c r="I440" s="330"/>
      <c r="J440" s="330"/>
      <c r="K440" s="330"/>
      <c r="L440" s="330"/>
      <c r="M440" s="330"/>
      <c r="N440" s="340"/>
      <c r="R440" s="117"/>
      <c r="S440" s="117"/>
      <c r="U440" s="309"/>
      <c r="AK440" s="131"/>
      <c r="AL440" s="226"/>
      <c r="AM440" s="226"/>
      <c r="AS440" s="226"/>
      <c r="AT440" s="237" t="s">
        <v>302</v>
      </c>
    </row>
    <row r="441" spans="1:46" s="120" customFormat="1" ht="15" x14ac:dyDescent="0.25">
      <c r="A441" s="238"/>
      <c r="B441" s="239"/>
      <c r="C441" s="328" t="s">
        <v>223</v>
      </c>
      <c r="D441" s="328"/>
      <c r="E441" s="328"/>
      <c r="F441" s="328"/>
      <c r="G441" s="328"/>
      <c r="H441" s="328"/>
      <c r="I441" s="328"/>
      <c r="J441" s="328"/>
      <c r="K441" s="328"/>
      <c r="L441" s="328"/>
      <c r="M441" s="328"/>
      <c r="N441" s="329"/>
      <c r="R441" s="117"/>
      <c r="S441" s="117"/>
      <c r="U441" s="309"/>
      <c r="AK441" s="131"/>
      <c r="AL441" s="226"/>
      <c r="AM441" s="226"/>
      <c r="AO441" s="237" t="s">
        <v>223</v>
      </c>
      <c r="AS441" s="226"/>
    </row>
    <row r="442" spans="1:46" s="120" customFormat="1" ht="15" x14ac:dyDescent="0.25">
      <c r="A442" s="238"/>
      <c r="B442" s="239"/>
      <c r="C442" s="328" t="s">
        <v>224</v>
      </c>
      <c r="D442" s="328"/>
      <c r="E442" s="328"/>
      <c r="F442" s="328"/>
      <c r="G442" s="328"/>
      <c r="H442" s="328"/>
      <c r="I442" s="328"/>
      <c r="J442" s="328"/>
      <c r="K442" s="328"/>
      <c r="L442" s="328"/>
      <c r="M442" s="328"/>
      <c r="N442" s="329"/>
      <c r="R442" s="117"/>
      <c r="S442" s="117"/>
      <c r="U442" s="309"/>
      <c r="AK442" s="131"/>
      <c r="AL442" s="226"/>
      <c r="AM442" s="226"/>
      <c r="AO442" s="237" t="s">
        <v>224</v>
      </c>
      <c r="AS442" s="226"/>
    </row>
    <row r="443" spans="1:46" s="120" customFormat="1" ht="15" x14ac:dyDescent="0.25">
      <c r="A443" s="255"/>
      <c r="B443" s="256"/>
      <c r="C443" s="339" t="s">
        <v>75</v>
      </c>
      <c r="D443" s="339"/>
      <c r="E443" s="339"/>
      <c r="F443" s="229"/>
      <c r="G443" s="230"/>
      <c r="H443" s="230"/>
      <c r="I443" s="230"/>
      <c r="J443" s="233"/>
      <c r="K443" s="230"/>
      <c r="L443" s="257">
        <v>9771.92</v>
      </c>
      <c r="M443" s="252"/>
      <c r="N443" s="258">
        <v>85504.3</v>
      </c>
      <c r="R443" s="117"/>
      <c r="S443" s="117"/>
      <c r="U443" s="309"/>
      <c r="AK443" s="131"/>
      <c r="AL443" s="226"/>
      <c r="AM443" s="226"/>
      <c r="AS443" s="226" t="s">
        <v>75</v>
      </c>
    </row>
    <row r="444" spans="1:46" s="120" customFormat="1" ht="34.5" x14ac:dyDescent="0.25">
      <c r="A444" s="227" t="s">
        <v>303</v>
      </c>
      <c r="B444" s="228" t="s">
        <v>304</v>
      </c>
      <c r="C444" s="339" t="s">
        <v>305</v>
      </c>
      <c r="D444" s="339"/>
      <c r="E444" s="339"/>
      <c r="F444" s="229" t="s">
        <v>189</v>
      </c>
      <c r="G444" s="230">
        <v>0.1075</v>
      </c>
      <c r="H444" s="231">
        <v>1</v>
      </c>
      <c r="I444" s="232">
        <v>0.1075</v>
      </c>
      <c r="J444" s="233"/>
      <c r="K444" s="230"/>
      <c r="L444" s="233"/>
      <c r="M444" s="230"/>
      <c r="N444" s="234"/>
      <c r="R444" s="117"/>
      <c r="S444" s="117"/>
      <c r="U444" s="309"/>
      <c r="AK444" s="131"/>
      <c r="AL444" s="226"/>
      <c r="AM444" s="226" t="s">
        <v>305</v>
      </c>
      <c r="AS444" s="226"/>
    </row>
    <row r="445" spans="1:46" s="120" customFormat="1" ht="15" x14ac:dyDescent="0.25">
      <c r="A445" s="235"/>
      <c r="B445" s="236"/>
      <c r="C445" s="330" t="s">
        <v>306</v>
      </c>
      <c r="D445" s="330"/>
      <c r="E445" s="330"/>
      <c r="F445" s="330"/>
      <c r="G445" s="330"/>
      <c r="H445" s="330"/>
      <c r="I445" s="330"/>
      <c r="J445" s="330"/>
      <c r="K445" s="330"/>
      <c r="L445" s="330"/>
      <c r="M445" s="330"/>
      <c r="N445" s="340"/>
      <c r="R445" s="117"/>
      <c r="S445" s="117"/>
      <c r="U445" s="309"/>
      <c r="AK445" s="131"/>
      <c r="AL445" s="226"/>
      <c r="AM445" s="226"/>
      <c r="AN445" s="237" t="s">
        <v>306</v>
      </c>
      <c r="AS445" s="226"/>
    </row>
    <row r="446" spans="1:46" s="120" customFormat="1" ht="23.25" x14ac:dyDescent="0.25">
      <c r="A446" s="238"/>
      <c r="B446" s="239" t="s">
        <v>94</v>
      </c>
      <c r="C446" s="328" t="s">
        <v>95</v>
      </c>
      <c r="D446" s="328"/>
      <c r="E446" s="328"/>
      <c r="F446" s="328"/>
      <c r="G446" s="328"/>
      <c r="H446" s="328"/>
      <c r="I446" s="328"/>
      <c r="J446" s="328"/>
      <c r="K446" s="328"/>
      <c r="L446" s="328"/>
      <c r="M446" s="328"/>
      <c r="N446" s="329"/>
      <c r="R446" s="117"/>
      <c r="S446" s="117"/>
      <c r="U446" s="309"/>
      <c r="AK446" s="131"/>
      <c r="AL446" s="226"/>
      <c r="AM446" s="226"/>
      <c r="AO446" s="237" t="s">
        <v>95</v>
      </c>
      <c r="AS446" s="226"/>
    </row>
    <row r="447" spans="1:46" s="120" customFormat="1" ht="34.5" x14ac:dyDescent="0.25">
      <c r="A447" s="238"/>
      <c r="B447" s="239" t="s">
        <v>96</v>
      </c>
      <c r="C447" s="328" t="s">
        <v>97</v>
      </c>
      <c r="D447" s="328"/>
      <c r="E447" s="328"/>
      <c r="F447" s="328"/>
      <c r="G447" s="328"/>
      <c r="H447" s="328"/>
      <c r="I447" s="328"/>
      <c r="J447" s="328"/>
      <c r="K447" s="328"/>
      <c r="L447" s="328"/>
      <c r="M447" s="328"/>
      <c r="N447" s="329"/>
      <c r="R447" s="117"/>
      <c r="S447" s="117"/>
      <c r="U447" s="309"/>
      <c r="AK447" s="131"/>
      <c r="AL447" s="226"/>
      <c r="AM447" s="226"/>
      <c r="AO447" s="237" t="s">
        <v>97</v>
      </c>
      <c r="AS447" s="226"/>
    </row>
    <row r="448" spans="1:46" s="120" customFormat="1" ht="23.25" x14ac:dyDescent="0.25">
      <c r="A448" s="238"/>
      <c r="B448" s="239" t="s">
        <v>105</v>
      </c>
      <c r="C448" s="328" t="s">
        <v>106</v>
      </c>
      <c r="D448" s="328"/>
      <c r="E448" s="328"/>
      <c r="F448" s="328"/>
      <c r="G448" s="328"/>
      <c r="H448" s="328"/>
      <c r="I448" s="328"/>
      <c r="J448" s="328"/>
      <c r="K448" s="328"/>
      <c r="L448" s="328"/>
      <c r="M448" s="328"/>
      <c r="N448" s="329"/>
      <c r="R448" s="117"/>
      <c r="S448" s="117"/>
      <c r="U448" s="309"/>
      <c r="AK448" s="131"/>
      <c r="AL448" s="226"/>
      <c r="AM448" s="226"/>
      <c r="AO448" s="237" t="s">
        <v>106</v>
      </c>
      <c r="AS448" s="226"/>
    </row>
    <row r="449" spans="1:45" s="120" customFormat="1" ht="68.25" x14ac:dyDescent="0.25">
      <c r="A449" s="238"/>
      <c r="B449" s="239" t="s">
        <v>63</v>
      </c>
      <c r="C449" s="328" t="s">
        <v>64</v>
      </c>
      <c r="D449" s="328"/>
      <c r="E449" s="328"/>
      <c r="F449" s="328"/>
      <c r="G449" s="328"/>
      <c r="H449" s="328"/>
      <c r="I449" s="328"/>
      <c r="J449" s="328"/>
      <c r="K449" s="328"/>
      <c r="L449" s="328"/>
      <c r="M449" s="328"/>
      <c r="N449" s="329"/>
      <c r="R449" s="117"/>
      <c r="S449" s="117"/>
      <c r="U449" s="309"/>
      <c r="AK449" s="131"/>
      <c r="AL449" s="226"/>
      <c r="AM449" s="226"/>
      <c r="AO449" s="237" t="s">
        <v>64</v>
      </c>
      <c r="AS449" s="226"/>
    </row>
    <row r="450" spans="1:45" s="120" customFormat="1" ht="15" x14ac:dyDescent="0.25">
      <c r="A450" s="240"/>
      <c r="B450" s="239" t="s">
        <v>58</v>
      </c>
      <c r="C450" s="330" t="s">
        <v>65</v>
      </c>
      <c r="D450" s="330"/>
      <c r="E450" s="330"/>
      <c r="F450" s="241"/>
      <c r="G450" s="242"/>
      <c r="H450" s="242"/>
      <c r="I450" s="242"/>
      <c r="J450" s="259">
        <v>1107.95</v>
      </c>
      <c r="K450" s="248">
        <v>1.66635</v>
      </c>
      <c r="L450" s="243">
        <v>198.47</v>
      </c>
      <c r="M450" s="244">
        <v>46.99</v>
      </c>
      <c r="N450" s="245">
        <v>9326.11</v>
      </c>
      <c r="R450" s="117"/>
      <c r="S450" s="117"/>
      <c r="U450" s="309"/>
      <c r="AK450" s="131"/>
      <c r="AL450" s="226"/>
      <c r="AM450" s="226"/>
      <c r="AP450" s="237" t="s">
        <v>65</v>
      </c>
      <c r="AS450" s="226"/>
    </row>
    <row r="451" spans="1:45" s="120" customFormat="1" ht="15" x14ac:dyDescent="0.25">
      <c r="A451" s="240"/>
      <c r="B451" s="239" t="s">
        <v>76</v>
      </c>
      <c r="C451" s="330" t="s">
        <v>80</v>
      </c>
      <c r="D451" s="330"/>
      <c r="E451" s="330"/>
      <c r="F451" s="241"/>
      <c r="G451" s="242"/>
      <c r="H451" s="242"/>
      <c r="I451" s="242"/>
      <c r="J451" s="259">
        <v>12533.99</v>
      </c>
      <c r="K451" s="248">
        <v>1.81125</v>
      </c>
      <c r="L451" s="259">
        <v>2440.4899999999998</v>
      </c>
      <c r="M451" s="244">
        <v>14.01</v>
      </c>
      <c r="N451" s="245">
        <v>34191.26</v>
      </c>
      <c r="R451" s="117"/>
      <c r="S451" s="117"/>
      <c r="U451" s="309"/>
      <c r="AK451" s="131"/>
      <c r="AL451" s="226"/>
      <c r="AM451" s="226"/>
      <c r="AP451" s="237" t="s">
        <v>80</v>
      </c>
      <c r="AS451" s="226"/>
    </row>
    <row r="452" spans="1:45" s="120" customFormat="1" ht="15" x14ac:dyDescent="0.25">
      <c r="A452" s="240"/>
      <c r="B452" s="239" t="s">
        <v>81</v>
      </c>
      <c r="C452" s="330" t="s">
        <v>82</v>
      </c>
      <c r="D452" s="330"/>
      <c r="E452" s="330"/>
      <c r="F452" s="241"/>
      <c r="G452" s="242"/>
      <c r="H452" s="242"/>
      <c r="I452" s="242"/>
      <c r="J452" s="243">
        <v>820.22</v>
      </c>
      <c r="K452" s="248">
        <v>1.81125</v>
      </c>
      <c r="L452" s="243">
        <v>159.69999999999999</v>
      </c>
      <c r="M452" s="244">
        <v>46.99</v>
      </c>
      <c r="N452" s="245">
        <v>7504.3</v>
      </c>
      <c r="R452" s="117"/>
      <c r="S452" s="117"/>
      <c r="U452" s="309"/>
      <c r="AK452" s="131"/>
      <c r="AL452" s="226"/>
      <c r="AM452" s="226"/>
      <c r="AP452" s="237" t="s">
        <v>82</v>
      </c>
      <c r="AS452" s="226"/>
    </row>
    <row r="453" spans="1:45" s="120" customFormat="1" ht="15" x14ac:dyDescent="0.25">
      <c r="A453" s="240"/>
      <c r="B453" s="239" t="s">
        <v>83</v>
      </c>
      <c r="C453" s="330" t="s">
        <v>84</v>
      </c>
      <c r="D453" s="330"/>
      <c r="E453" s="330"/>
      <c r="F453" s="241"/>
      <c r="G453" s="242"/>
      <c r="H453" s="242"/>
      <c r="I453" s="242"/>
      <c r="J453" s="259">
        <v>230267.7</v>
      </c>
      <c r="K453" s="242"/>
      <c r="L453" s="259">
        <v>24753.78</v>
      </c>
      <c r="M453" s="244">
        <v>8.75</v>
      </c>
      <c r="N453" s="245">
        <v>216595.58</v>
      </c>
      <c r="R453" s="117"/>
      <c r="S453" s="117"/>
      <c r="U453" s="309"/>
      <c r="AK453" s="131"/>
      <c r="AL453" s="226"/>
      <c r="AM453" s="226"/>
      <c r="AP453" s="237" t="s">
        <v>84</v>
      </c>
      <c r="AS453" s="226"/>
    </row>
    <row r="454" spans="1:45" s="120" customFormat="1" ht="15" x14ac:dyDescent="0.25">
      <c r="A454" s="246"/>
      <c r="B454" s="239"/>
      <c r="C454" s="330" t="s">
        <v>66</v>
      </c>
      <c r="D454" s="330"/>
      <c r="E454" s="330"/>
      <c r="F454" s="241" t="s">
        <v>67</v>
      </c>
      <c r="G454" s="244">
        <v>134.46</v>
      </c>
      <c r="H454" s="248">
        <v>1.66635</v>
      </c>
      <c r="I454" s="268">
        <v>24.0861728</v>
      </c>
      <c r="J454" s="249"/>
      <c r="K454" s="242"/>
      <c r="L454" s="249"/>
      <c r="M454" s="242"/>
      <c r="N454" s="250"/>
      <c r="R454" s="117"/>
      <c r="S454" s="117"/>
      <c r="U454" s="309"/>
      <c r="AK454" s="131"/>
      <c r="AL454" s="226"/>
      <c r="AM454" s="226"/>
      <c r="AQ454" s="237" t="s">
        <v>66</v>
      </c>
      <c r="AS454" s="226"/>
    </row>
    <row r="455" spans="1:45" s="120" customFormat="1" ht="15" x14ac:dyDescent="0.25">
      <c r="A455" s="246"/>
      <c r="B455" s="239"/>
      <c r="C455" s="330" t="s">
        <v>85</v>
      </c>
      <c r="D455" s="330"/>
      <c r="E455" s="330"/>
      <c r="F455" s="241" t="s">
        <v>67</v>
      </c>
      <c r="G455" s="244">
        <v>54.89</v>
      </c>
      <c r="H455" s="248">
        <v>1.81125</v>
      </c>
      <c r="I455" s="268">
        <v>10.6875976</v>
      </c>
      <c r="J455" s="249"/>
      <c r="K455" s="242"/>
      <c r="L455" s="249"/>
      <c r="M455" s="242"/>
      <c r="N455" s="250"/>
      <c r="R455" s="117"/>
      <c r="S455" s="117"/>
      <c r="U455" s="309"/>
      <c r="AK455" s="131"/>
      <c r="AL455" s="226"/>
      <c r="AM455" s="226"/>
      <c r="AQ455" s="237" t="s">
        <v>85</v>
      </c>
      <c r="AS455" s="226"/>
    </row>
    <row r="456" spans="1:45" s="120" customFormat="1" ht="15" x14ac:dyDescent="0.25">
      <c r="A456" s="235"/>
      <c r="B456" s="239"/>
      <c r="C456" s="331" t="s">
        <v>68</v>
      </c>
      <c r="D456" s="331"/>
      <c r="E456" s="331"/>
      <c r="F456" s="251"/>
      <c r="G456" s="252"/>
      <c r="H456" s="252"/>
      <c r="I456" s="252"/>
      <c r="J456" s="262">
        <v>243909.64</v>
      </c>
      <c r="K456" s="252"/>
      <c r="L456" s="262">
        <v>27392.74</v>
      </c>
      <c r="M456" s="252"/>
      <c r="N456" s="254">
        <v>260112.95</v>
      </c>
      <c r="R456" s="117"/>
      <c r="S456" s="117"/>
      <c r="U456" s="309"/>
      <c r="AK456" s="131"/>
      <c r="AL456" s="226"/>
      <c r="AM456" s="226"/>
      <c r="AR456" s="237" t="s">
        <v>68</v>
      </c>
      <c r="AS456" s="226"/>
    </row>
    <row r="457" spans="1:45" s="120" customFormat="1" ht="15" x14ac:dyDescent="0.25">
      <c r="A457" s="246"/>
      <c r="B457" s="239"/>
      <c r="C457" s="330" t="s">
        <v>69</v>
      </c>
      <c r="D457" s="330"/>
      <c r="E457" s="330"/>
      <c r="F457" s="241"/>
      <c r="G457" s="242"/>
      <c r="H457" s="242"/>
      <c r="I457" s="242"/>
      <c r="J457" s="249"/>
      <c r="K457" s="242"/>
      <c r="L457" s="243">
        <v>358.17</v>
      </c>
      <c r="M457" s="242"/>
      <c r="N457" s="245">
        <v>16830.41</v>
      </c>
      <c r="R457" s="117"/>
      <c r="S457" s="117"/>
      <c r="U457" s="309"/>
      <c r="AK457" s="131"/>
      <c r="AL457" s="226"/>
      <c r="AM457" s="226"/>
      <c r="AQ457" s="237" t="s">
        <v>69</v>
      </c>
      <c r="AS457" s="226"/>
    </row>
    <row r="458" spans="1:45" s="120" customFormat="1" ht="22.5" x14ac:dyDescent="0.25">
      <c r="A458" s="246"/>
      <c r="B458" s="239" t="s">
        <v>98</v>
      </c>
      <c r="C458" s="330" t="s">
        <v>99</v>
      </c>
      <c r="D458" s="330"/>
      <c r="E458" s="330"/>
      <c r="F458" s="241" t="s">
        <v>72</v>
      </c>
      <c r="G458" s="247">
        <v>109</v>
      </c>
      <c r="H458" s="242"/>
      <c r="I458" s="247">
        <v>109</v>
      </c>
      <c r="J458" s="249"/>
      <c r="K458" s="242"/>
      <c r="L458" s="243">
        <v>390.41</v>
      </c>
      <c r="M458" s="242"/>
      <c r="N458" s="245">
        <v>18345.150000000001</v>
      </c>
      <c r="R458" s="117"/>
      <c r="S458" s="117"/>
      <c r="U458" s="309"/>
      <c r="AK458" s="131"/>
      <c r="AL458" s="226"/>
      <c r="AM458" s="226"/>
      <c r="AQ458" s="237" t="s">
        <v>99</v>
      </c>
      <c r="AS458" s="226"/>
    </row>
    <row r="459" spans="1:45" s="120" customFormat="1" ht="45" x14ac:dyDescent="0.25">
      <c r="A459" s="246"/>
      <c r="B459" s="239" t="s">
        <v>100</v>
      </c>
      <c r="C459" s="330" t="s">
        <v>101</v>
      </c>
      <c r="D459" s="330"/>
      <c r="E459" s="330"/>
      <c r="F459" s="241" t="s">
        <v>72</v>
      </c>
      <c r="G459" s="247">
        <v>65</v>
      </c>
      <c r="H459" s="244">
        <v>0.85</v>
      </c>
      <c r="I459" s="244">
        <v>55.25</v>
      </c>
      <c r="J459" s="249"/>
      <c r="K459" s="242"/>
      <c r="L459" s="243">
        <v>197.89</v>
      </c>
      <c r="M459" s="242"/>
      <c r="N459" s="245">
        <v>9298.7999999999993</v>
      </c>
      <c r="R459" s="118"/>
      <c r="S459" s="118"/>
      <c r="U459" s="309"/>
      <c r="AK459" s="131"/>
      <c r="AL459" s="226"/>
      <c r="AM459" s="226"/>
      <c r="AQ459" s="237" t="s">
        <v>101</v>
      </c>
      <c r="AS459" s="226"/>
    </row>
    <row r="460" spans="1:45" s="120" customFormat="1" ht="15" x14ac:dyDescent="0.25">
      <c r="A460" s="255"/>
      <c r="B460" s="256"/>
      <c r="C460" s="339" t="s">
        <v>75</v>
      </c>
      <c r="D460" s="339"/>
      <c r="E460" s="339"/>
      <c r="F460" s="229"/>
      <c r="G460" s="230"/>
      <c r="H460" s="230"/>
      <c r="I460" s="230"/>
      <c r="J460" s="233"/>
      <c r="K460" s="230"/>
      <c r="L460" s="257">
        <v>27981.040000000001</v>
      </c>
      <c r="M460" s="252"/>
      <c r="N460" s="258">
        <v>287756.90000000002</v>
      </c>
      <c r="R460" s="117"/>
      <c r="S460" s="117"/>
      <c r="U460" s="309"/>
      <c r="AK460" s="131"/>
      <c r="AL460" s="226"/>
      <c r="AM460" s="226"/>
      <c r="AS460" s="226" t="s">
        <v>75</v>
      </c>
    </row>
    <row r="461" spans="1:45" s="120" customFormat="1" ht="34.5" x14ac:dyDescent="0.25">
      <c r="A461" s="227" t="s">
        <v>307</v>
      </c>
      <c r="B461" s="228" t="s">
        <v>308</v>
      </c>
      <c r="C461" s="339" t="s">
        <v>309</v>
      </c>
      <c r="D461" s="339"/>
      <c r="E461" s="339"/>
      <c r="F461" s="229" t="s">
        <v>79</v>
      </c>
      <c r="G461" s="230">
        <v>-125.78</v>
      </c>
      <c r="H461" s="231">
        <v>1</v>
      </c>
      <c r="I461" s="263">
        <v>-125.78</v>
      </c>
      <c r="J461" s="269">
        <v>196.81</v>
      </c>
      <c r="K461" s="230"/>
      <c r="L461" s="257">
        <v>-24754.76</v>
      </c>
      <c r="M461" s="263">
        <v>8.75</v>
      </c>
      <c r="N461" s="258">
        <v>-216604.15</v>
      </c>
      <c r="R461" s="117"/>
      <c r="S461" s="117"/>
      <c r="U461" s="309"/>
      <c r="AK461" s="131"/>
      <c r="AL461" s="226"/>
      <c r="AM461" s="226" t="s">
        <v>309</v>
      </c>
      <c r="AS461" s="226"/>
    </row>
    <row r="462" spans="1:45" s="120" customFormat="1" ht="15" x14ac:dyDescent="0.25">
      <c r="A462" s="255"/>
      <c r="B462" s="256"/>
      <c r="C462" s="339" t="s">
        <v>75</v>
      </c>
      <c r="D462" s="339"/>
      <c r="E462" s="339"/>
      <c r="F462" s="229"/>
      <c r="G462" s="230"/>
      <c r="H462" s="230"/>
      <c r="I462" s="230"/>
      <c r="J462" s="233"/>
      <c r="K462" s="230"/>
      <c r="L462" s="257">
        <v>-24754.76</v>
      </c>
      <c r="M462" s="252"/>
      <c r="N462" s="258">
        <v>-216604.15</v>
      </c>
      <c r="R462" s="117"/>
      <c r="S462" s="117"/>
      <c r="U462" s="309"/>
      <c r="AK462" s="131"/>
      <c r="AL462" s="226"/>
      <c r="AM462" s="226"/>
      <c r="AS462" s="226" t="s">
        <v>75</v>
      </c>
    </row>
    <row r="463" spans="1:45" s="120" customFormat="1" ht="30" x14ac:dyDescent="0.25">
      <c r="A463" s="227" t="s">
        <v>310</v>
      </c>
      <c r="B463" s="228" t="s">
        <v>230</v>
      </c>
      <c r="C463" s="339" t="s">
        <v>231</v>
      </c>
      <c r="D463" s="339"/>
      <c r="E463" s="339"/>
      <c r="F463" s="229" t="s">
        <v>79</v>
      </c>
      <c r="G463" s="230">
        <v>149</v>
      </c>
      <c r="H463" s="231">
        <v>1</v>
      </c>
      <c r="I463" s="231">
        <v>149</v>
      </c>
      <c r="J463" s="269">
        <v>523.80999999999995</v>
      </c>
      <c r="K463" s="271">
        <v>1.04236</v>
      </c>
      <c r="L463" s="257">
        <v>81353.789999999994</v>
      </c>
      <c r="M463" s="263">
        <v>8.75</v>
      </c>
      <c r="N463" s="258">
        <v>711845.66</v>
      </c>
      <c r="R463" s="118" t="s">
        <v>379</v>
      </c>
      <c r="S463" s="118" t="s">
        <v>384</v>
      </c>
      <c r="U463" s="309"/>
      <c r="AK463" s="131"/>
      <c r="AL463" s="226"/>
      <c r="AM463" s="226" t="s">
        <v>231</v>
      </c>
      <c r="AS463" s="226"/>
    </row>
    <row r="464" spans="1:45" s="120" customFormat="1" ht="15" x14ac:dyDescent="0.25">
      <c r="A464" s="235"/>
      <c r="B464" s="236"/>
      <c r="C464" s="330" t="s">
        <v>311</v>
      </c>
      <c r="D464" s="330"/>
      <c r="E464" s="330"/>
      <c r="F464" s="330"/>
      <c r="G464" s="330"/>
      <c r="H464" s="330"/>
      <c r="I464" s="330"/>
      <c r="J464" s="330"/>
      <c r="K464" s="330"/>
      <c r="L464" s="330"/>
      <c r="M464" s="330"/>
      <c r="N464" s="340"/>
      <c r="U464" s="309"/>
      <c r="AK464" s="131"/>
      <c r="AL464" s="226"/>
      <c r="AM464" s="226"/>
      <c r="AN464" s="237" t="s">
        <v>311</v>
      </c>
      <c r="AS464" s="226"/>
    </row>
    <row r="465" spans="1:46" s="120" customFormat="1" ht="15" x14ac:dyDescent="0.25">
      <c r="A465" s="235"/>
      <c r="B465" s="236"/>
      <c r="C465" s="330" t="s">
        <v>233</v>
      </c>
      <c r="D465" s="330"/>
      <c r="E465" s="330"/>
      <c r="F465" s="330"/>
      <c r="G465" s="330"/>
      <c r="H465" s="330"/>
      <c r="I465" s="330"/>
      <c r="J465" s="330"/>
      <c r="K465" s="330"/>
      <c r="L465" s="330"/>
      <c r="M465" s="330"/>
      <c r="N465" s="340"/>
      <c r="R465" s="117"/>
      <c r="S465" s="117"/>
      <c r="U465" s="309"/>
      <c r="AK465" s="131"/>
      <c r="AL465" s="226"/>
      <c r="AM465" s="226"/>
      <c r="AS465" s="226"/>
      <c r="AT465" s="237" t="s">
        <v>233</v>
      </c>
    </row>
    <row r="466" spans="1:46" s="120" customFormat="1" ht="15" x14ac:dyDescent="0.25">
      <c r="A466" s="238"/>
      <c r="B466" s="239"/>
      <c r="C466" s="328" t="s">
        <v>223</v>
      </c>
      <c r="D466" s="328"/>
      <c r="E466" s="328"/>
      <c r="F466" s="328"/>
      <c r="G466" s="328"/>
      <c r="H466" s="328"/>
      <c r="I466" s="328"/>
      <c r="J466" s="328"/>
      <c r="K466" s="328"/>
      <c r="L466" s="328"/>
      <c r="M466" s="328"/>
      <c r="N466" s="329"/>
      <c r="R466" s="117"/>
      <c r="S466" s="117"/>
      <c r="U466" s="309"/>
      <c r="AK466" s="131"/>
      <c r="AL466" s="226"/>
      <c r="AM466" s="226"/>
      <c r="AO466" s="237" t="s">
        <v>223</v>
      </c>
      <c r="AS466" s="226"/>
    </row>
    <row r="467" spans="1:46" s="120" customFormat="1" ht="15" x14ac:dyDescent="0.25">
      <c r="A467" s="238"/>
      <c r="B467" s="239"/>
      <c r="C467" s="328" t="s">
        <v>224</v>
      </c>
      <c r="D467" s="328"/>
      <c r="E467" s="328"/>
      <c r="F467" s="328"/>
      <c r="G467" s="328"/>
      <c r="H467" s="328"/>
      <c r="I467" s="328"/>
      <c r="J467" s="328"/>
      <c r="K467" s="328"/>
      <c r="L467" s="328"/>
      <c r="M467" s="328"/>
      <c r="N467" s="329"/>
      <c r="R467" s="117"/>
      <c r="S467" s="117"/>
      <c r="U467" s="309"/>
      <c r="AK467" s="131"/>
      <c r="AL467" s="226"/>
      <c r="AM467" s="226"/>
      <c r="AO467" s="237" t="s">
        <v>224</v>
      </c>
      <c r="AS467" s="226"/>
    </row>
    <row r="468" spans="1:46" s="120" customFormat="1" ht="15" x14ac:dyDescent="0.25">
      <c r="A468" s="255"/>
      <c r="B468" s="256"/>
      <c r="C468" s="339" t="s">
        <v>75</v>
      </c>
      <c r="D468" s="339"/>
      <c r="E468" s="339"/>
      <c r="F468" s="229"/>
      <c r="G468" s="230"/>
      <c r="H468" s="230"/>
      <c r="I468" s="230"/>
      <c r="J468" s="233"/>
      <c r="K468" s="230"/>
      <c r="L468" s="257">
        <v>81353.789999999994</v>
      </c>
      <c r="M468" s="252"/>
      <c r="N468" s="258">
        <v>711845.66</v>
      </c>
      <c r="R468" s="117"/>
      <c r="S468" s="117"/>
      <c r="U468" s="309"/>
      <c r="AK468" s="131"/>
      <c r="AL468" s="226"/>
      <c r="AM468" s="226"/>
      <c r="AS468" s="226" t="s">
        <v>75</v>
      </c>
    </row>
    <row r="469" spans="1:46" s="120" customFormat="1" ht="34.5" x14ac:dyDescent="0.25">
      <c r="A469" s="227" t="s">
        <v>312</v>
      </c>
      <c r="B469" s="228" t="s">
        <v>313</v>
      </c>
      <c r="C469" s="339" t="s">
        <v>314</v>
      </c>
      <c r="D469" s="339"/>
      <c r="E469" s="339"/>
      <c r="F469" s="229" t="s">
        <v>92</v>
      </c>
      <c r="G469" s="230">
        <v>0.25</v>
      </c>
      <c r="H469" s="231">
        <v>1</v>
      </c>
      <c r="I469" s="263">
        <v>0.25</v>
      </c>
      <c r="J469" s="233"/>
      <c r="K469" s="230"/>
      <c r="L469" s="233"/>
      <c r="M469" s="230"/>
      <c r="N469" s="234"/>
      <c r="R469" s="117"/>
      <c r="S469" s="117"/>
      <c r="U469" s="309"/>
      <c r="AK469" s="131"/>
      <c r="AL469" s="226"/>
      <c r="AM469" s="226" t="s">
        <v>314</v>
      </c>
      <c r="AS469" s="226"/>
    </row>
    <row r="470" spans="1:46" s="120" customFormat="1" ht="15" x14ac:dyDescent="0.25">
      <c r="A470" s="235"/>
      <c r="B470" s="236"/>
      <c r="C470" s="330" t="s">
        <v>93</v>
      </c>
      <c r="D470" s="330"/>
      <c r="E470" s="330"/>
      <c r="F470" s="330"/>
      <c r="G470" s="330"/>
      <c r="H470" s="330"/>
      <c r="I470" s="330"/>
      <c r="J470" s="330"/>
      <c r="K470" s="330"/>
      <c r="L470" s="330"/>
      <c r="M470" s="330"/>
      <c r="N470" s="340"/>
      <c r="R470" s="117"/>
      <c r="S470" s="117"/>
      <c r="U470" s="309"/>
      <c r="AK470" s="131"/>
      <c r="AL470" s="226"/>
      <c r="AM470" s="226"/>
      <c r="AN470" s="237" t="s">
        <v>93</v>
      </c>
      <c r="AS470" s="226"/>
    </row>
    <row r="471" spans="1:46" s="120" customFormat="1" ht="23.25" x14ac:dyDescent="0.25">
      <c r="A471" s="238"/>
      <c r="B471" s="239" t="s">
        <v>105</v>
      </c>
      <c r="C471" s="328" t="s">
        <v>106</v>
      </c>
      <c r="D471" s="328"/>
      <c r="E471" s="328"/>
      <c r="F471" s="328"/>
      <c r="G471" s="328"/>
      <c r="H471" s="328"/>
      <c r="I471" s="328"/>
      <c r="J471" s="328"/>
      <c r="K471" s="328"/>
      <c r="L471" s="328"/>
      <c r="M471" s="328"/>
      <c r="N471" s="329"/>
      <c r="R471" s="117"/>
      <c r="S471" s="117"/>
      <c r="U471" s="309"/>
      <c r="AK471" s="131"/>
      <c r="AL471" s="226"/>
      <c r="AM471" s="226"/>
      <c r="AO471" s="237" t="s">
        <v>106</v>
      </c>
      <c r="AS471" s="226"/>
    </row>
    <row r="472" spans="1:46" s="120" customFormat="1" ht="68.25" x14ac:dyDescent="0.25">
      <c r="A472" s="238"/>
      <c r="B472" s="239" t="s">
        <v>63</v>
      </c>
      <c r="C472" s="328" t="s">
        <v>64</v>
      </c>
      <c r="D472" s="328"/>
      <c r="E472" s="328"/>
      <c r="F472" s="328"/>
      <c r="G472" s="328"/>
      <c r="H472" s="328"/>
      <c r="I472" s="328"/>
      <c r="J472" s="328"/>
      <c r="K472" s="328"/>
      <c r="L472" s="328"/>
      <c r="M472" s="328"/>
      <c r="N472" s="329"/>
      <c r="R472" s="117"/>
      <c r="S472" s="117"/>
      <c r="U472" s="309"/>
      <c r="AK472" s="131"/>
      <c r="AL472" s="226"/>
      <c r="AM472" s="226"/>
      <c r="AO472" s="237" t="s">
        <v>64</v>
      </c>
      <c r="AS472" s="226"/>
    </row>
    <row r="473" spans="1:46" s="120" customFormat="1" ht="15" x14ac:dyDescent="0.25">
      <c r="A473" s="240"/>
      <c r="B473" s="239" t="s">
        <v>58</v>
      </c>
      <c r="C473" s="330" t="s">
        <v>65</v>
      </c>
      <c r="D473" s="330"/>
      <c r="E473" s="330"/>
      <c r="F473" s="241"/>
      <c r="G473" s="242"/>
      <c r="H473" s="242"/>
      <c r="I473" s="242"/>
      <c r="J473" s="259">
        <v>9729</v>
      </c>
      <c r="K473" s="265">
        <v>1.3225</v>
      </c>
      <c r="L473" s="259">
        <v>3216.65</v>
      </c>
      <c r="M473" s="244">
        <v>46.99</v>
      </c>
      <c r="N473" s="245">
        <v>151150.38</v>
      </c>
      <c r="R473" s="117"/>
      <c r="S473" s="117"/>
      <c r="U473" s="309"/>
      <c r="AK473" s="131"/>
      <c r="AL473" s="226"/>
      <c r="AM473" s="226"/>
      <c r="AP473" s="237" t="s">
        <v>65</v>
      </c>
      <c r="AS473" s="226"/>
    </row>
    <row r="474" spans="1:46" s="120" customFormat="1" ht="15" x14ac:dyDescent="0.25">
      <c r="A474" s="240"/>
      <c r="B474" s="239" t="s">
        <v>76</v>
      </c>
      <c r="C474" s="330" t="s">
        <v>80</v>
      </c>
      <c r="D474" s="330"/>
      <c r="E474" s="330"/>
      <c r="F474" s="241"/>
      <c r="G474" s="242"/>
      <c r="H474" s="242"/>
      <c r="I474" s="242"/>
      <c r="J474" s="243">
        <v>636.53</v>
      </c>
      <c r="K474" s="265">
        <v>1.4375</v>
      </c>
      <c r="L474" s="243">
        <v>228.75</v>
      </c>
      <c r="M474" s="244">
        <v>14.01</v>
      </c>
      <c r="N474" s="245">
        <v>3204.79</v>
      </c>
      <c r="R474" s="117"/>
      <c r="S474" s="117"/>
      <c r="U474" s="309"/>
      <c r="AK474" s="131"/>
      <c r="AL474" s="226"/>
      <c r="AM474" s="226"/>
      <c r="AP474" s="237" t="s">
        <v>80</v>
      </c>
      <c r="AS474" s="226"/>
    </row>
    <row r="475" spans="1:46" s="120" customFormat="1" ht="15" x14ac:dyDescent="0.25">
      <c r="A475" s="240"/>
      <c r="B475" s="239" t="s">
        <v>81</v>
      </c>
      <c r="C475" s="330" t="s">
        <v>82</v>
      </c>
      <c r="D475" s="330"/>
      <c r="E475" s="330"/>
      <c r="F475" s="241"/>
      <c r="G475" s="242"/>
      <c r="H475" s="242"/>
      <c r="I475" s="242"/>
      <c r="J475" s="243">
        <v>70.02</v>
      </c>
      <c r="K475" s="265">
        <v>1.4375</v>
      </c>
      <c r="L475" s="243">
        <v>25.16</v>
      </c>
      <c r="M475" s="244">
        <v>46.99</v>
      </c>
      <c r="N475" s="245">
        <v>1182.27</v>
      </c>
      <c r="R475" s="117"/>
      <c r="S475" s="117"/>
      <c r="U475" s="309"/>
      <c r="AK475" s="131"/>
      <c r="AL475" s="226"/>
      <c r="AM475" s="226"/>
      <c r="AP475" s="237" t="s">
        <v>82</v>
      </c>
      <c r="AS475" s="226"/>
    </row>
    <row r="476" spans="1:46" s="120" customFormat="1" ht="15" x14ac:dyDescent="0.25">
      <c r="A476" s="246"/>
      <c r="B476" s="239"/>
      <c r="C476" s="330" t="s">
        <v>66</v>
      </c>
      <c r="D476" s="330"/>
      <c r="E476" s="330"/>
      <c r="F476" s="241" t="s">
        <v>67</v>
      </c>
      <c r="G476" s="247">
        <v>1150</v>
      </c>
      <c r="H476" s="265">
        <v>1.3225</v>
      </c>
      <c r="I476" s="248">
        <v>380.21875</v>
      </c>
      <c r="J476" s="249"/>
      <c r="K476" s="242"/>
      <c r="L476" s="249"/>
      <c r="M476" s="242"/>
      <c r="N476" s="250"/>
      <c r="R476" s="117"/>
      <c r="S476" s="117"/>
      <c r="U476" s="309"/>
      <c r="AK476" s="131"/>
      <c r="AL476" s="226"/>
      <c r="AM476" s="226"/>
      <c r="AQ476" s="237" t="s">
        <v>66</v>
      </c>
      <c r="AS476" s="226"/>
    </row>
    <row r="477" spans="1:46" s="120" customFormat="1" ht="15" x14ac:dyDescent="0.25">
      <c r="A477" s="246"/>
      <c r="B477" s="239"/>
      <c r="C477" s="330" t="s">
        <v>85</v>
      </c>
      <c r="D477" s="330"/>
      <c r="E477" s="330"/>
      <c r="F477" s="241" t="s">
        <v>67</v>
      </c>
      <c r="G477" s="244">
        <v>6.96</v>
      </c>
      <c r="H477" s="265">
        <v>1.4375</v>
      </c>
      <c r="I477" s="248">
        <v>2.5012500000000002</v>
      </c>
      <c r="J477" s="249"/>
      <c r="K477" s="242"/>
      <c r="L477" s="249"/>
      <c r="M477" s="242"/>
      <c r="N477" s="250"/>
      <c r="R477" s="117"/>
      <c r="S477" s="117"/>
      <c r="U477" s="309"/>
      <c r="AK477" s="131"/>
      <c r="AL477" s="226"/>
      <c r="AM477" s="226"/>
      <c r="AQ477" s="237" t="s">
        <v>85</v>
      </c>
      <c r="AS477" s="226"/>
    </row>
    <row r="478" spans="1:46" s="120" customFormat="1" ht="15" x14ac:dyDescent="0.25">
      <c r="A478" s="235"/>
      <c r="B478" s="239"/>
      <c r="C478" s="331" t="s">
        <v>68</v>
      </c>
      <c r="D478" s="331"/>
      <c r="E478" s="331"/>
      <c r="F478" s="251"/>
      <c r="G478" s="252"/>
      <c r="H478" s="252"/>
      <c r="I478" s="252"/>
      <c r="J478" s="262">
        <v>10365.530000000001</v>
      </c>
      <c r="K478" s="252"/>
      <c r="L478" s="262">
        <v>3445.4</v>
      </c>
      <c r="M478" s="252"/>
      <c r="N478" s="254">
        <v>154355.17000000001</v>
      </c>
      <c r="R478" s="117"/>
      <c r="S478" s="117"/>
      <c r="U478" s="309"/>
      <c r="AK478" s="131"/>
      <c r="AL478" s="226"/>
      <c r="AM478" s="226"/>
      <c r="AR478" s="237" t="s">
        <v>68</v>
      </c>
      <c r="AS478" s="226"/>
    </row>
    <row r="479" spans="1:46" s="120" customFormat="1" ht="15" x14ac:dyDescent="0.25">
      <c r="A479" s="246"/>
      <c r="B479" s="239"/>
      <c r="C479" s="330" t="s">
        <v>69</v>
      </c>
      <c r="D479" s="330"/>
      <c r="E479" s="330"/>
      <c r="F479" s="241"/>
      <c r="G479" s="242"/>
      <c r="H479" s="242"/>
      <c r="I479" s="242"/>
      <c r="J479" s="249"/>
      <c r="K479" s="242"/>
      <c r="L479" s="259">
        <v>3241.81</v>
      </c>
      <c r="M479" s="242"/>
      <c r="N479" s="245">
        <v>152332.65</v>
      </c>
      <c r="R479" s="117"/>
      <c r="S479" s="117"/>
      <c r="U479" s="309"/>
      <c r="AK479" s="131"/>
      <c r="AL479" s="226"/>
      <c r="AM479" s="226"/>
      <c r="AQ479" s="237" t="s">
        <v>69</v>
      </c>
      <c r="AS479" s="226"/>
    </row>
    <row r="480" spans="1:46" s="120" customFormat="1" ht="15" x14ac:dyDescent="0.25">
      <c r="A480" s="246"/>
      <c r="B480" s="239" t="s">
        <v>315</v>
      </c>
      <c r="C480" s="330" t="s">
        <v>316</v>
      </c>
      <c r="D480" s="330"/>
      <c r="E480" s="330"/>
      <c r="F480" s="241" t="s">
        <v>72</v>
      </c>
      <c r="G480" s="247">
        <v>106</v>
      </c>
      <c r="H480" s="242"/>
      <c r="I480" s="247">
        <v>106</v>
      </c>
      <c r="J480" s="249"/>
      <c r="K480" s="242"/>
      <c r="L480" s="259">
        <v>3436.32</v>
      </c>
      <c r="M480" s="242"/>
      <c r="N480" s="245">
        <v>161472.60999999999</v>
      </c>
      <c r="R480" s="117"/>
      <c r="S480" s="117"/>
      <c r="U480" s="309"/>
      <c r="AK480" s="131"/>
      <c r="AL480" s="226"/>
      <c r="AM480" s="226"/>
      <c r="AQ480" s="237" t="s">
        <v>316</v>
      </c>
      <c r="AS480" s="226"/>
    </row>
    <row r="481" spans="1:45" s="120" customFormat="1" ht="22.5" x14ac:dyDescent="0.25">
      <c r="A481" s="246"/>
      <c r="B481" s="239" t="s">
        <v>317</v>
      </c>
      <c r="C481" s="330" t="s">
        <v>318</v>
      </c>
      <c r="D481" s="330"/>
      <c r="E481" s="330"/>
      <c r="F481" s="241" t="s">
        <v>72</v>
      </c>
      <c r="G481" s="247">
        <v>56</v>
      </c>
      <c r="H481" s="244">
        <v>0.85</v>
      </c>
      <c r="I481" s="264">
        <v>47.6</v>
      </c>
      <c r="J481" s="249"/>
      <c r="K481" s="242"/>
      <c r="L481" s="259">
        <v>1543.1</v>
      </c>
      <c r="M481" s="242"/>
      <c r="N481" s="245">
        <v>72510.34</v>
      </c>
      <c r="R481" s="117"/>
      <c r="S481" s="117"/>
      <c r="U481" s="309"/>
      <c r="AK481" s="131"/>
      <c r="AL481" s="226"/>
      <c r="AM481" s="226"/>
      <c r="AQ481" s="237" t="s">
        <v>318</v>
      </c>
      <c r="AS481" s="226"/>
    </row>
    <row r="482" spans="1:45" s="120" customFormat="1" ht="15" x14ac:dyDescent="0.25">
      <c r="A482" s="255"/>
      <c r="B482" s="256"/>
      <c r="C482" s="339" t="s">
        <v>75</v>
      </c>
      <c r="D482" s="339"/>
      <c r="E482" s="339"/>
      <c r="F482" s="229"/>
      <c r="G482" s="230"/>
      <c r="H482" s="230"/>
      <c r="I482" s="230"/>
      <c r="J482" s="233"/>
      <c r="K482" s="230"/>
      <c r="L482" s="257">
        <v>8424.82</v>
      </c>
      <c r="M482" s="252"/>
      <c r="N482" s="258">
        <v>388338.12</v>
      </c>
      <c r="R482" s="117"/>
      <c r="S482" s="117"/>
      <c r="U482" s="309"/>
      <c r="AK482" s="131"/>
      <c r="AL482" s="226"/>
      <c r="AM482" s="226"/>
      <c r="AS482" s="226" t="s">
        <v>75</v>
      </c>
    </row>
    <row r="483" spans="1:45" s="120" customFormat="1" ht="15" x14ac:dyDescent="0.25">
      <c r="A483" s="336" t="s">
        <v>319</v>
      </c>
      <c r="B483" s="337"/>
      <c r="C483" s="337"/>
      <c r="D483" s="337"/>
      <c r="E483" s="337"/>
      <c r="F483" s="337"/>
      <c r="G483" s="337"/>
      <c r="H483" s="337"/>
      <c r="I483" s="337"/>
      <c r="J483" s="337"/>
      <c r="K483" s="337"/>
      <c r="L483" s="337"/>
      <c r="M483" s="337"/>
      <c r="N483" s="338"/>
      <c r="R483" s="117"/>
      <c r="S483" s="117"/>
      <c r="U483" s="309"/>
      <c r="AK483" s="131"/>
      <c r="AL483" s="226" t="s">
        <v>319</v>
      </c>
      <c r="AM483" s="226"/>
      <c r="AS483" s="226"/>
    </row>
    <row r="484" spans="1:45" s="120" customFormat="1" ht="45.75" x14ac:dyDescent="0.25">
      <c r="A484" s="227" t="s">
        <v>320</v>
      </c>
      <c r="B484" s="228" t="s">
        <v>321</v>
      </c>
      <c r="C484" s="339" t="s">
        <v>322</v>
      </c>
      <c r="D484" s="339"/>
      <c r="E484" s="339"/>
      <c r="F484" s="229" t="s">
        <v>127</v>
      </c>
      <c r="G484" s="230">
        <v>0.05</v>
      </c>
      <c r="H484" s="231">
        <v>1</v>
      </c>
      <c r="I484" s="263">
        <v>0.05</v>
      </c>
      <c r="J484" s="233"/>
      <c r="K484" s="230"/>
      <c r="L484" s="233"/>
      <c r="M484" s="230"/>
      <c r="N484" s="234"/>
      <c r="R484" s="117"/>
      <c r="S484" s="117"/>
      <c r="U484" s="309"/>
      <c r="AK484" s="131"/>
      <c r="AL484" s="226"/>
      <c r="AM484" s="226" t="s">
        <v>322</v>
      </c>
      <c r="AS484" s="226"/>
    </row>
    <row r="485" spans="1:45" s="120" customFormat="1" ht="15" x14ac:dyDescent="0.25">
      <c r="A485" s="235"/>
      <c r="B485" s="236"/>
      <c r="C485" s="330" t="s">
        <v>128</v>
      </c>
      <c r="D485" s="330"/>
      <c r="E485" s="330"/>
      <c r="F485" s="330"/>
      <c r="G485" s="330"/>
      <c r="H485" s="330"/>
      <c r="I485" s="330"/>
      <c r="J485" s="330"/>
      <c r="K485" s="330"/>
      <c r="L485" s="330"/>
      <c r="M485" s="330"/>
      <c r="N485" s="340"/>
      <c r="R485" s="117"/>
      <c r="S485" s="117"/>
      <c r="U485" s="309"/>
      <c r="AK485" s="131"/>
      <c r="AL485" s="226"/>
      <c r="AM485" s="226"/>
      <c r="AN485" s="237" t="s">
        <v>128</v>
      </c>
      <c r="AS485" s="226"/>
    </row>
    <row r="486" spans="1:45" s="120" customFormat="1" ht="23.25" x14ac:dyDescent="0.25">
      <c r="A486" s="238"/>
      <c r="B486" s="239" t="s">
        <v>105</v>
      </c>
      <c r="C486" s="328" t="s">
        <v>106</v>
      </c>
      <c r="D486" s="328"/>
      <c r="E486" s="328"/>
      <c r="F486" s="328"/>
      <c r="G486" s="328"/>
      <c r="H486" s="328"/>
      <c r="I486" s="328"/>
      <c r="J486" s="328"/>
      <c r="K486" s="328"/>
      <c r="L486" s="328"/>
      <c r="M486" s="328"/>
      <c r="N486" s="329"/>
      <c r="R486" s="117"/>
      <c r="S486" s="117"/>
      <c r="U486" s="309"/>
      <c r="AK486" s="131"/>
      <c r="AL486" s="226"/>
      <c r="AM486" s="226"/>
      <c r="AO486" s="237" t="s">
        <v>106</v>
      </c>
      <c r="AS486" s="226"/>
    </row>
    <row r="487" spans="1:45" s="120" customFormat="1" ht="68.25" x14ac:dyDescent="0.25">
      <c r="A487" s="238"/>
      <c r="B487" s="239" t="s">
        <v>63</v>
      </c>
      <c r="C487" s="328" t="s">
        <v>64</v>
      </c>
      <c r="D487" s="328"/>
      <c r="E487" s="328"/>
      <c r="F487" s="328"/>
      <c r="G487" s="328"/>
      <c r="H487" s="328"/>
      <c r="I487" s="328"/>
      <c r="J487" s="328"/>
      <c r="K487" s="328"/>
      <c r="L487" s="328"/>
      <c r="M487" s="328"/>
      <c r="N487" s="329"/>
      <c r="R487" s="117"/>
      <c r="S487" s="117"/>
      <c r="U487" s="309"/>
      <c r="AK487" s="131"/>
      <c r="AL487" s="226"/>
      <c r="AM487" s="226"/>
      <c r="AO487" s="237" t="s">
        <v>64</v>
      </c>
      <c r="AS487" s="226"/>
    </row>
    <row r="488" spans="1:45" s="120" customFormat="1" ht="15" x14ac:dyDescent="0.25">
      <c r="A488" s="240"/>
      <c r="B488" s="239" t="s">
        <v>58</v>
      </c>
      <c r="C488" s="330" t="s">
        <v>65</v>
      </c>
      <c r="D488" s="330"/>
      <c r="E488" s="330"/>
      <c r="F488" s="241"/>
      <c r="G488" s="242"/>
      <c r="H488" s="242"/>
      <c r="I488" s="242"/>
      <c r="J488" s="243">
        <v>730.95</v>
      </c>
      <c r="K488" s="265">
        <v>1.3225</v>
      </c>
      <c r="L488" s="243">
        <v>48.33</v>
      </c>
      <c r="M488" s="244">
        <v>46.99</v>
      </c>
      <c r="N488" s="245">
        <v>2271.0300000000002</v>
      </c>
      <c r="R488" s="117"/>
      <c r="S488" s="117"/>
      <c r="U488" s="309"/>
      <c r="AK488" s="131"/>
      <c r="AL488" s="226"/>
      <c r="AM488" s="226"/>
      <c r="AP488" s="237" t="s">
        <v>65</v>
      </c>
      <c r="AS488" s="226"/>
    </row>
    <row r="489" spans="1:45" s="120" customFormat="1" ht="15" x14ac:dyDescent="0.25">
      <c r="A489" s="240"/>
      <c r="B489" s="239" t="s">
        <v>76</v>
      </c>
      <c r="C489" s="330" t="s">
        <v>80</v>
      </c>
      <c r="D489" s="330"/>
      <c r="E489" s="330"/>
      <c r="F489" s="241"/>
      <c r="G489" s="242"/>
      <c r="H489" s="242"/>
      <c r="I489" s="242"/>
      <c r="J489" s="259">
        <v>3309.83</v>
      </c>
      <c r="K489" s="265">
        <v>1.4375</v>
      </c>
      <c r="L489" s="243">
        <v>237.89</v>
      </c>
      <c r="M489" s="244">
        <v>14.01</v>
      </c>
      <c r="N489" s="245">
        <v>3332.84</v>
      </c>
      <c r="R489" s="117"/>
      <c r="S489" s="117"/>
      <c r="U489" s="309"/>
      <c r="AK489" s="131"/>
      <c r="AL489" s="226"/>
      <c r="AM489" s="226"/>
      <c r="AP489" s="237" t="s">
        <v>80</v>
      </c>
      <c r="AS489" s="226"/>
    </row>
    <row r="490" spans="1:45" s="120" customFormat="1" ht="15" x14ac:dyDescent="0.25">
      <c r="A490" s="240"/>
      <c r="B490" s="239" t="s">
        <v>81</v>
      </c>
      <c r="C490" s="330" t="s">
        <v>82</v>
      </c>
      <c r="D490" s="330"/>
      <c r="E490" s="330"/>
      <c r="F490" s="241"/>
      <c r="G490" s="242"/>
      <c r="H490" s="242"/>
      <c r="I490" s="242"/>
      <c r="J490" s="243">
        <v>446.48</v>
      </c>
      <c r="K490" s="265">
        <v>1.4375</v>
      </c>
      <c r="L490" s="243">
        <v>32.090000000000003</v>
      </c>
      <c r="M490" s="244">
        <v>46.99</v>
      </c>
      <c r="N490" s="245">
        <v>1507.91</v>
      </c>
      <c r="R490" s="117"/>
      <c r="S490" s="117"/>
      <c r="U490" s="309"/>
      <c r="AK490" s="131"/>
      <c r="AL490" s="226"/>
      <c r="AM490" s="226"/>
      <c r="AP490" s="237" t="s">
        <v>82</v>
      </c>
      <c r="AS490" s="226"/>
    </row>
    <row r="491" spans="1:45" s="120" customFormat="1" ht="15" x14ac:dyDescent="0.25">
      <c r="A491" s="246"/>
      <c r="B491" s="239"/>
      <c r="C491" s="330" t="s">
        <v>66</v>
      </c>
      <c r="D491" s="330"/>
      <c r="E491" s="330"/>
      <c r="F491" s="241" t="s">
        <v>67</v>
      </c>
      <c r="G491" s="264">
        <v>82.5</v>
      </c>
      <c r="H491" s="265">
        <v>1.3225</v>
      </c>
      <c r="I491" s="268">
        <v>5.4553124999999998</v>
      </c>
      <c r="J491" s="249"/>
      <c r="K491" s="242"/>
      <c r="L491" s="249"/>
      <c r="M491" s="242"/>
      <c r="N491" s="250"/>
      <c r="R491" s="117"/>
      <c r="S491" s="117"/>
      <c r="U491" s="309"/>
      <c r="AK491" s="131"/>
      <c r="AL491" s="226"/>
      <c r="AM491" s="226"/>
      <c r="AQ491" s="237" t="s">
        <v>66</v>
      </c>
      <c r="AS491" s="226"/>
    </row>
    <row r="492" spans="1:45" s="120" customFormat="1" ht="15" x14ac:dyDescent="0.25">
      <c r="A492" s="246"/>
      <c r="B492" s="239"/>
      <c r="C492" s="330" t="s">
        <v>85</v>
      </c>
      <c r="D492" s="330"/>
      <c r="E492" s="330"/>
      <c r="F492" s="241" t="s">
        <v>67</v>
      </c>
      <c r="G492" s="244">
        <v>34.17</v>
      </c>
      <c r="H492" s="265">
        <v>1.4375</v>
      </c>
      <c r="I492" s="268">
        <v>2.4559688</v>
      </c>
      <c r="J492" s="249"/>
      <c r="K492" s="242"/>
      <c r="L492" s="249"/>
      <c r="M492" s="242"/>
      <c r="N492" s="250"/>
      <c r="R492" s="117"/>
      <c r="S492" s="117"/>
      <c r="U492" s="309"/>
      <c r="AK492" s="131"/>
      <c r="AL492" s="226"/>
      <c r="AM492" s="226"/>
      <c r="AQ492" s="237" t="s">
        <v>85</v>
      </c>
      <c r="AS492" s="226"/>
    </row>
    <row r="493" spans="1:45" s="120" customFormat="1" ht="15" x14ac:dyDescent="0.25">
      <c r="A493" s="235"/>
      <c r="B493" s="239"/>
      <c r="C493" s="331" t="s">
        <v>68</v>
      </c>
      <c r="D493" s="331"/>
      <c r="E493" s="331"/>
      <c r="F493" s="251"/>
      <c r="G493" s="252"/>
      <c r="H493" s="252"/>
      <c r="I493" s="252"/>
      <c r="J493" s="262">
        <v>4040.78</v>
      </c>
      <c r="K493" s="252"/>
      <c r="L493" s="253">
        <v>286.22000000000003</v>
      </c>
      <c r="M493" s="252"/>
      <c r="N493" s="254">
        <v>5603.87</v>
      </c>
      <c r="R493" s="117"/>
      <c r="S493" s="117"/>
      <c r="U493" s="309"/>
      <c r="AK493" s="131"/>
      <c r="AL493" s="226"/>
      <c r="AM493" s="226"/>
      <c r="AR493" s="237" t="s">
        <v>68</v>
      </c>
      <c r="AS493" s="226"/>
    </row>
    <row r="494" spans="1:45" s="120" customFormat="1" ht="15" x14ac:dyDescent="0.25">
      <c r="A494" s="246"/>
      <c r="B494" s="239"/>
      <c r="C494" s="330" t="s">
        <v>69</v>
      </c>
      <c r="D494" s="330"/>
      <c r="E494" s="330"/>
      <c r="F494" s="241"/>
      <c r="G494" s="242"/>
      <c r="H494" s="242"/>
      <c r="I494" s="242"/>
      <c r="J494" s="249"/>
      <c r="K494" s="242"/>
      <c r="L494" s="243">
        <v>80.42</v>
      </c>
      <c r="M494" s="242"/>
      <c r="N494" s="245">
        <v>3778.94</v>
      </c>
      <c r="R494" s="118"/>
      <c r="S494" s="118"/>
      <c r="U494" s="309"/>
      <c r="AK494" s="131"/>
      <c r="AL494" s="226"/>
      <c r="AM494" s="226"/>
      <c r="AQ494" s="237" t="s">
        <v>69</v>
      </c>
      <c r="AS494" s="226"/>
    </row>
    <row r="495" spans="1:45" s="120" customFormat="1" ht="23.25" x14ac:dyDescent="0.25">
      <c r="A495" s="246"/>
      <c r="B495" s="239" t="s">
        <v>129</v>
      </c>
      <c r="C495" s="330" t="s">
        <v>130</v>
      </c>
      <c r="D495" s="330"/>
      <c r="E495" s="330"/>
      <c r="F495" s="241" t="s">
        <v>72</v>
      </c>
      <c r="G495" s="247">
        <v>110</v>
      </c>
      <c r="H495" s="242"/>
      <c r="I495" s="247">
        <v>110</v>
      </c>
      <c r="J495" s="249"/>
      <c r="K495" s="242"/>
      <c r="L495" s="243">
        <v>88.46</v>
      </c>
      <c r="M495" s="242"/>
      <c r="N495" s="245">
        <v>4156.83</v>
      </c>
      <c r="R495" s="117"/>
      <c r="S495" s="117"/>
      <c r="U495" s="309"/>
      <c r="AK495" s="131"/>
      <c r="AL495" s="226"/>
      <c r="AM495" s="226"/>
      <c r="AQ495" s="237" t="s">
        <v>130</v>
      </c>
      <c r="AS495" s="226"/>
    </row>
    <row r="496" spans="1:45" s="120" customFormat="1" ht="23.25" x14ac:dyDescent="0.25">
      <c r="A496" s="246"/>
      <c r="B496" s="239" t="s">
        <v>131</v>
      </c>
      <c r="C496" s="330" t="s">
        <v>132</v>
      </c>
      <c r="D496" s="330"/>
      <c r="E496" s="330"/>
      <c r="F496" s="241" t="s">
        <v>72</v>
      </c>
      <c r="G496" s="247">
        <v>73</v>
      </c>
      <c r="H496" s="244">
        <v>0.85</v>
      </c>
      <c r="I496" s="244">
        <v>62.05</v>
      </c>
      <c r="J496" s="249"/>
      <c r="K496" s="242"/>
      <c r="L496" s="243">
        <v>49.9</v>
      </c>
      <c r="M496" s="242"/>
      <c r="N496" s="245">
        <v>2344.83</v>
      </c>
      <c r="R496" s="117"/>
      <c r="S496" s="117"/>
      <c r="U496" s="309"/>
      <c r="AK496" s="131"/>
      <c r="AL496" s="226"/>
      <c r="AM496" s="226"/>
      <c r="AQ496" s="237" t="s">
        <v>132</v>
      </c>
      <c r="AS496" s="226"/>
    </row>
    <row r="497" spans="1:46" s="120" customFormat="1" ht="15" x14ac:dyDescent="0.25">
      <c r="A497" s="255"/>
      <c r="B497" s="256"/>
      <c r="C497" s="339" t="s">
        <v>75</v>
      </c>
      <c r="D497" s="339"/>
      <c r="E497" s="339"/>
      <c r="F497" s="229"/>
      <c r="G497" s="230"/>
      <c r="H497" s="230"/>
      <c r="I497" s="230"/>
      <c r="J497" s="233"/>
      <c r="K497" s="230"/>
      <c r="L497" s="269">
        <v>424.58</v>
      </c>
      <c r="M497" s="252"/>
      <c r="N497" s="258">
        <v>12105.53</v>
      </c>
      <c r="R497" s="117"/>
      <c r="S497" s="117"/>
      <c r="U497" s="309"/>
      <c r="AK497" s="131"/>
      <c r="AL497" s="226"/>
      <c r="AM497" s="226"/>
      <c r="AS497" s="226" t="s">
        <v>75</v>
      </c>
    </row>
    <row r="498" spans="1:46" s="120" customFormat="1" ht="30" x14ac:dyDescent="0.25">
      <c r="A498" s="227" t="s">
        <v>323</v>
      </c>
      <c r="B498" s="228" t="s">
        <v>219</v>
      </c>
      <c r="C498" s="339" t="s">
        <v>220</v>
      </c>
      <c r="D498" s="339"/>
      <c r="E498" s="339"/>
      <c r="F498" s="229" t="s">
        <v>79</v>
      </c>
      <c r="G498" s="230">
        <v>0.04</v>
      </c>
      <c r="H498" s="231">
        <v>1</v>
      </c>
      <c r="I498" s="263">
        <v>0.04</v>
      </c>
      <c r="J498" s="269">
        <v>110.95</v>
      </c>
      <c r="K498" s="271">
        <v>1.04236</v>
      </c>
      <c r="L498" s="269">
        <v>4.63</v>
      </c>
      <c r="M498" s="263">
        <v>8.75</v>
      </c>
      <c r="N498" s="273">
        <v>40.51</v>
      </c>
      <c r="R498" s="118" t="s">
        <v>379</v>
      </c>
      <c r="S498" s="118" t="s">
        <v>384</v>
      </c>
      <c r="U498" s="309"/>
      <c r="AK498" s="131"/>
      <c r="AL498" s="226"/>
      <c r="AM498" s="226" t="s">
        <v>220</v>
      </c>
      <c r="AS498" s="226"/>
    </row>
    <row r="499" spans="1:46" s="120" customFormat="1" ht="15" x14ac:dyDescent="0.25">
      <c r="A499" s="235"/>
      <c r="B499" s="236"/>
      <c r="C499" s="330" t="s">
        <v>324</v>
      </c>
      <c r="D499" s="330"/>
      <c r="E499" s="330"/>
      <c r="F499" s="330"/>
      <c r="G499" s="330"/>
      <c r="H499" s="330"/>
      <c r="I499" s="330"/>
      <c r="J499" s="330"/>
      <c r="K499" s="330"/>
      <c r="L499" s="330"/>
      <c r="M499" s="330"/>
      <c r="N499" s="340"/>
      <c r="R499" s="117"/>
      <c r="S499" s="117"/>
      <c r="U499" s="309"/>
      <c r="AK499" s="131"/>
      <c r="AL499" s="226"/>
      <c r="AM499" s="226"/>
      <c r="AN499" s="237" t="s">
        <v>324</v>
      </c>
      <c r="AS499" s="226"/>
    </row>
    <row r="500" spans="1:46" s="120" customFormat="1" ht="15" x14ac:dyDescent="0.25">
      <c r="A500" s="235"/>
      <c r="B500" s="236"/>
      <c r="C500" s="330" t="s">
        <v>222</v>
      </c>
      <c r="D500" s="330"/>
      <c r="E500" s="330"/>
      <c r="F500" s="330"/>
      <c r="G500" s="330"/>
      <c r="H500" s="330"/>
      <c r="I500" s="330"/>
      <c r="J500" s="330"/>
      <c r="K500" s="330"/>
      <c r="L500" s="330"/>
      <c r="M500" s="330"/>
      <c r="N500" s="340"/>
      <c r="R500" s="117"/>
      <c r="S500" s="117"/>
      <c r="U500" s="309"/>
      <c r="AK500" s="131"/>
      <c r="AL500" s="226"/>
      <c r="AM500" s="226"/>
      <c r="AS500" s="226"/>
      <c r="AT500" s="237" t="s">
        <v>222</v>
      </c>
    </row>
    <row r="501" spans="1:46" s="120" customFormat="1" ht="15" x14ac:dyDescent="0.25">
      <c r="A501" s="238"/>
      <c r="B501" s="239"/>
      <c r="C501" s="328" t="s">
        <v>223</v>
      </c>
      <c r="D501" s="328"/>
      <c r="E501" s="328"/>
      <c r="F501" s="328"/>
      <c r="G501" s="328"/>
      <c r="H501" s="328"/>
      <c r="I501" s="328"/>
      <c r="J501" s="328"/>
      <c r="K501" s="328"/>
      <c r="L501" s="328"/>
      <c r="M501" s="328"/>
      <c r="N501" s="329"/>
      <c r="R501" s="117"/>
      <c r="S501" s="117"/>
      <c r="U501" s="309"/>
      <c r="AK501" s="131"/>
      <c r="AL501" s="226"/>
      <c r="AM501" s="226"/>
      <c r="AO501" s="237" t="s">
        <v>223</v>
      </c>
      <c r="AS501" s="226"/>
    </row>
    <row r="502" spans="1:46" s="120" customFormat="1" ht="15" x14ac:dyDescent="0.25">
      <c r="A502" s="238"/>
      <c r="B502" s="239"/>
      <c r="C502" s="328" t="s">
        <v>224</v>
      </c>
      <c r="D502" s="328"/>
      <c r="E502" s="328"/>
      <c r="F502" s="328"/>
      <c r="G502" s="328"/>
      <c r="H502" s="328"/>
      <c r="I502" s="328"/>
      <c r="J502" s="328"/>
      <c r="K502" s="328"/>
      <c r="L502" s="328"/>
      <c r="M502" s="328"/>
      <c r="N502" s="329"/>
      <c r="R502" s="117"/>
      <c r="S502" s="117"/>
      <c r="U502" s="309"/>
      <c r="AK502" s="131"/>
      <c r="AL502" s="226"/>
      <c r="AM502" s="226"/>
      <c r="AO502" s="237" t="s">
        <v>224</v>
      </c>
      <c r="AS502" s="226"/>
    </row>
    <row r="503" spans="1:46" s="120" customFormat="1" ht="15" x14ac:dyDescent="0.25">
      <c r="A503" s="255"/>
      <c r="B503" s="256"/>
      <c r="C503" s="339" t="s">
        <v>75</v>
      </c>
      <c r="D503" s="339"/>
      <c r="E503" s="339"/>
      <c r="F503" s="229"/>
      <c r="G503" s="230"/>
      <c r="H503" s="230"/>
      <c r="I503" s="230"/>
      <c r="J503" s="233"/>
      <c r="K503" s="230"/>
      <c r="L503" s="269">
        <v>4.63</v>
      </c>
      <c r="M503" s="252"/>
      <c r="N503" s="273">
        <v>40.51</v>
      </c>
      <c r="R503" s="117"/>
      <c r="S503" s="117"/>
      <c r="U503" s="309"/>
      <c r="AK503" s="131"/>
      <c r="AL503" s="226"/>
      <c r="AM503" s="226"/>
      <c r="AS503" s="226" t="s">
        <v>75</v>
      </c>
    </row>
    <row r="504" spans="1:46" s="120" customFormat="1" ht="23.25" x14ac:dyDescent="0.25">
      <c r="A504" s="227" t="s">
        <v>325</v>
      </c>
      <c r="B504" s="228" t="s">
        <v>326</v>
      </c>
      <c r="C504" s="339" t="s">
        <v>327</v>
      </c>
      <c r="D504" s="339"/>
      <c r="E504" s="339"/>
      <c r="F504" s="229" t="s">
        <v>119</v>
      </c>
      <c r="G504" s="230">
        <v>5</v>
      </c>
      <c r="H504" s="231">
        <v>1</v>
      </c>
      <c r="I504" s="231">
        <v>5</v>
      </c>
      <c r="J504" s="233"/>
      <c r="K504" s="230"/>
      <c r="L504" s="233"/>
      <c r="M504" s="263">
        <v>8.75</v>
      </c>
      <c r="N504" s="234"/>
      <c r="R504" s="117"/>
      <c r="S504" s="117"/>
      <c r="U504" s="309"/>
      <c r="AK504" s="131"/>
      <c r="AL504" s="226"/>
      <c r="AM504" s="226" t="s">
        <v>327</v>
      </c>
      <c r="AS504" s="226"/>
    </row>
    <row r="505" spans="1:46" s="120" customFormat="1" ht="15" x14ac:dyDescent="0.25">
      <c r="A505" s="255"/>
      <c r="B505" s="256"/>
      <c r="C505" s="339" t="s">
        <v>75</v>
      </c>
      <c r="D505" s="339"/>
      <c r="E505" s="339"/>
      <c r="F505" s="229"/>
      <c r="G505" s="230"/>
      <c r="H505" s="230"/>
      <c r="I505" s="230"/>
      <c r="J505" s="233"/>
      <c r="K505" s="230"/>
      <c r="L505" s="269">
        <v>0</v>
      </c>
      <c r="M505" s="252"/>
      <c r="N505" s="273">
        <v>0</v>
      </c>
      <c r="R505" s="117"/>
      <c r="S505" s="117"/>
      <c r="U505" s="309"/>
      <c r="AK505" s="131"/>
      <c r="AL505" s="226"/>
      <c r="AM505" s="226"/>
      <c r="AS505" s="226" t="s">
        <v>75</v>
      </c>
    </row>
    <row r="506" spans="1:46" s="120" customFormat="1" ht="34.5" x14ac:dyDescent="0.25">
      <c r="A506" s="227" t="s">
        <v>328</v>
      </c>
      <c r="B506" s="228" t="s">
        <v>329</v>
      </c>
      <c r="C506" s="339" t="s">
        <v>330</v>
      </c>
      <c r="D506" s="339"/>
      <c r="E506" s="339"/>
      <c r="F506" s="229" t="s">
        <v>331</v>
      </c>
      <c r="G506" s="230">
        <v>3.9E-2</v>
      </c>
      <c r="H506" s="231">
        <v>1</v>
      </c>
      <c r="I506" s="266">
        <v>3.9E-2</v>
      </c>
      <c r="J506" s="233"/>
      <c r="K506" s="230"/>
      <c r="L506" s="233"/>
      <c r="M506" s="230"/>
      <c r="N506" s="234"/>
      <c r="R506" s="117"/>
      <c r="S506" s="117"/>
      <c r="U506" s="309"/>
      <c r="AK506" s="131"/>
      <c r="AL506" s="226"/>
      <c r="AM506" s="226" t="s">
        <v>330</v>
      </c>
      <c r="AS506" s="226"/>
    </row>
    <row r="507" spans="1:46" s="120" customFormat="1" ht="15" x14ac:dyDescent="0.25">
      <c r="A507" s="235"/>
      <c r="B507" s="236"/>
      <c r="C507" s="330" t="s">
        <v>332</v>
      </c>
      <c r="D507" s="330"/>
      <c r="E507" s="330"/>
      <c r="F507" s="330"/>
      <c r="G507" s="330"/>
      <c r="H507" s="330"/>
      <c r="I507" s="330"/>
      <c r="J507" s="330"/>
      <c r="K507" s="330"/>
      <c r="L507" s="330"/>
      <c r="M507" s="330"/>
      <c r="N507" s="340"/>
      <c r="R507" s="117"/>
      <c r="S507" s="117"/>
      <c r="U507" s="309"/>
      <c r="AK507" s="131"/>
      <c r="AL507" s="226"/>
      <c r="AM507" s="226"/>
      <c r="AN507" s="237" t="s">
        <v>332</v>
      </c>
      <c r="AS507" s="226"/>
    </row>
    <row r="508" spans="1:46" s="120" customFormat="1" ht="23.25" x14ac:dyDescent="0.25">
      <c r="A508" s="238"/>
      <c r="B508" s="239" t="s">
        <v>105</v>
      </c>
      <c r="C508" s="328" t="s">
        <v>106</v>
      </c>
      <c r="D508" s="328"/>
      <c r="E508" s="328"/>
      <c r="F508" s="328"/>
      <c r="G508" s="328"/>
      <c r="H508" s="328"/>
      <c r="I508" s="328"/>
      <c r="J508" s="328"/>
      <c r="K508" s="328"/>
      <c r="L508" s="328"/>
      <c r="M508" s="328"/>
      <c r="N508" s="329"/>
      <c r="R508" s="117"/>
      <c r="S508" s="117"/>
      <c r="U508" s="309"/>
      <c r="AK508" s="131"/>
      <c r="AL508" s="226"/>
      <c r="AM508" s="226"/>
      <c r="AO508" s="237" t="s">
        <v>106</v>
      </c>
      <c r="AS508" s="226"/>
    </row>
    <row r="509" spans="1:46" s="120" customFormat="1" ht="68.25" x14ac:dyDescent="0.25">
      <c r="A509" s="238"/>
      <c r="B509" s="239" t="s">
        <v>63</v>
      </c>
      <c r="C509" s="328" t="s">
        <v>64</v>
      </c>
      <c r="D509" s="328"/>
      <c r="E509" s="328"/>
      <c r="F509" s="328"/>
      <c r="G509" s="328"/>
      <c r="H509" s="328"/>
      <c r="I509" s="328"/>
      <c r="J509" s="328"/>
      <c r="K509" s="328"/>
      <c r="L509" s="328"/>
      <c r="M509" s="328"/>
      <c r="N509" s="329"/>
      <c r="R509" s="117"/>
      <c r="S509" s="117"/>
      <c r="U509" s="309"/>
      <c r="AK509" s="131"/>
      <c r="AL509" s="226"/>
      <c r="AM509" s="226"/>
      <c r="AO509" s="237" t="s">
        <v>64</v>
      </c>
      <c r="AS509" s="226"/>
    </row>
    <row r="510" spans="1:46" s="120" customFormat="1" ht="15" x14ac:dyDescent="0.25">
      <c r="A510" s="240"/>
      <c r="B510" s="239" t="s">
        <v>58</v>
      </c>
      <c r="C510" s="330" t="s">
        <v>65</v>
      </c>
      <c r="D510" s="330"/>
      <c r="E510" s="330"/>
      <c r="F510" s="241"/>
      <c r="G510" s="242"/>
      <c r="H510" s="242"/>
      <c r="I510" s="242"/>
      <c r="J510" s="259">
        <v>3891.6</v>
      </c>
      <c r="K510" s="265">
        <v>1.3225</v>
      </c>
      <c r="L510" s="243">
        <v>200.72</v>
      </c>
      <c r="M510" s="244">
        <v>46.99</v>
      </c>
      <c r="N510" s="245">
        <v>9431.83</v>
      </c>
      <c r="R510" s="117"/>
      <c r="S510" s="117"/>
      <c r="U510" s="309"/>
      <c r="AK510" s="131"/>
      <c r="AL510" s="226"/>
      <c r="AM510" s="226"/>
      <c r="AP510" s="237" t="s">
        <v>65</v>
      </c>
      <c r="AS510" s="226"/>
    </row>
    <row r="511" spans="1:46" s="120" customFormat="1" ht="15" x14ac:dyDescent="0.25">
      <c r="A511" s="240"/>
      <c r="B511" s="239" t="s">
        <v>76</v>
      </c>
      <c r="C511" s="330" t="s">
        <v>80</v>
      </c>
      <c r="D511" s="330"/>
      <c r="E511" s="330"/>
      <c r="F511" s="241"/>
      <c r="G511" s="242"/>
      <c r="H511" s="242"/>
      <c r="I511" s="242"/>
      <c r="J511" s="259">
        <v>12813.74</v>
      </c>
      <c r="K511" s="265">
        <v>1.4375</v>
      </c>
      <c r="L511" s="243">
        <v>718.37</v>
      </c>
      <c r="M511" s="244">
        <v>14.01</v>
      </c>
      <c r="N511" s="245">
        <v>10064.36</v>
      </c>
      <c r="R511" s="117"/>
      <c r="S511" s="117"/>
      <c r="U511" s="309"/>
      <c r="AK511" s="131"/>
      <c r="AL511" s="226"/>
      <c r="AM511" s="226"/>
      <c r="AP511" s="237" t="s">
        <v>80</v>
      </c>
      <c r="AS511" s="226"/>
    </row>
    <row r="512" spans="1:46" s="120" customFormat="1" ht="15" x14ac:dyDescent="0.25">
      <c r="A512" s="240"/>
      <c r="B512" s="239" t="s">
        <v>81</v>
      </c>
      <c r="C512" s="330" t="s">
        <v>82</v>
      </c>
      <c r="D512" s="330"/>
      <c r="E512" s="330"/>
      <c r="F512" s="241"/>
      <c r="G512" s="242"/>
      <c r="H512" s="242"/>
      <c r="I512" s="242"/>
      <c r="J512" s="259">
        <v>1431.7</v>
      </c>
      <c r="K512" s="265">
        <v>1.4375</v>
      </c>
      <c r="L512" s="243">
        <v>80.260000000000005</v>
      </c>
      <c r="M512" s="244">
        <v>46.99</v>
      </c>
      <c r="N512" s="245">
        <v>3771.42</v>
      </c>
      <c r="R512" s="117"/>
      <c r="S512" s="117"/>
      <c r="U512" s="309"/>
      <c r="AK512" s="131"/>
      <c r="AL512" s="226"/>
      <c r="AM512" s="226"/>
      <c r="AP512" s="237" t="s">
        <v>82</v>
      </c>
      <c r="AS512" s="226"/>
    </row>
    <row r="513" spans="1:48" s="120" customFormat="1" ht="15" x14ac:dyDescent="0.25">
      <c r="A513" s="240"/>
      <c r="B513" s="239" t="s">
        <v>83</v>
      </c>
      <c r="C513" s="330" t="s">
        <v>84</v>
      </c>
      <c r="D513" s="330"/>
      <c r="E513" s="330"/>
      <c r="F513" s="241"/>
      <c r="G513" s="242"/>
      <c r="H513" s="242"/>
      <c r="I513" s="242"/>
      <c r="J513" s="259">
        <v>2849.58</v>
      </c>
      <c r="K513" s="242"/>
      <c r="L513" s="243">
        <v>111.13</v>
      </c>
      <c r="M513" s="244">
        <v>8.75</v>
      </c>
      <c r="N513" s="260">
        <v>972.39</v>
      </c>
      <c r="R513" s="117"/>
      <c r="S513" s="117"/>
      <c r="U513" s="309"/>
      <c r="AK513" s="131"/>
      <c r="AL513" s="226"/>
      <c r="AM513" s="226"/>
      <c r="AP513" s="237" t="s">
        <v>84</v>
      </c>
      <c r="AS513" s="226"/>
    </row>
    <row r="514" spans="1:48" s="120" customFormat="1" ht="15" x14ac:dyDescent="0.25">
      <c r="A514" s="246"/>
      <c r="B514" s="239"/>
      <c r="C514" s="330" t="s">
        <v>66</v>
      </c>
      <c r="D514" s="330"/>
      <c r="E514" s="330"/>
      <c r="F514" s="241" t="s">
        <v>67</v>
      </c>
      <c r="G514" s="247">
        <v>376</v>
      </c>
      <c r="H514" s="265">
        <v>1.3225</v>
      </c>
      <c r="I514" s="248">
        <v>19.393139999999999</v>
      </c>
      <c r="J514" s="249"/>
      <c r="K514" s="242"/>
      <c r="L514" s="249"/>
      <c r="M514" s="242"/>
      <c r="N514" s="250"/>
      <c r="R514" s="117"/>
      <c r="S514" s="117"/>
      <c r="U514" s="309"/>
      <c r="AK514" s="131"/>
      <c r="AL514" s="226"/>
      <c r="AM514" s="226"/>
      <c r="AQ514" s="237" t="s">
        <v>66</v>
      </c>
      <c r="AS514" s="226"/>
    </row>
    <row r="515" spans="1:48" s="120" customFormat="1" ht="15" x14ac:dyDescent="0.25">
      <c r="A515" s="246"/>
      <c r="B515" s="239"/>
      <c r="C515" s="330" t="s">
        <v>85</v>
      </c>
      <c r="D515" s="330"/>
      <c r="E515" s="330"/>
      <c r="F515" s="241" t="s">
        <v>67</v>
      </c>
      <c r="G515" s="244">
        <v>108.85</v>
      </c>
      <c r="H515" s="265">
        <v>1.4375</v>
      </c>
      <c r="I515" s="268">
        <v>6.1024031000000001</v>
      </c>
      <c r="J515" s="249"/>
      <c r="K515" s="242"/>
      <c r="L515" s="249"/>
      <c r="M515" s="242"/>
      <c r="N515" s="250"/>
      <c r="R515" s="117"/>
      <c r="S515" s="117"/>
      <c r="U515" s="309"/>
      <c r="AK515" s="131"/>
      <c r="AL515" s="226"/>
      <c r="AM515" s="226"/>
      <c r="AQ515" s="237" t="s">
        <v>85</v>
      </c>
      <c r="AS515" s="226"/>
    </row>
    <row r="516" spans="1:48" s="120" customFormat="1" ht="15" x14ac:dyDescent="0.25">
      <c r="A516" s="235"/>
      <c r="B516" s="239"/>
      <c r="C516" s="331" t="s">
        <v>68</v>
      </c>
      <c r="D516" s="331"/>
      <c r="E516" s="331"/>
      <c r="F516" s="251"/>
      <c r="G516" s="252"/>
      <c r="H516" s="252"/>
      <c r="I516" s="252"/>
      <c r="J516" s="262">
        <v>19554.919999999998</v>
      </c>
      <c r="K516" s="252"/>
      <c r="L516" s="262">
        <v>1030.22</v>
      </c>
      <c r="M516" s="252"/>
      <c r="N516" s="254">
        <v>20468.580000000002</v>
      </c>
      <c r="R516" s="117"/>
      <c r="S516" s="117"/>
      <c r="U516" s="309"/>
      <c r="AK516" s="131"/>
      <c r="AL516" s="226"/>
      <c r="AM516" s="226"/>
      <c r="AR516" s="237" t="s">
        <v>68</v>
      </c>
      <c r="AS516" s="226"/>
    </row>
    <row r="517" spans="1:48" s="120" customFormat="1" ht="15" x14ac:dyDescent="0.25">
      <c r="A517" s="246"/>
      <c r="B517" s="239"/>
      <c r="C517" s="330" t="s">
        <v>69</v>
      </c>
      <c r="D517" s="330"/>
      <c r="E517" s="330"/>
      <c r="F517" s="241"/>
      <c r="G517" s="242"/>
      <c r="H517" s="242"/>
      <c r="I517" s="242"/>
      <c r="J517" s="249"/>
      <c r="K517" s="242"/>
      <c r="L517" s="243">
        <v>280.98</v>
      </c>
      <c r="M517" s="242"/>
      <c r="N517" s="245">
        <v>13203.25</v>
      </c>
      <c r="R517" s="117"/>
      <c r="S517" s="117"/>
      <c r="U517" s="309"/>
      <c r="AK517" s="131"/>
      <c r="AL517" s="226"/>
      <c r="AM517" s="226"/>
      <c r="AQ517" s="237" t="s">
        <v>69</v>
      </c>
      <c r="AS517" s="226"/>
    </row>
    <row r="518" spans="1:48" s="120" customFormat="1" ht="23.25" x14ac:dyDescent="0.25">
      <c r="A518" s="246"/>
      <c r="B518" s="239" t="s">
        <v>333</v>
      </c>
      <c r="C518" s="330" t="s">
        <v>334</v>
      </c>
      <c r="D518" s="330"/>
      <c r="E518" s="330"/>
      <c r="F518" s="241" t="s">
        <v>72</v>
      </c>
      <c r="G518" s="247">
        <v>117</v>
      </c>
      <c r="H518" s="242"/>
      <c r="I518" s="247">
        <v>117</v>
      </c>
      <c r="J518" s="249"/>
      <c r="K518" s="242"/>
      <c r="L518" s="243">
        <v>328.75</v>
      </c>
      <c r="M518" s="242"/>
      <c r="N518" s="245">
        <v>15447.8</v>
      </c>
      <c r="R518" s="117"/>
      <c r="S518" s="117"/>
      <c r="U518" s="309"/>
      <c r="AK518" s="131"/>
      <c r="AL518" s="226"/>
      <c r="AM518" s="226"/>
      <c r="AQ518" s="237" t="s">
        <v>334</v>
      </c>
      <c r="AS518" s="226"/>
    </row>
    <row r="519" spans="1:48" s="120" customFormat="1" ht="45" x14ac:dyDescent="0.25">
      <c r="A519" s="246"/>
      <c r="B519" s="239" t="s">
        <v>335</v>
      </c>
      <c r="C519" s="330" t="s">
        <v>336</v>
      </c>
      <c r="D519" s="330"/>
      <c r="E519" s="330"/>
      <c r="F519" s="241" t="s">
        <v>72</v>
      </c>
      <c r="G519" s="247">
        <v>74</v>
      </c>
      <c r="H519" s="244">
        <v>0.85</v>
      </c>
      <c r="I519" s="264">
        <v>62.9</v>
      </c>
      <c r="J519" s="249"/>
      <c r="K519" s="242"/>
      <c r="L519" s="243">
        <v>176.74</v>
      </c>
      <c r="M519" s="242"/>
      <c r="N519" s="245">
        <v>8304.84</v>
      </c>
      <c r="R519" s="118"/>
      <c r="S519" s="118"/>
      <c r="U519" s="309"/>
      <c r="AK519" s="131"/>
      <c r="AL519" s="226"/>
      <c r="AM519" s="226"/>
      <c r="AQ519" s="237" t="s">
        <v>336</v>
      </c>
      <c r="AS519" s="226"/>
    </row>
    <row r="520" spans="1:48" s="120" customFormat="1" ht="15" x14ac:dyDescent="0.25">
      <c r="A520" s="255"/>
      <c r="B520" s="256"/>
      <c r="C520" s="339" t="s">
        <v>75</v>
      </c>
      <c r="D520" s="339"/>
      <c r="E520" s="339"/>
      <c r="F520" s="229"/>
      <c r="G520" s="230"/>
      <c r="H520" s="230"/>
      <c r="I520" s="230"/>
      <c r="J520" s="233"/>
      <c r="K520" s="230"/>
      <c r="L520" s="257">
        <v>1535.71</v>
      </c>
      <c r="M520" s="252"/>
      <c r="N520" s="258">
        <v>44221.22</v>
      </c>
      <c r="R520" s="117"/>
      <c r="S520" s="117"/>
      <c r="U520" s="309"/>
      <c r="AK520" s="131"/>
      <c r="AL520" s="226"/>
      <c r="AM520" s="226"/>
      <c r="AS520" s="226" t="s">
        <v>75</v>
      </c>
    </row>
    <row r="521" spans="1:48" s="120" customFormat="1" ht="23.25" x14ac:dyDescent="0.25">
      <c r="A521" s="227" t="s">
        <v>337</v>
      </c>
      <c r="B521" s="228" t="s">
        <v>326</v>
      </c>
      <c r="C521" s="339" t="s">
        <v>338</v>
      </c>
      <c r="D521" s="339"/>
      <c r="E521" s="339"/>
      <c r="F521" s="229" t="s">
        <v>284</v>
      </c>
      <c r="G521" s="230">
        <v>39</v>
      </c>
      <c r="H521" s="231">
        <v>1</v>
      </c>
      <c r="I521" s="231">
        <v>39</v>
      </c>
      <c r="J521" s="233"/>
      <c r="K521" s="230"/>
      <c r="L521" s="233"/>
      <c r="M521" s="263">
        <v>8.75</v>
      </c>
      <c r="N521" s="234"/>
      <c r="R521" s="117"/>
      <c r="S521" s="117"/>
      <c r="U521" s="309"/>
      <c r="AK521" s="131"/>
      <c r="AL521" s="226"/>
      <c r="AM521" s="226" t="s">
        <v>338</v>
      </c>
      <c r="AS521" s="226"/>
    </row>
    <row r="522" spans="1:48" s="120" customFormat="1" ht="15" x14ac:dyDescent="0.25">
      <c r="A522" s="255"/>
      <c r="B522" s="256"/>
      <c r="C522" s="339" t="s">
        <v>75</v>
      </c>
      <c r="D522" s="339"/>
      <c r="E522" s="339"/>
      <c r="F522" s="229"/>
      <c r="G522" s="230"/>
      <c r="H522" s="230"/>
      <c r="I522" s="230"/>
      <c r="J522" s="233"/>
      <c r="K522" s="230"/>
      <c r="L522" s="269">
        <v>0</v>
      </c>
      <c r="M522" s="252"/>
      <c r="N522" s="273">
        <v>0</v>
      </c>
      <c r="R522" s="117"/>
      <c r="S522" s="117"/>
      <c r="U522" s="309"/>
      <c r="AK522" s="131"/>
      <c r="AL522" s="226"/>
      <c r="AM522" s="226"/>
      <c r="AS522" s="226" t="s">
        <v>75</v>
      </c>
    </row>
    <row r="523" spans="1:48" s="120" customFormat="1" ht="15" x14ac:dyDescent="0.25">
      <c r="A523" s="274"/>
      <c r="B523" s="275"/>
      <c r="C523" s="275"/>
      <c r="D523" s="275"/>
      <c r="E523" s="275"/>
      <c r="F523" s="276"/>
      <c r="G523" s="276"/>
      <c r="H523" s="276"/>
      <c r="I523" s="276"/>
      <c r="J523" s="277"/>
      <c r="K523" s="276"/>
      <c r="L523" s="277"/>
      <c r="M523" s="242"/>
      <c r="N523" s="277"/>
      <c r="R523" s="117"/>
      <c r="S523" s="117"/>
      <c r="U523" s="309"/>
      <c r="AK523" s="131"/>
      <c r="AL523" s="226"/>
      <c r="AM523" s="226"/>
      <c r="AS523" s="226"/>
    </row>
    <row r="524" spans="1:48" s="120" customFormat="1" ht="11.25" hidden="1" customHeight="1" x14ac:dyDescent="0.25">
      <c r="B524" s="278"/>
      <c r="C524" s="278"/>
      <c r="D524" s="278"/>
      <c r="E524" s="278"/>
      <c r="F524" s="278"/>
      <c r="G524" s="278"/>
      <c r="H524" s="278"/>
      <c r="I524" s="278"/>
      <c r="J524" s="278"/>
      <c r="K524" s="278"/>
      <c r="L524" s="279"/>
      <c r="M524" s="279"/>
      <c r="N524" s="279"/>
      <c r="R524" s="117"/>
      <c r="S524" s="117"/>
      <c r="U524" s="309"/>
    </row>
    <row r="525" spans="1:48" s="120" customFormat="1" ht="15" x14ac:dyDescent="0.25">
      <c r="A525" s="280"/>
      <c r="B525" s="281"/>
      <c r="C525" s="339" t="s">
        <v>339</v>
      </c>
      <c r="D525" s="339"/>
      <c r="E525" s="339"/>
      <c r="F525" s="339"/>
      <c r="G525" s="339"/>
      <c r="H525" s="339"/>
      <c r="I525" s="339"/>
      <c r="J525" s="339"/>
      <c r="K525" s="339"/>
      <c r="L525" s="282"/>
      <c r="M525" s="283"/>
      <c r="N525" s="284"/>
      <c r="R525" s="117"/>
      <c r="S525" s="117"/>
      <c r="U525" s="309"/>
      <c r="AU525" s="226" t="s">
        <v>339</v>
      </c>
    </row>
    <row r="526" spans="1:48" s="120" customFormat="1" ht="16.5" x14ac:dyDescent="0.3">
      <c r="A526" s="285"/>
      <c r="B526" s="239"/>
      <c r="C526" s="330" t="s">
        <v>340</v>
      </c>
      <c r="D526" s="330"/>
      <c r="E526" s="330"/>
      <c r="F526" s="330"/>
      <c r="G526" s="330"/>
      <c r="H526" s="330"/>
      <c r="I526" s="330"/>
      <c r="J526" s="330"/>
      <c r="K526" s="330"/>
      <c r="L526" s="286">
        <v>1901072.58</v>
      </c>
      <c r="M526" s="287"/>
      <c r="N526" s="288">
        <v>17791975.890000001</v>
      </c>
      <c r="O526" s="289"/>
      <c r="P526" s="289"/>
      <c r="Q526" s="289"/>
      <c r="R526" s="117"/>
      <c r="S526" s="117"/>
      <c r="U526" s="309"/>
      <c r="AU526" s="226"/>
      <c r="AV526" s="237" t="s">
        <v>340</v>
      </c>
    </row>
    <row r="527" spans="1:48" s="120" customFormat="1" ht="16.5" x14ac:dyDescent="0.3">
      <c r="A527" s="285"/>
      <c r="B527" s="239"/>
      <c r="C527" s="330" t="s">
        <v>341</v>
      </c>
      <c r="D527" s="330"/>
      <c r="E527" s="330"/>
      <c r="F527" s="330"/>
      <c r="G527" s="330"/>
      <c r="H527" s="330"/>
      <c r="I527" s="330"/>
      <c r="J527" s="330"/>
      <c r="K527" s="330"/>
      <c r="L527" s="290"/>
      <c r="M527" s="287"/>
      <c r="N527" s="291"/>
      <c r="O527" s="289"/>
      <c r="P527" s="289"/>
      <c r="Q527" s="289"/>
      <c r="R527" s="117"/>
      <c r="S527" s="117"/>
      <c r="U527" s="309"/>
      <c r="AU527" s="226"/>
      <c r="AV527" s="237" t="s">
        <v>341</v>
      </c>
    </row>
    <row r="528" spans="1:48" s="120" customFormat="1" ht="16.5" x14ac:dyDescent="0.3">
      <c r="A528" s="285"/>
      <c r="B528" s="239"/>
      <c r="C528" s="330" t="s">
        <v>342</v>
      </c>
      <c r="D528" s="330"/>
      <c r="E528" s="330"/>
      <c r="F528" s="330"/>
      <c r="G528" s="330"/>
      <c r="H528" s="330"/>
      <c r="I528" s="330"/>
      <c r="J528" s="330"/>
      <c r="K528" s="330"/>
      <c r="L528" s="286">
        <v>21583.95</v>
      </c>
      <c r="M528" s="287"/>
      <c r="N528" s="288">
        <v>1014229.82</v>
      </c>
      <c r="O528" s="289"/>
      <c r="P528" s="289"/>
      <c r="Q528" s="289"/>
      <c r="R528" s="117"/>
      <c r="S528" s="117"/>
      <c r="U528" s="309"/>
      <c r="AU528" s="226"/>
      <c r="AV528" s="237" t="s">
        <v>342</v>
      </c>
    </row>
    <row r="529" spans="1:48" s="120" customFormat="1" ht="16.5" x14ac:dyDescent="0.3">
      <c r="A529" s="285"/>
      <c r="B529" s="239"/>
      <c r="C529" s="330" t="s">
        <v>343</v>
      </c>
      <c r="D529" s="330"/>
      <c r="E529" s="330"/>
      <c r="F529" s="330"/>
      <c r="G529" s="330"/>
      <c r="H529" s="330"/>
      <c r="I529" s="330"/>
      <c r="J529" s="330"/>
      <c r="K529" s="330"/>
      <c r="L529" s="286">
        <v>60845.83</v>
      </c>
      <c r="M529" s="287"/>
      <c r="N529" s="288">
        <v>852450.06</v>
      </c>
      <c r="O529" s="289"/>
      <c r="P529" s="289"/>
      <c r="Q529" s="289"/>
      <c r="R529" s="117"/>
      <c r="S529" s="117"/>
      <c r="U529" s="309"/>
      <c r="AU529" s="226"/>
      <c r="AV529" s="237" t="s">
        <v>343</v>
      </c>
    </row>
    <row r="530" spans="1:48" s="120" customFormat="1" ht="16.5" x14ac:dyDescent="0.3">
      <c r="A530" s="285"/>
      <c r="B530" s="239"/>
      <c r="C530" s="330" t="s">
        <v>344</v>
      </c>
      <c r="D530" s="330"/>
      <c r="E530" s="330"/>
      <c r="F530" s="330"/>
      <c r="G530" s="330"/>
      <c r="H530" s="330"/>
      <c r="I530" s="330"/>
      <c r="J530" s="330"/>
      <c r="K530" s="330"/>
      <c r="L530" s="286">
        <v>3935.09</v>
      </c>
      <c r="M530" s="287"/>
      <c r="N530" s="288">
        <v>184909.89</v>
      </c>
      <c r="O530" s="289"/>
      <c r="P530" s="289"/>
      <c r="Q530" s="289"/>
      <c r="R530" s="117"/>
      <c r="S530" s="117"/>
      <c r="U530" s="309"/>
      <c r="AU530" s="226"/>
      <c r="AV530" s="237" t="s">
        <v>344</v>
      </c>
    </row>
    <row r="531" spans="1:48" s="120" customFormat="1" ht="16.5" x14ac:dyDescent="0.3">
      <c r="A531" s="285"/>
      <c r="B531" s="239"/>
      <c r="C531" s="330" t="s">
        <v>345</v>
      </c>
      <c r="D531" s="330"/>
      <c r="E531" s="330"/>
      <c r="F531" s="330"/>
      <c r="G531" s="330"/>
      <c r="H531" s="330"/>
      <c r="I531" s="330"/>
      <c r="J531" s="330"/>
      <c r="K531" s="330"/>
      <c r="L531" s="286">
        <v>1817243.6</v>
      </c>
      <c r="M531" s="287"/>
      <c r="N531" s="288">
        <v>15905400.6</v>
      </c>
      <c r="O531" s="289"/>
      <c r="P531" s="289"/>
      <c r="Q531" s="289"/>
      <c r="R531" s="117"/>
      <c r="S531" s="117"/>
      <c r="U531" s="309"/>
      <c r="AU531" s="226"/>
      <c r="AV531" s="237" t="s">
        <v>345</v>
      </c>
    </row>
    <row r="532" spans="1:48" s="120" customFormat="1" ht="16.5" x14ac:dyDescent="0.3">
      <c r="A532" s="285"/>
      <c r="B532" s="239"/>
      <c r="C532" s="330" t="s">
        <v>346</v>
      </c>
      <c r="D532" s="330"/>
      <c r="E532" s="330"/>
      <c r="F532" s="330"/>
      <c r="G532" s="330"/>
      <c r="H532" s="330"/>
      <c r="I532" s="330"/>
      <c r="J532" s="330"/>
      <c r="K532" s="330"/>
      <c r="L532" s="286">
        <v>1399.2</v>
      </c>
      <c r="M532" s="287"/>
      <c r="N532" s="288">
        <v>19895.41</v>
      </c>
      <c r="O532" s="289"/>
      <c r="P532" s="289"/>
      <c r="Q532" s="289"/>
      <c r="R532" s="117"/>
      <c r="S532" s="117"/>
      <c r="U532" s="309"/>
      <c r="AU532" s="226"/>
      <c r="AV532" s="237" t="s">
        <v>346</v>
      </c>
    </row>
    <row r="533" spans="1:48" s="120" customFormat="1" ht="16.5" x14ac:dyDescent="0.3">
      <c r="A533" s="285"/>
      <c r="B533" s="239"/>
      <c r="C533" s="330" t="s">
        <v>347</v>
      </c>
      <c r="D533" s="330"/>
      <c r="E533" s="330"/>
      <c r="F533" s="330"/>
      <c r="G533" s="330"/>
      <c r="H533" s="330"/>
      <c r="I533" s="330"/>
      <c r="J533" s="330"/>
      <c r="K533" s="330"/>
      <c r="L533" s="286">
        <v>1942673.25</v>
      </c>
      <c r="M533" s="287"/>
      <c r="N533" s="288">
        <v>19746789.640000001</v>
      </c>
      <c r="O533" s="289"/>
      <c r="P533" s="289"/>
      <c r="Q533" s="289"/>
      <c r="R533" s="117"/>
      <c r="S533" s="117"/>
      <c r="U533" s="309"/>
      <c r="AU533" s="226"/>
      <c r="AV533" s="237" t="s">
        <v>347</v>
      </c>
    </row>
    <row r="534" spans="1:48" s="120" customFormat="1" ht="16.5" x14ac:dyDescent="0.3">
      <c r="A534" s="285"/>
      <c r="B534" s="239"/>
      <c r="C534" s="330" t="s">
        <v>348</v>
      </c>
      <c r="D534" s="330"/>
      <c r="E534" s="330"/>
      <c r="F534" s="330"/>
      <c r="G534" s="330"/>
      <c r="H534" s="330"/>
      <c r="I534" s="330"/>
      <c r="J534" s="330"/>
      <c r="K534" s="330"/>
      <c r="L534" s="286">
        <v>1941274.05</v>
      </c>
      <c r="M534" s="287"/>
      <c r="N534" s="288">
        <v>19726894.23</v>
      </c>
      <c r="O534" s="289"/>
      <c r="P534" s="289"/>
      <c r="Q534" s="289"/>
      <c r="R534" s="117"/>
      <c r="S534" s="117"/>
      <c r="U534" s="309"/>
      <c r="AU534" s="226"/>
      <c r="AV534" s="237" t="s">
        <v>348</v>
      </c>
    </row>
    <row r="535" spans="1:48" s="120" customFormat="1" ht="16.5" x14ac:dyDescent="0.3">
      <c r="A535" s="285"/>
      <c r="B535" s="239"/>
      <c r="C535" s="330" t="s">
        <v>349</v>
      </c>
      <c r="D535" s="330"/>
      <c r="E535" s="330"/>
      <c r="F535" s="330"/>
      <c r="G535" s="330"/>
      <c r="H535" s="330"/>
      <c r="I535" s="330"/>
      <c r="J535" s="330"/>
      <c r="K535" s="330"/>
      <c r="L535" s="290"/>
      <c r="M535" s="287"/>
      <c r="N535" s="291"/>
      <c r="O535" s="289"/>
      <c r="P535" s="289"/>
      <c r="Q535" s="289"/>
      <c r="R535" s="117"/>
      <c r="S535" s="117"/>
      <c r="U535" s="309"/>
      <c r="AU535" s="226"/>
      <c r="AV535" s="237" t="s">
        <v>349</v>
      </c>
    </row>
    <row r="536" spans="1:48" s="120" customFormat="1" ht="16.5" x14ac:dyDescent="0.3">
      <c r="A536" s="285"/>
      <c r="B536" s="239"/>
      <c r="C536" s="330" t="s">
        <v>350</v>
      </c>
      <c r="D536" s="330"/>
      <c r="E536" s="330"/>
      <c r="F536" s="330"/>
      <c r="G536" s="330"/>
      <c r="H536" s="330"/>
      <c r="I536" s="330"/>
      <c r="J536" s="330"/>
      <c r="K536" s="330"/>
      <c r="L536" s="286">
        <v>21583.95</v>
      </c>
      <c r="M536" s="287"/>
      <c r="N536" s="288">
        <v>1014229.82</v>
      </c>
      <c r="O536" s="289"/>
      <c r="P536" s="289"/>
      <c r="Q536" s="289"/>
      <c r="R536" s="117"/>
      <c r="S536" s="117"/>
      <c r="U536" s="309"/>
      <c r="AU536" s="226"/>
      <c r="AV536" s="237" t="s">
        <v>350</v>
      </c>
    </row>
    <row r="537" spans="1:48" s="120" customFormat="1" ht="16.5" x14ac:dyDescent="0.3">
      <c r="A537" s="285"/>
      <c r="B537" s="239"/>
      <c r="C537" s="330" t="s">
        <v>351</v>
      </c>
      <c r="D537" s="330"/>
      <c r="E537" s="330"/>
      <c r="F537" s="330"/>
      <c r="G537" s="330"/>
      <c r="H537" s="330"/>
      <c r="I537" s="330"/>
      <c r="J537" s="330"/>
      <c r="K537" s="330"/>
      <c r="L537" s="286">
        <v>60845.83</v>
      </c>
      <c r="M537" s="287"/>
      <c r="N537" s="288">
        <v>852450.06</v>
      </c>
      <c r="O537" s="289"/>
      <c r="P537" s="289"/>
      <c r="Q537" s="289"/>
      <c r="R537" s="117"/>
      <c r="S537" s="117"/>
      <c r="U537" s="309"/>
      <c r="AU537" s="226"/>
      <c r="AV537" s="237" t="s">
        <v>351</v>
      </c>
    </row>
    <row r="538" spans="1:48" s="120" customFormat="1" ht="16.5" x14ac:dyDescent="0.3">
      <c r="A538" s="285"/>
      <c r="B538" s="239"/>
      <c r="C538" s="330" t="s">
        <v>352</v>
      </c>
      <c r="D538" s="330"/>
      <c r="E538" s="330"/>
      <c r="F538" s="330"/>
      <c r="G538" s="330"/>
      <c r="H538" s="330"/>
      <c r="I538" s="330"/>
      <c r="J538" s="330"/>
      <c r="K538" s="330"/>
      <c r="L538" s="286">
        <v>3935.09</v>
      </c>
      <c r="M538" s="287"/>
      <c r="N538" s="288">
        <v>184909.89</v>
      </c>
      <c r="O538" s="289"/>
      <c r="P538" s="289"/>
      <c r="Q538" s="289"/>
      <c r="R538" s="117"/>
      <c r="S538" s="117"/>
      <c r="U538" s="309"/>
      <c r="AU538" s="226"/>
      <c r="AV538" s="237" t="s">
        <v>352</v>
      </c>
    </row>
    <row r="539" spans="1:48" s="120" customFormat="1" ht="16.5" x14ac:dyDescent="0.3">
      <c r="A539" s="285"/>
      <c r="B539" s="239"/>
      <c r="C539" s="330" t="s">
        <v>353</v>
      </c>
      <c r="D539" s="330"/>
      <c r="E539" s="330"/>
      <c r="F539" s="330"/>
      <c r="G539" s="330"/>
      <c r="H539" s="330"/>
      <c r="I539" s="330"/>
      <c r="J539" s="330"/>
      <c r="K539" s="330"/>
      <c r="L539" s="286">
        <v>1817243.6</v>
      </c>
      <c r="M539" s="287"/>
      <c r="N539" s="288">
        <v>15905400.6</v>
      </c>
      <c r="O539" s="289"/>
      <c r="P539" s="289"/>
      <c r="Q539" s="289"/>
      <c r="R539" s="117"/>
      <c r="S539" s="117"/>
      <c r="U539" s="309"/>
      <c r="AU539" s="226"/>
      <c r="AV539" s="237" t="s">
        <v>353</v>
      </c>
    </row>
    <row r="540" spans="1:48" s="120" customFormat="1" ht="16.5" x14ac:dyDescent="0.3">
      <c r="A540" s="285"/>
      <c r="B540" s="239"/>
      <c r="C540" s="330" t="s">
        <v>354</v>
      </c>
      <c r="D540" s="330"/>
      <c r="E540" s="330"/>
      <c r="F540" s="330"/>
      <c r="G540" s="330"/>
      <c r="H540" s="330"/>
      <c r="I540" s="330"/>
      <c r="J540" s="330"/>
      <c r="K540" s="330"/>
      <c r="L540" s="286">
        <v>27485.58</v>
      </c>
      <c r="M540" s="287"/>
      <c r="N540" s="288">
        <v>1291547.52</v>
      </c>
      <c r="O540" s="289"/>
      <c r="P540" s="289"/>
      <c r="Q540" s="289"/>
      <c r="R540" s="117"/>
      <c r="S540" s="117"/>
      <c r="U540" s="309"/>
      <c r="AU540" s="226"/>
      <c r="AV540" s="237" t="s">
        <v>354</v>
      </c>
    </row>
    <row r="541" spans="1:48" s="120" customFormat="1" ht="16.5" x14ac:dyDescent="0.3">
      <c r="A541" s="285"/>
      <c r="B541" s="239"/>
      <c r="C541" s="330" t="s">
        <v>355</v>
      </c>
      <c r="D541" s="330"/>
      <c r="E541" s="330"/>
      <c r="F541" s="330"/>
      <c r="G541" s="330"/>
      <c r="H541" s="330"/>
      <c r="I541" s="330"/>
      <c r="J541" s="330"/>
      <c r="K541" s="330"/>
      <c r="L541" s="286">
        <v>14115.09</v>
      </c>
      <c r="M541" s="287"/>
      <c r="N541" s="288">
        <v>663266.23</v>
      </c>
      <c r="O541" s="289"/>
      <c r="P541" s="289"/>
      <c r="Q541" s="289"/>
      <c r="R541" s="117"/>
      <c r="S541" s="117"/>
      <c r="U541" s="309"/>
      <c r="AU541" s="226"/>
      <c r="AV541" s="237" t="s">
        <v>355</v>
      </c>
    </row>
    <row r="542" spans="1:48" s="120" customFormat="1" ht="16.5" x14ac:dyDescent="0.3">
      <c r="A542" s="285"/>
      <c r="B542" s="239"/>
      <c r="C542" s="330" t="s">
        <v>356</v>
      </c>
      <c r="D542" s="330"/>
      <c r="E542" s="330"/>
      <c r="F542" s="330"/>
      <c r="G542" s="330"/>
      <c r="H542" s="330"/>
      <c r="I542" s="330"/>
      <c r="J542" s="330"/>
      <c r="K542" s="330"/>
      <c r="L542" s="286">
        <v>1399.2</v>
      </c>
      <c r="M542" s="287"/>
      <c r="N542" s="288">
        <v>19895.41</v>
      </c>
      <c r="O542" s="289"/>
      <c r="P542" s="289"/>
      <c r="Q542" s="289"/>
      <c r="R542" s="117"/>
      <c r="S542" s="117"/>
      <c r="U542" s="309"/>
      <c r="AU542" s="226"/>
      <c r="AV542" s="237" t="s">
        <v>356</v>
      </c>
    </row>
    <row r="543" spans="1:48" s="120" customFormat="1" ht="16.5" x14ac:dyDescent="0.3">
      <c r="A543" s="285"/>
      <c r="B543" s="239"/>
      <c r="C543" s="330" t="s">
        <v>357</v>
      </c>
      <c r="D543" s="330"/>
      <c r="E543" s="330"/>
      <c r="F543" s="330"/>
      <c r="G543" s="330"/>
      <c r="H543" s="330"/>
      <c r="I543" s="330"/>
      <c r="J543" s="330"/>
      <c r="K543" s="330"/>
      <c r="L543" s="286">
        <v>25519.040000000001</v>
      </c>
      <c r="M543" s="287"/>
      <c r="N543" s="288">
        <v>1199139.71</v>
      </c>
      <c r="O543" s="289"/>
      <c r="P543" s="289"/>
      <c r="Q543" s="289"/>
      <c r="R543" s="117"/>
      <c r="S543" s="117"/>
      <c r="U543" s="309"/>
      <c r="AU543" s="226"/>
      <c r="AV543" s="237" t="s">
        <v>357</v>
      </c>
    </row>
    <row r="544" spans="1:48" s="120" customFormat="1" ht="16.5" x14ac:dyDescent="0.3">
      <c r="A544" s="285"/>
      <c r="B544" s="239"/>
      <c r="C544" s="330" t="s">
        <v>358</v>
      </c>
      <c r="D544" s="330"/>
      <c r="E544" s="330"/>
      <c r="F544" s="330"/>
      <c r="G544" s="330"/>
      <c r="H544" s="330"/>
      <c r="I544" s="330"/>
      <c r="J544" s="330"/>
      <c r="K544" s="330"/>
      <c r="L544" s="286">
        <v>27485.58</v>
      </c>
      <c r="M544" s="287"/>
      <c r="N544" s="288">
        <v>1291547.52</v>
      </c>
      <c r="O544" s="289"/>
      <c r="P544" s="289"/>
      <c r="Q544" s="289"/>
      <c r="R544" s="117"/>
      <c r="S544" s="117"/>
      <c r="U544" s="309"/>
      <c r="AU544" s="226"/>
      <c r="AV544" s="237" t="s">
        <v>358</v>
      </c>
    </row>
    <row r="545" spans="1:51" s="120" customFormat="1" ht="16.5" x14ac:dyDescent="0.3">
      <c r="A545" s="285"/>
      <c r="B545" s="239"/>
      <c r="C545" s="330" t="s">
        <v>359</v>
      </c>
      <c r="D545" s="330"/>
      <c r="E545" s="330"/>
      <c r="F545" s="330"/>
      <c r="G545" s="330"/>
      <c r="H545" s="330"/>
      <c r="I545" s="330"/>
      <c r="J545" s="330"/>
      <c r="K545" s="330"/>
      <c r="L545" s="286">
        <v>14115.09</v>
      </c>
      <c r="M545" s="287"/>
      <c r="N545" s="288">
        <v>663266.23</v>
      </c>
      <c r="O545" s="289"/>
      <c r="P545" s="289"/>
      <c r="Q545" s="289"/>
      <c r="R545" s="117"/>
      <c r="S545" s="117"/>
      <c r="U545" s="309"/>
      <c r="AU545" s="226"/>
      <c r="AV545" s="237" t="s">
        <v>359</v>
      </c>
    </row>
    <row r="546" spans="1:51" s="120" customFormat="1" ht="16.5" x14ac:dyDescent="0.3">
      <c r="A546" s="285"/>
      <c r="B546" s="239"/>
      <c r="C546" s="330" t="s">
        <v>360</v>
      </c>
      <c r="D546" s="330"/>
      <c r="E546" s="330"/>
      <c r="F546" s="330"/>
      <c r="G546" s="330"/>
      <c r="H546" s="330"/>
      <c r="I546" s="330"/>
      <c r="J546" s="330"/>
      <c r="K546" s="330"/>
      <c r="L546" s="286">
        <v>58280.2</v>
      </c>
      <c r="M546" s="287"/>
      <c r="N546" s="288">
        <v>592403.68999999994</v>
      </c>
      <c r="O546" s="289"/>
      <c r="P546" s="289"/>
      <c r="Q546" s="289"/>
      <c r="R546" s="117"/>
      <c r="S546" s="117"/>
      <c r="U546" s="309"/>
      <c r="AU546" s="226"/>
      <c r="AV546" s="237" t="s">
        <v>360</v>
      </c>
    </row>
    <row r="547" spans="1:51" s="120" customFormat="1" ht="16.5" x14ac:dyDescent="0.3">
      <c r="A547" s="285"/>
      <c r="B547" s="292"/>
      <c r="C547" s="344" t="s">
        <v>361</v>
      </c>
      <c r="D547" s="344"/>
      <c r="E547" s="344"/>
      <c r="F547" s="344"/>
      <c r="G547" s="344"/>
      <c r="H547" s="344"/>
      <c r="I547" s="344"/>
      <c r="J547" s="344"/>
      <c r="K547" s="344"/>
      <c r="L547" s="293">
        <v>2000953.45</v>
      </c>
      <c r="M547" s="294"/>
      <c r="N547" s="295">
        <v>20339193.329999998</v>
      </c>
      <c r="O547" s="289"/>
      <c r="P547" s="289"/>
      <c r="Q547" s="289"/>
      <c r="R547" s="117"/>
      <c r="S547" s="117"/>
      <c r="U547" s="309"/>
      <c r="AU547" s="226"/>
      <c r="AW547" s="226" t="s">
        <v>361</v>
      </c>
    </row>
    <row r="548" spans="1:51" s="120" customFormat="1" ht="16.5" x14ac:dyDescent="0.3">
      <c r="A548" s="285"/>
      <c r="B548" s="292"/>
      <c r="C548" s="344" t="s">
        <v>363</v>
      </c>
      <c r="D548" s="344"/>
      <c r="E548" s="344"/>
      <c r="F548" s="344"/>
      <c r="G548" s="344"/>
      <c r="H548" s="344"/>
      <c r="I548" s="344"/>
      <c r="J548" s="344"/>
      <c r="K548" s="344"/>
      <c r="L548" s="293">
        <v>2000953.45</v>
      </c>
      <c r="M548" s="294"/>
      <c r="N548" s="295">
        <v>20339193.329999998</v>
      </c>
      <c r="O548" s="289"/>
      <c r="P548" s="289"/>
      <c r="Q548" s="289"/>
      <c r="R548" s="117"/>
      <c r="S548" s="117"/>
      <c r="U548" s="309"/>
      <c r="AU548" s="226"/>
      <c r="AW548" s="226" t="s">
        <v>363</v>
      </c>
    </row>
    <row r="549" spans="1:51" s="120" customFormat="1" ht="16.5" x14ac:dyDescent="0.3">
      <c r="A549" s="285"/>
      <c r="B549" s="239"/>
      <c r="C549" s="330" t="s">
        <v>364</v>
      </c>
      <c r="D549" s="330"/>
      <c r="E549" s="330"/>
      <c r="F549" s="330"/>
      <c r="G549" s="330"/>
      <c r="H549" s="330"/>
      <c r="I549" s="330"/>
      <c r="J549" s="330"/>
      <c r="K549" s="330"/>
      <c r="L549" s="286">
        <v>400190.69</v>
      </c>
      <c r="M549" s="287"/>
      <c r="N549" s="288">
        <v>4067838.67</v>
      </c>
      <c r="O549" s="289"/>
      <c r="P549" s="289"/>
      <c r="Q549" s="289"/>
      <c r="R549" s="117"/>
      <c r="S549" s="117"/>
      <c r="U549" s="309"/>
      <c r="AU549" s="226"/>
      <c r="AW549" s="226"/>
      <c r="AX549" s="237" t="s">
        <v>364</v>
      </c>
    </row>
    <row r="550" spans="1:51" s="120" customFormat="1" ht="16.5" x14ac:dyDescent="0.3">
      <c r="A550" s="285"/>
      <c r="B550" s="292"/>
      <c r="C550" s="344" t="s">
        <v>365</v>
      </c>
      <c r="D550" s="344"/>
      <c r="E550" s="344"/>
      <c r="F550" s="344"/>
      <c r="G550" s="344"/>
      <c r="H550" s="344"/>
      <c r="I550" s="344"/>
      <c r="J550" s="344"/>
      <c r="K550" s="344"/>
      <c r="L550" s="293">
        <v>2401144.14</v>
      </c>
      <c r="M550" s="294"/>
      <c r="N550" s="305">
        <v>24407032</v>
      </c>
      <c r="O550" s="289"/>
      <c r="P550" s="289"/>
      <c r="Q550" s="289"/>
      <c r="R550" s="306" t="s">
        <v>456</v>
      </c>
      <c r="S550" s="117"/>
      <c r="T550" s="308">
        <f>SUM(T35:T549)*1.03*1.2</f>
        <v>141072.63983999999</v>
      </c>
      <c r="U550" s="309" t="s">
        <v>465</v>
      </c>
      <c r="AU550" s="226"/>
      <c r="AW550" s="226"/>
      <c r="AY550" s="226" t="s">
        <v>365</v>
      </c>
    </row>
    <row r="551" spans="1:51" s="120" customFormat="1" ht="1.5" customHeight="1" x14ac:dyDescent="0.25">
      <c r="B551" s="277"/>
      <c r="C551" s="275"/>
      <c r="D551" s="275"/>
      <c r="E551" s="275"/>
      <c r="F551" s="275"/>
      <c r="G551" s="275"/>
      <c r="H551" s="275"/>
      <c r="I551" s="275"/>
      <c r="J551" s="275"/>
      <c r="K551" s="275"/>
      <c r="L551" s="293"/>
      <c r="M551" s="296"/>
      <c r="N551" s="297"/>
      <c r="R551" s="118" t="s">
        <v>377</v>
      </c>
      <c r="S551" s="118" t="s">
        <v>377</v>
      </c>
      <c r="U551" s="309"/>
    </row>
    <row r="552" spans="1:51" s="120" customFormat="1" ht="26.25" customHeight="1" x14ac:dyDescent="0.25">
      <c r="A552" s="298"/>
      <c r="B552" s="299"/>
      <c r="C552" s="299"/>
      <c r="D552" s="299"/>
      <c r="E552" s="299"/>
      <c r="F552" s="299"/>
      <c r="G552" s="299"/>
      <c r="H552" s="299"/>
      <c r="I552" s="299"/>
      <c r="J552" s="299"/>
      <c r="K552" s="299"/>
      <c r="L552" s="299"/>
      <c r="M552" s="299"/>
      <c r="N552" s="299"/>
      <c r="R552" s="117"/>
      <c r="S552" s="117"/>
      <c r="U552" s="309"/>
    </row>
    <row r="553" spans="1:51" customFormat="1" ht="15" x14ac:dyDescent="0.25">
      <c r="O553" s="117"/>
      <c r="P553" s="117"/>
      <c r="U553" s="311"/>
      <c r="AS553" s="40"/>
      <c r="AU553" s="40"/>
      <c r="AW553" s="40"/>
    </row>
    <row r="554" spans="1:51" customFormat="1" ht="60.75" customHeight="1" x14ac:dyDescent="0.25">
      <c r="A554" s="98"/>
      <c r="B554" s="52"/>
      <c r="C554" s="341" t="s">
        <v>362</v>
      </c>
      <c r="D554" s="341"/>
      <c r="E554" s="341"/>
      <c r="F554" s="341"/>
      <c r="G554" s="341"/>
      <c r="H554" s="341"/>
      <c r="I554" s="341"/>
      <c r="J554" s="341"/>
      <c r="K554" s="341"/>
      <c r="L554" s="99">
        <f>L548*1.2</f>
        <v>2401144.1399999997</v>
      </c>
      <c r="M554" s="100"/>
      <c r="N554" s="101">
        <f>N548*1.2</f>
        <v>24407031.995999996</v>
      </c>
      <c r="O554" s="118" t="s">
        <v>377</v>
      </c>
      <c r="P554" s="118" t="s">
        <v>377</v>
      </c>
      <c r="Q554" s="304"/>
      <c r="R554" s="118" t="s">
        <v>377</v>
      </c>
      <c r="S554" s="307" t="s">
        <v>464</v>
      </c>
      <c r="U554" s="311"/>
      <c r="AS554" s="40"/>
      <c r="AT554" s="3" t="s">
        <v>362</v>
      </c>
      <c r="AU554" s="40"/>
    </row>
    <row r="555" spans="1:51" customFormat="1" ht="15" x14ac:dyDescent="0.25">
      <c r="A555" s="98"/>
      <c r="B555" s="105"/>
      <c r="C555" s="342" t="s">
        <v>363</v>
      </c>
      <c r="D555" s="342"/>
      <c r="E555" s="342"/>
      <c r="F555" s="342"/>
      <c r="G555" s="342"/>
      <c r="H555" s="342"/>
      <c r="I555" s="342"/>
      <c r="J555" s="342"/>
      <c r="K555" s="342"/>
      <c r="L555" s="106">
        <f>L554</f>
        <v>2401144.1399999997</v>
      </c>
      <c r="M555" s="107"/>
      <c r="N555" s="108">
        <f>N554</f>
        <v>24407031.995999996</v>
      </c>
      <c r="O555" s="117"/>
      <c r="P555" s="117"/>
      <c r="Q555" s="117"/>
      <c r="R555" s="117"/>
      <c r="U555" s="311"/>
      <c r="AS555" s="40"/>
      <c r="AU555" s="40" t="s">
        <v>363</v>
      </c>
    </row>
    <row r="556" spans="1:51" customFormat="1" ht="15" x14ac:dyDescent="0.25">
      <c r="A556" s="98"/>
      <c r="B556" s="52"/>
      <c r="C556" s="343" t="s">
        <v>364</v>
      </c>
      <c r="D556" s="343"/>
      <c r="E556" s="343"/>
      <c r="F556" s="343"/>
      <c r="G556" s="343"/>
      <c r="H556" s="343"/>
      <c r="I556" s="343"/>
      <c r="J556" s="343"/>
      <c r="K556" s="343"/>
      <c r="L556" s="99">
        <f>L555*0.2</f>
        <v>480228.82799999998</v>
      </c>
      <c r="M556" s="100"/>
      <c r="N556" s="101">
        <f>N555*0.2</f>
        <v>4881406.3991999989</v>
      </c>
      <c r="O556" s="117"/>
      <c r="P556" s="117"/>
      <c r="Q556" s="117"/>
      <c r="R556" s="117"/>
      <c r="U556" s="311"/>
      <c r="AS556" s="40"/>
      <c r="AU556" s="40"/>
      <c r="AV556" s="3" t="s">
        <v>364</v>
      </c>
    </row>
    <row r="557" spans="1:51" customFormat="1" ht="15" x14ac:dyDescent="0.25">
      <c r="A557" s="98"/>
      <c r="B557" s="105"/>
      <c r="C557" s="342" t="s">
        <v>365</v>
      </c>
      <c r="D557" s="342"/>
      <c r="E557" s="342"/>
      <c r="F557" s="342"/>
      <c r="G557" s="342"/>
      <c r="H557" s="342"/>
      <c r="I557" s="342"/>
      <c r="J557" s="342"/>
      <c r="K557" s="342"/>
      <c r="L557" s="106">
        <f>L555+L556</f>
        <v>2881372.9679999994</v>
      </c>
      <c r="M557" s="107"/>
      <c r="N557" s="190">
        <f>N555+N556</f>
        <v>29288438.395199995</v>
      </c>
      <c r="O557" s="117"/>
      <c r="P557" s="117"/>
      <c r="Q557" s="306" t="s">
        <v>457</v>
      </c>
      <c r="R557" s="306" t="s">
        <v>457</v>
      </c>
      <c r="S557" s="189"/>
      <c r="U557" s="311"/>
      <c r="AS557" s="40"/>
      <c r="AU557" s="40"/>
      <c r="AW557" s="40"/>
    </row>
  </sheetData>
  <autoFilter ref="A35:N522" xr:uid="{CC491415-EC5E-4A75-B8EC-A7466CCF9372}">
    <filterColumn colId="2" showButton="0"/>
    <filterColumn colId="3" showButton="0"/>
    <filterColumn colId="6" showButton="0"/>
    <filterColumn colId="7" showButton="0"/>
    <filterColumn colId="9" showButton="0"/>
    <filterColumn colId="10" showButton="0"/>
  </autoFilter>
  <mergeCells count="548">
    <mergeCell ref="C554:K554"/>
    <mergeCell ref="C555:K555"/>
    <mergeCell ref="C556:K556"/>
    <mergeCell ref="C557:K557"/>
    <mergeCell ref="C549:K549"/>
    <mergeCell ref="C550:K550"/>
    <mergeCell ref="C543:K543"/>
    <mergeCell ref="C544:K544"/>
    <mergeCell ref="C545:K545"/>
    <mergeCell ref="C546:K546"/>
    <mergeCell ref="C547:K547"/>
    <mergeCell ref="C548:K548"/>
    <mergeCell ref="C537:K537"/>
    <mergeCell ref="C538:K538"/>
    <mergeCell ref="C539:K539"/>
    <mergeCell ref="C540:K540"/>
    <mergeCell ref="C541:K541"/>
    <mergeCell ref="C542:K542"/>
    <mergeCell ref="C531:K531"/>
    <mergeCell ref="C532:K532"/>
    <mergeCell ref="C533:K533"/>
    <mergeCell ref="C534:K534"/>
    <mergeCell ref="C535:K535"/>
    <mergeCell ref="C536:K536"/>
    <mergeCell ref="C525:K525"/>
    <mergeCell ref="C526:K526"/>
    <mergeCell ref="C527:K527"/>
    <mergeCell ref="C528:K528"/>
    <mergeCell ref="C529:K529"/>
    <mergeCell ref="C530:K530"/>
    <mergeCell ref="C517:E517"/>
    <mergeCell ref="C518:E518"/>
    <mergeCell ref="C519:E519"/>
    <mergeCell ref="C520:E520"/>
    <mergeCell ref="C521:E521"/>
    <mergeCell ref="C522:E522"/>
    <mergeCell ref="C511:E511"/>
    <mergeCell ref="C512:E512"/>
    <mergeCell ref="C513:E513"/>
    <mergeCell ref="C514:E514"/>
    <mergeCell ref="C515:E515"/>
    <mergeCell ref="C516:E516"/>
    <mergeCell ref="C505:E505"/>
    <mergeCell ref="C506:E506"/>
    <mergeCell ref="C507:N507"/>
    <mergeCell ref="C508:N508"/>
    <mergeCell ref="C509:N509"/>
    <mergeCell ref="C510:E510"/>
    <mergeCell ref="C499:N499"/>
    <mergeCell ref="C500:N500"/>
    <mergeCell ref="C501:N501"/>
    <mergeCell ref="C502:N502"/>
    <mergeCell ref="C503:E503"/>
    <mergeCell ref="C504:E504"/>
    <mergeCell ref="C493:E493"/>
    <mergeCell ref="C494:E494"/>
    <mergeCell ref="C495:E495"/>
    <mergeCell ref="C496:E496"/>
    <mergeCell ref="C497:E497"/>
    <mergeCell ref="C498:E498"/>
    <mergeCell ref="C487:N487"/>
    <mergeCell ref="C488:E488"/>
    <mergeCell ref="C489:E489"/>
    <mergeCell ref="C490:E490"/>
    <mergeCell ref="C491:E491"/>
    <mergeCell ref="C492:E492"/>
    <mergeCell ref="C481:E481"/>
    <mergeCell ref="C482:E482"/>
    <mergeCell ref="A483:N483"/>
    <mergeCell ref="C484:E484"/>
    <mergeCell ref="C485:N485"/>
    <mergeCell ref="C486:N486"/>
    <mergeCell ref="C475:E475"/>
    <mergeCell ref="C476:E476"/>
    <mergeCell ref="C477:E477"/>
    <mergeCell ref="C478:E478"/>
    <mergeCell ref="C479:E479"/>
    <mergeCell ref="C480:E480"/>
    <mergeCell ref="C469:E469"/>
    <mergeCell ref="C470:N470"/>
    <mergeCell ref="C471:N471"/>
    <mergeCell ref="C472:N472"/>
    <mergeCell ref="C473:E473"/>
    <mergeCell ref="C474:E474"/>
    <mergeCell ref="C463:E463"/>
    <mergeCell ref="C464:N464"/>
    <mergeCell ref="C465:N465"/>
    <mergeCell ref="C466:N466"/>
    <mergeCell ref="C467:N467"/>
    <mergeCell ref="C468:E468"/>
    <mergeCell ref="C457:E457"/>
    <mergeCell ref="C458:E458"/>
    <mergeCell ref="C459:E459"/>
    <mergeCell ref="C460:E460"/>
    <mergeCell ref="C461:E461"/>
    <mergeCell ref="C462:E462"/>
    <mergeCell ref="C451:E451"/>
    <mergeCell ref="C452:E452"/>
    <mergeCell ref="C453:E453"/>
    <mergeCell ref="C454:E454"/>
    <mergeCell ref="C455:E455"/>
    <mergeCell ref="C456:E456"/>
    <mergeCell ref="C445:N445"/>
    <mergeCell ref="C446:N446"/>
    <mergeCell ref="C447:N447"/>
    <mergeCell ref="C448:N448"/>
    <mergeCell ref="C449:N449"/>
    <mergeCell ref="C450:E450"/>
    <mergeCell ref="C439:E439"/>
    <mergeCell ref="C440:N440"/>
    <mergeCell ref="C441:N441"/>
    <mergeCell ref="C442:N442"/>
    <mergeCell ref="C443:E443"/>
    <mergeCell ref="C444:E444"/>
    <mergeCell ref="C433:N433"/>
    <mergeCell ref="C434:N434"/>
    <mergeCell ref="C435:N435"/>
    <mergeCell ref="C436:E436"/>
    <mergeCell ref="C437:E437"/>
    <mergeCell ref="C438:E438"/>
    <mergeCell ref="C427:N427"/>
    <mergeCell ref="C428:N428"/>
    <mergeCell ref="C429:E429"/>
    <mergeCell ref="C430:E430"/>
    <mergeCell ref="C431:E431"/>
    <mergeCell ref="C432:E432"/>
    <mergeCell ref="C421:N421"/>
    <mergeCell ref="C422:E422"/>
    <mergeCell ref="C423:E423"/>
    <mergeCell ref="C424:E424"/>
    <mergeCell ref="C425:E425"/>
    <mergeCell ref="C426:N426"/>
    <mergeCell ref="C415:E415"/>
    <mergeCell ref="C416:E416"/>
    <mergeCell ref="C417:E417"/>
    <mergeCell ref="C418:E418"/>
    <mergeCell ref="C419:N419"/>
    <mergeCell ref="C420:N420"/>
    <mergeCell ref="C409:E409"/>
    <mergeCell ref="C410:E410"/>
    <mergeCell ref="C411:E411"/>
    <mergeCell ref="C412:N412"/>
    <mergeCell ref="C413:N413"/>
    <mergeCell ref="C414:N414"/>
    <mergeCell ref="C403:E403"/>
    <mergeCell ref="C404:E404"/>
    <mergeCell ref="C405:N405"/>
    <mergeCell ref="C406:N406"/>
    <mergeCell ref="C407:N407"/>
    <mergeCell ref="C408:E408"/>
    <mergeCell ref="C397:E397"/>
    <mergeCell ref="C398:N398"/>
    <mergeCell ref="C399:N399"/>
    <mergeCell ref="C400:N400"/>
    <mergeCell ref="C401:E401"/>
    <mergeCell ref="C402:E402"/>
    <mergeCell ref="C391:N391"/>
    <mergeCell ref="C392:N392"/>
    <mergeCell ref="C393:N393"/>
    <mergeCell ref="C394:E394"/>
    <mergeCell ref="C395:E395"/>
    <mergeCell ref="C396:E396"/>
    <mergeCell ref="C385:N385"/>
    <mergeCell ref="C386:N386"/>
    <mergeCell ref="C387:E387"/>
    <mergeCell ref="C388:E388"/>
    <mergeCell ref="C389:E389"/>
    <mergeCell ref="C390:E390"/>
    <mergeCell ref="C379:E379"/>
    <mergeCell ref="C380:E380"/>
    <mergeCell ref="C381:E381"/>
    <mergeCell ref="C382:E382"/>
    <mergeCell ref="C383:E383"/>
    <mergeCell ref="C384:N384"/>
    <mergeCell ref="C373:E373"/>
    <mergeCell ref="C374:E374"/>
    <mergeCell ref="C375:E375"/>
    <mergeCell ref="C376:E376"/>
    <mergeCell ref="C377:E377"/>
    <mergeCell ref="C378:E378"/>
    <mergeCell ref="C367:N367"/>
    <mergeCell ref="C368:N368"/>
    <mergeCell ref="C369:N369"/>
    <mergeCell ref="C370:E370"/>
    <mergeCell ref="C371:E371"/>
    <mergeCell ref="C372:E372"/>
    <mergeCell ref="C361:N361"/>
    <mergeCell ref="C362:N362"/>
    <mergeCell ref="C363:E363"/>
    <mergeCell ref="C364:E364"/>
    <mergeCell ref="C365:N365"/>
    <mergeCell ref="C366:N366"/>
    <mergeCell ref="C355:E355"/>
    <mergeCell ref="C356:E356"/>
    <mergeCell ref="C357:E357"/>
    <mergeCell ref="C358:E358"/>
    <mergeCell ref="C359:N359"/>
    <mergeCell ref="C360:N360"/>
    <mergeCell ref="C349:E349"/>
    <mergeCell ref="C350:E350"/>
    <mergeCell ref="C351:E351"/>
    <mergeCell ref="C352:E352"/>
    <mergeCell ref="C353:E353"/>
    <mergeCell ref="C354:E354"/>
    <mergeCell ref="C343:E343"/>
    <mergeCell ref="C344:E344"/>
    <mergeCell ref="C345:N345"/>
    <mergeCell ref="C346:N346"/>
    <mergeCell ref="C347:E347"/>
    <mergeCell ref="C348:E348"/>
    <mergeCell ref="C337:E337"/>
    <mergeCell ref="C338:E338"/>
    <mergeCell ref="C339:N339"/>
    <mergeCell ref="C340:N340"/>
    <mergeCell ref="C341:N341"/>
    <mergeCell ref="C342:N342"/>
    <mergeCell ref="C331:E331"/>
    <mergeCell ref="C332:E332"/>
    <mergeCell ref="C333:E333"/>
    <mergeCell ref="C334:E334"/>
    <mergeCell ref="C335:E335"/>
    <mergeCell ref="C336:E336"/>
    <mergeCell ref="C325:N325"/>
    <mergeCell ref="C326:N326"/>
    <mergeCell ref="C327:E327"/>
    <mergeCell ref="C328:E328"/>
    <mergeCell ref="C329:E329"/>
    <mergeCell ref="C330:E330"/>
    <mergeCell ref="C319:E319"/>
    <mergeCell ref="C320:E320"/>
    <mergeCell ref="C321:N321"/>
    <mergeCell ref="C322:E322"/>
    <mergeCell ref="C323:E323"/>
    <mergeCell ref="C324:N324"/>
    <mergeCell ref="C313:E313"/>
    <mergeCell ref="C314:E314"/>
    <mergeCell ref="C315:E315"/>
    <mergeCell ref="C316:E316"/>
    <mergeCell ref="C317:E317"/>
    <mergeCell ref="C318:E318"/>
    <mergeCell ref="C307:N307"/>
    <mergeCell ref="C308:N308"/>
    <mergeCell ref="C309:E309"/>
    <mergeCell ref="C310:E310"/>
    <mergeCell ref="C311:E311"/>
    <mergeCell ref="C312:E312"/>
    <mergeCell ref="C301:E301"/>
    <mergeCell ref="C302:E302"/>
    <mergeCell ref="C303:E303"/>
    <mergeCell ref="C304:E304"/>
    <mergeCell ref="C305:E305"/>
    <mergeCell ref="C306:N306"/>
    <mergeCell ref="C295:N295"/>
    <mergeCell ref="C296:N296"/>
    <mergeCell ref="C297:E297"/>
    <mergeCell ref="C298:E298"/>
    <mergeCell ref="C299:E299"/>
    <mergeCell ref="C300:E300"/>
    <mergeCell ref="C289:E289"/>
    <mergeCell ref="C290:E290"/>
    <mergeCell ref="C291:E291"/>
    <mergeCell ref="C292:E292"/>
    <mergeCell ref="C293:N293"/>
    <mergeCell ref="C294:N294"/>
    <mergeCell ref="C283:N283"/>
    <mergeCell ref="C284:E284"/>
    <mergeCell ref="C285:E285"/>
    <mergeCell ref="C286:E286"/>
    <mergeCell ref="C287:E287"/>
    <mergeCell ref="C288:E288"/>
    <mergeCell ref="C277:N277"/>
    <mergeCell ref="C278:E278"/>
    <mergeCell ref="A279:N279"/>
    <mergeCell ref="C280:E280"/>
    <mergeCell ref="C281:N281"/>
    <mergeCell ref="C282:N282"/>
    <mergeCell ref="C271:E271"/>
    <mergeCell ref="C272:E272"/>
    <mergeCell ref="C273:E273"/>
    <mergeCell ref="C274:E274"/>
    <mergeCell ref="C275:E275"/>
    <mergeCell ref="C276:E276"/>
    <mergeCell ref="C265:E265"/>
    <mergeCell ref="C266:E266"/>
    <mergeCell ref="C267:E267"/>
    <mergeCell ref="C268:E268"/>
    <mergeCell ref="C269:E269"/>
    <mergeCell ref="C270:E270"/>
    <mergeCell ref="C259:N259"/>
    <mergeCell ref="C260:E260"/>
    <mergeCell ref="C261:E261"/>
    <mergeCell ref="C262:E262"/>
    <mergeCell ref="C263:E263"/>
    <mergeCell ref="C264:E264"/>
    <mergeCell ref="C253:E253"/>
    <mergeCell ref="C254:E254"/>
    <mergeCell ref="C255:E255"/>
    <mergeCell ref="C256:N256"/>
    <mergeCell ref="C257:N257"/>
    <mergeCell ref="C258:N258"/>
    <mergeCell ref="C247:E247"/>
    <mergeCell ref="C248:E248"/>
    <mergeCell ref="C249:E249"/>
    <mergeCell ref="C250:E250"/>
    <mergeCell ref="C251:E251"/>
    <mergeCell ref="C252:E252"/>
    <mergeCell ref="C241:N241"/>
    <mergeCell ref="C242:N242"/>
    <mergeCell ref="C243:N243"/>
    <mergeCell ref="C244:E244"/>
    <mergeCell ref="C245:E245"/>
    <mergeCell ref="C246:E246"/>
    <mergeCell ref="C235:E235"/>
    <mergeCell ref="C236:E236"/>
    <mergeCell ref="C237:E237"/>
    <mergeCell ref="C238:E238"/>
    <mergeCell ref="C239:E239"/>
    <mergeCell ref="C240:N240"/>
    <mergeCell ref="C229:E229"/>
    <mergeCell ref="C230:E230"/>
    <mergeCell ref="C231:E231"/>
    <mergeCell ref="C232:E232"/>
    <mergeCell ref="C233:E233"/>
    <mergeCell ref="C234:E234"/>
    <mergeCell ref="C223:E223"/>
    <mergeCell ref="C224:N224"/>
    <mergeCell ref="C225:N225"/>
    <mergeCell ref="C226:N226"/>
    <mergeCell ref="C227:N227"/>
    <mergeCell ref="C228:E228"/>
    <mergeCell ref="C217:E217"/>
    <mergeCell ref="C218:E218"/>
    <mergeCell ref="C219:E219"/>
    <mergeCell ref="C220:E220"/>
    <mergeCell ref="C221:E221"/>
    <mergeCell ref="C222:E222"/>
    <mergeCell ref="C211:N211"/>
    <mergeCell ref="C212:E212"/>
    <mergeCell ref="C213:E213"/>
    <mergeCell ref="C214:E214"/>
    <mergeCell ref="C215:E215"/>
    <mergeCell ref="C216:E216"/>
    <mergeCell ref="C205:E205"/>
    <mergeCell ref="C206:E206"/>
    <mergeCell ref="C207:E207"/>
    <mergeCell ref="C208:N208"/>
    <mergeCell ref="C209:N209"/>
    <mergeCell ref="C210:N210"/>
    <mergeCell ref="C199:E199"/>
    <mergeCell ref="C200:E200"/>
    <mergeCell ref="C201:E201"/>
    <mergeCell ref="C202:E202"/>
    <mergeCell ref="C203:E203"/>
    <mergeCell ref="C204:E204"/>
    <mergeCell ref="C193:N193"/>
    <mergeCell ref="C194:N194"/>
    <mergeCell ref="C195:N195"/>
    <mergeCell ref="C196:E196"/>
    <mergeCell ref="C197:E197"/>
    <mergeCell ref="C198:E198"/>
    <mergeCell ref="C187:E187"/>
    <mergeCell ref="C188:E188"/>
    <mergeCell ref="C189:E189"/>
    <mergeCell ref="C190:E190"/>
    <mergeCell ref="C191:E191"/>
    <mergeCell ref="C192:N192"/>
    <mergeCell ref="C181:E181"/>
    <mergeCell ref="C182:E182"/>
    <mergeCell ref="C183:E183"/>
    <mergeCell ref="C184:E184"/>
    <mergeCell ref="C185:E185"/>
    <mergeCell ref="C186:E186"/>
    <mergeCell ref="C175:E175"/>
    <mergeCell ref="C176:N176"/>
    <mergeCell ref="C177:N177"/>
    <mergeCell ref="C178:N178"/>
    <mergeCell ref="C179:N179"/>
    <mergeCell ref="C180:E180"/>
    <mergeCell ref="C169:E169"/>
    <mergeCell ref="C170:E170"/>
    <mergeCell ref="C171:E171"/>
    <mergeCell ref="C172:E172"/>
    <mergeCell ref="C173:E173"/>
    <mergeCell ref="A174:N174"/>
    <mergeCell ref="C163:N163"/>
    <mergeCell ref="C164:N164"/>
    <mergeCell ref="C165:N165"/>
    <mergeCell ref="C166:N166"/>
    <mergeCell ref="C167:E167"/>
    <mergeCell ref="C168:E168"/>
    <mergeCell ref="C157:E157"/>
    <mergeCell ref="C158:E158"/>
    <mergeCell ref="C159:E159"/>
    <mergeCell ref="C160:E160"/>
    <mergeCell ref="C161:E161"/>
    <mergeCell ref="C162:E162"/>
    <mergeCell ref="C151:E151"/>
    <mergeCell ref="C152:N152"/>
    <mergeCell ref="C153:N153"/>
    <mergeCell ref="C154:N154"/>
    <mergeCell ref="C155:E155"/>
    <mergeCell ref="C156:E156"/>
    <mergeCell ref="C145:E145"/>
    <mergeCell ref="C146:E146"/>
    <mergeCell ref="C147:E147"/>
    <mergeCell ref="C148:E148"/>
    <mergeCell ref="C149:E149"/>
    <mergeCell ref="C150:E150"/>
    <mergeCell ref="C139:E139"/>
    <mergeCell ref="C140:E140"/>
    <mergeCell ref="C141:N141"/>
    <mergeCell ref="C142:N142"/>
    <mergeCell ref="C143:N143"/>
    <mergeCell ref="C144:E144"/>
    <mergeCell ref="C133:E133"/>
    <mergeCell ref="C134:E134"/>
    <mergeCell ref="C135:E135"/>
    <mergeCell ref="C136:E136"/>
    <mergeCell ref="C137:E137"/>
    <mergeCell ref="C138:E138"/>
    <mergeCell ref="C127:E127"/>
    <mergeCell ref="C128:E128"/>
    <mergeCell ref="C129:E129"/>
    <mergeCell ref="C130:E130"/>
    <mergeCell ref="C131:E131"/>
    <mergeCell ref="C132:E132"/>
    <mergeCell ref="C121:E121"/>
    <mergeCell ref="C122:E122"/>
    <mergeCell ref="C123:E123"/>
    <mergeCell ref="C124:N124"/>
    <mergeCell ref="C125:N125"/>
    <mergeCell ref="C126:N126"/>
    <mergeCell ref="C115:N115"/>
    <mergeCell ref="C116:E116"/>
    <mergeCell ref="C117:E117"/>
    <mergeCell ref="C118:E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03:N103"/>
    <mergeCell ref="C104:N104"/>
    <mergeCell ref="C105:N105"/>
    <mergeCell ref="C106:N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N93"/>
    <mergeCell ref="C94:N94"/>
    <mergeCell ref="C95:E95"/>
    <mergeCell ref="C96:E96"/>
    <mergeCell ref="C85:E85"/>
    <mergeCell ref="C86:E86"/>
    <mergeCell ref="C87:E87"/>
    <mergeCell ref="C88:E88"/>
    <mergeCell ref="C89:E89"/>
    <mergeCell ref="C90:E90"/>
    <mergeCell ref="C79:E79"/>
    <mergeCell ref="C80:N80"/>
    <mergeCell ref="C81:N81"/>
    <mergeCell ref="C82:E82"/>
    <mergeCell ref="C83:E83"/>
    <mergeCell ref="C84:E84"/>
    <mergeCell ref="C73:E73"/>
    <mergeCell ref="C74:E74"/>
    <mergeCell ref="C75:E75"/>
    <mergeCell ref="C76:E76"/>
    <mergeCell ref="C77:E77"/>
    <mergeCell ref="C78:E78"/>
    <mergeCell ref="C67:N67"/>
    <mergeCell ref="C68:N68"/>
    <mergeCell ref="C69:E69"/>
    <mergeCell ref="C70:E70"/>
    <mergeCell ref="C71:E71"/>
    <mergeCell ref="C72:E72"/>
    <mergeCell ref="C61:E61"/>
    <mergeCell ref="C62:E62"/>
    <mergeCell ref="C63:E63"/>
    <mergeCell ref="C64:E64"/>
    <mergeCell ref="C65:N65"/>
    <mergeCell ref="C66:N66"/>
    <mergeCell ref="C55:E55"/>
    <mergeCell ref="C56:E56"/>
    <mergeCell ref="C57:E57"/>
    <mergeCell ref="C58:E58"/>
    <mergeCell ref="C59:E59"/>
    <mergeCell ref="C60:E60"/>
    <mergeCell ref="C49:E49"/>
    <mergeCell ref="C50:E50"/>
    <mergeCell ref="C51:E51"/>
    <mergeCell ref="C52:N52"/>
    <mergeCell ref="C53:E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67EB0-981A-4AC2-B7ED-640DE425BCC4}">
  <sheetPr>
    <tabColor rgb="FFFF0000"/>
    <pageSetUpPr fitToPage="1"/>
  </sheetPr>
  <dimension ref="A1:AW564"/>
  <sheetViews>
    <sheetView topLeftCell="A521" workbookViewId="0">
      <selection activeCell="O551" sqref="O551"/>
    </sheetView>
  </sheetViews>
  <sheetFormatPr defaultColWidth="9.140625" defaultRowHeight="11.25" customHeight="1" x14ac:dyDescent="0.2"/>
  <cols>
    <col min="1" max="1" width="8.85546875" style="191" customWidth="1"/>
    <col min="2" max="2" width="20.140625" style="304" customWidth="1"/>
    <col min="3" max="4" width="10.42578125" style="304" customWidth="1"/>
    <col min="5" max="5" width="13.28515625" style="304" customWidth="1"/>
    <col min="6" max="6" width="8.5703125" style="304" customWidth="1"/>
    <col min="7" max="7" width="10.7109375" style="304" customWidth="1"/>
    <col min="8" max="8" width="8.42578125" style="304" customWidth="1"/>
    <col min="9" max="9" width="13.140625" style="304" customWidth="1"/>
    <col min="10" max="10" width="12.28515625" style="304" customWidth="1"/>
    <col min="11" max="11" width="8.5703125" style="304" customWidth="1"/>
    <col min="12" max="12" width="13" style="304" customWidth="1"/>
    <col min="13" max="13" width="7.85546875" style="304" customWidth="1"/>
    <col min="14" max="14" width="13.28515625" style="304" customWidth="1"/>
    <col min="15" max="16" width="28.85546875" style="2" customWidth="1"/>
    <col min="17" max="18" width="28.42578125" style="304" customWidth="1"/>
    <col min="19" max="19" width="9.140625" style="304"/>
    <col min="20" max="25" width="87.28515625" style="237" hidden="1" customWidth="1"/>
    <col min="26" max="28" width="159" style="237" hidden="1" customWidth="1"/>
    <col min="29" max="29" width="32.28515625" style="237" hidden="1" customWidth="1"/>
    <col min="30" max="31" width="159" style="237" hidden="1" customWidth="1"/>
    <col min="32" max="32" width="34.140625" style="237" hidden="1" customWidth="1"/>
    <col min="33" max="34" width="130" style="237" hidden="1" customWidth="1"/>
    <col min="35" max="38" width="34.140625" style="237" hidden="1" customWidth="1"/>
    <col min="39" max="39" width="130" style="237" hidden="1" customWidth="1"/>
    <col min="40" max="44" width="95.85546875" style="237" hidden="1" customWidth="1"/>
    <col min="45" max="45" width="53.42578125" style="237" hidden="1" customWidth="1"/>
    <col min="46" max="46" width="55.42578125" style="237" hidden="1" customWidth="1"/>
    <col min="47" max="47" width="53.42578125" style="237" hidden="1" customWidth="1"/>
    <col min="48" max="48" width="55.42578125" style="237" hidden="1" customWidth="1"/>
    <col min="49" max="16384" width="9.140625" style="304"/>
  </cols>
  <sheetData>
    <row r="1" spans="1:27" s="120" customFormat="1" ht="15" x14ac:dyDescent="0.25"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2" t="s">
        <v>0</v>
      </c>
      <c r="O1"/>
      <c r="P1"/>
    </row>
    <row r="2" spans="1:27" s="120" customFormat="1" ht="11.25" customHeight="1" x14ac:dyDescent="0.25">
      <c r="A2" s="193"/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2" t="s">
        <v>1</v>
      </c>
      <c r="O2"/>
      <c r="P2"/>
    </row>
    <row r="3" spans="1:27" s="120" customFormat="1" ht="8.25" customHeight="1" x14ac:dyDescent="0.25">
      <c r="A3" s="193"/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2"/>
      <c r="O3"/>
      <c r="P3"/>
    </row>
    <row r="4" spans="1:27" s="120" customFormat="1" ht="2.25" customHeight="1" x14ac:dyDescent="0.25">
      <c r="A4" s="194"/>
      <c r="B4" s="195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/>
      <c r="P4"/>
    </row>
    <row r="5" spans="1:27" s="120" customFormat="1" ht="14.25" customHeight="1" x14ac:dyDescent="0.25">
      <c r="A5" s="194" t="s">
        <v>2</v>
      </c>
      <c r="B5" s="195"/>
      <c r="C5" s="193"/>
      <c r="E5" s="193"/>
      <c r="F5" s="193"/>
      <c r="G5" s="313" t="s">
        <v>3</v>
      </c>
      <c r="H5" s="313"/>
      <c r="I5" s="313"/>
      <c r="J5" s="313"/>
      <c r="K5" s="313"/>
      <c r="L5" s="313"/>
      <c r="M5" s="313"/>
      <c r="N5" s="313"/>
      <c r="O5"/>
      <c r="P5"/>
    </row>
    <row r="6" spans="1:27" s="120" customFormat="1" ht="56.25" customHeight="1" x14ac:dyDescent="0.25">
      <c r="A6" s="194" t="s">
        <v>4</v>
      </c>
      <c r="B6" s="195"/>
      <c r="C6" s="193"/>
      <c r="E6" s="196"/>
      <c r="F6" s="196"/>
      <c r="G6" s="314" t="s">
        <v>5</v>
      </c>
      <c r="H6" s="314"/>
      <c r="I6" s="314"/>
      <c r="J6" s="314"/>
      <c r="K6" s="314"/>
      <c r="L6" s="314"/>
      <c r="M6" s="314"/>
      <c r="N6" s="314"/>
      <c r="O6"/>
      <c r="P6"/>
      <c r="T6" s="197" t="s">
        <v>5</v>
      </c>
    </row>
    <row r="7" spans="1:27" s="120" customFormat="1" ht="45" customHeight="1" x14ac:dyDescent="0.25">
      <c r="A7" s="315" t="s">
        <v>6</v>
      </c>
      <c r="B7" s="315"/>
      <c r="C7" s="315"/>
      <c r="D7" s="315"/>
      <c r="E7" s="315"/>
      <c r="F7" s="315"/>
      <c r="G7" s="314" t="s">
        <v>7</v>
      </c>
      <c r="H7" s="314"/>
      <c r="I7" s="314"/>
      <c r="J7" s="314"/>
      <c r="K7" s="314"/>
      <c r="L7" s="314"/>
      <c r="M7" s="314"/>
      <c r="N7" s="314"/>
      <c r="O7" s="9"/>
      <c r="P7" s="9"/>
      <c r="Q7" s="197"/>
      <c r="R7" s="197"/>
      <c r="S7" s="197"/>
      <c r="U7" s="197" t="s">
        <v>7</v>
      </c>
    </row>
    <row r="8" spans="1:27" s="120" customFormat="1" ht="67.5" customHeight="1" x14ac:dyDescent="0.25">
      <c r="A8" s="316" t="s">
        <v>8</v>
      </c>
      <c r="B8" s="316"/>
      <c r="C8" s="316"/>
      <c r="D8" s="316"/>
      <c r="E8" s="316"/>
      <c r="F8" s="316"/>
      <c r="G8" s="314"/>
      <c r="H8" s="314"/>
      <c r="I8" s="314"/>
      <c r="J8" s="314"/>
      <c r="K8" s="314"/>
      <c r="L8" s="314"/>
      <c r="M8" s="314"/>
      <c r="N8" s="314"/>
      <c r="O8" s="9"/>
      <c r="P8" s="9"/>
      <c r="Q8" s="197"/>
      <c r="R8" s="197"/>
      <c r="S8" s="197"/>
      <c r="V8" s="197" t="s">
        <v>9</v>
      </c>
    </row>
    <row r="9" spans="1:27" s="120" customFormat="1" ht="33.75" customHeight="1" x14ac:dyDescent="0.25">
      <c r="A9" s="315" t="s">
        <v>10</v>
      </c>
      <c r="B9" s="315"/>
      <c r="C9" s="315"/>
      <c r="D9" s="315"/>
      <c r="E9" s="315"/>
      <c r="F9" s="315"/>
      <c r="G9" s="314"/>
      <c r="H9" s="314"/>
      <c r="I9" s="314"/>
      <c r="J9" s="314"/>
      <c r="K9" s="314"/>
      <c r="L9" s="314"/>
      <c r="M9" s="314"/>
      <c r="N9" s="314"/>
      <c r="O9" s="9"/>
      <c r="P9" s="9"/>
      <c r="Q9" s="197"/>
      <c r="R9" s="197"/>
      <c r="S9" s="197"/>
      <c r="W9" s="197" t="s">
        <v>9</v>
      </c>
    </row>
    <row r="10" spans="1:27" s="120" customFormat="1" ht="11.25" customHeight="1" x14ac:dyDescent="0.25">
      <c r="A10" s="321" t="s">
        <v>11</v>
      </c>
      <c r="B10" s="321"/>
      <c r="C10" s="321"/>
      <c r="D10" s="321"/>
      <c r="E10" s="321"/>
      <c r="F10" s="321"/>
      <c r="G10" s="314" t="s">
        <v>12</v>
      </c>
      <c r="H10" s="314"/>
      <c r="I10" s="314"/>
      <c r="J10" s="314"/>
      <c r="K10" s="314"/>
      <c r="L10" s="314"/>
      <c r="M10" s="314"/>
      <c r="N10" s="314"/>
      <c r="O10"/>
      <c r="P10"/>
      <c r="X10" s="197" t="s">
        <v>12</v>
      </c>
    </row>
    <row r="11" spans="1:27" s="120" customFormat="1" ht="15" x14ac:dyDescent="0.25">
      <c r="A11" s="321" t="s">
        <v>13</v>
      </c>
      <c r="B11" s="321"/>
      <c r="C11" s="321"/>
      <c r="D11" s="321"/>
      <c r="E11" s="321"/>
      <c r="F11" s="321"/>
      <c r="G11" s="314"/>
      <c r="H11" s="314"/>
      <c r="I11" s="314"/>
      <c r="J11" s="314"/>
      <c r="K11" s="314"/>
      <c r="L11" s="314"/>
      <c r="M11" s="314"/>
      <c r="N11" s="314"/>
      <c r="O11"/>
      <c r="P11"/>
      <c r="Y11" s="197" t="s">
        <v>9</v>
      </c>
    </row>
    <row r="12" spans="1:27" s="120" customFormat="1" ht="8.25" customHeight="1" x14ac:dyDescent="0.25">
      <c r="A12" s="201"/>
      <c r="B12" s="193"/>
      <c r="C12" s="193"/>
      <c r="D12" s="193"/>
      <c r="E12" s="193"/>
      <c r="F12" s="195"/>
      <c r="G12" s="195"/>
      <c r="H12" s="195"/>
      <c r="I12" s="195"/>
      <c r="J12" s="195"/>
      <c r="K12" s="195"/>
      <c r="L12" s="195"/>
      <c r="M12" s="195"/>
      <c r="N12" s="195"/>
      <c r="O12"/>
      <c r="P12"/>
    </row>
    <row r="13" spans="1:27" s="120" customFormat="1" ht="15" x14ac:dyDescent="0.25">
      <c r="A13" s="317"/>
      <c r="B13" s="317"/>
      <c r="C13" s="317"/>
      <c r="D13" s="317"/>
      <c r="E13" s="317"/>
      <c r="F13" s="317"/>
      <c r="G13" s="317"/>
      <c r="H13" s="317"/>
      <c r="I13" s="317"/>
      <c r="J13" s="317"/>
      <c r="K13" s="317"/>
      <c r="L13" s="317"/>
      <c r="M13" s="317"/>
      <c r="N13" s="317"/>
      <c r="O13"/>
      <c r="P13"/>
      <c r="Z13" s="197" t="s">
        <v>9</v>
      </c>
    </row>
    <row r="14" spans="1:27" s="120" customFormat="1" ht="15" x14ac:dyDescent="0.25">
      <c r="A14" s="318" t="s">
        <v>14</v>
      </c>
      <c r="B14" s="318"/>
      <c r="C14" s="318"/>
      <c r="D14" s="318"/>
      <c r="E14" s="318"/>
      <c r="F14" s="318"/>
      <c r="G14" s="318"/>
      <c r="H14" s="318"/>
      <c r="I14" s="318"/>
      <c r="J14" s="318"/>
      <c r="K14" s="318"/>
      <c r="L14" s="318"/>
      <c r="M14" s="318"/>
      <c r="N14" s="318"/>
      <c r="O14"/>
      <c r="P14"/>
    </row>
    <row r="15" spans="1:27" s="120" customFormat="1" ht="8.25" customHeight="1" x14ac:dyDescent="0.25">
      <c r="A15" s="202"/>
      <c r="B15" s="202"/>
      <c r="C15" s="202"/>
      <c r="D15" s="202"/>
      <c r="E15" s="202"/>
      <c r="F15" s="202"/>
      <c r="G15" s="202"/>
      <c r="H15" s="202"/>
      <c r="I15" s="202"/>
      <c r="J15" s="202"/>
      <c r="K15" s="202"/>
      <c r="L15" s="202"/>
      <c r="M15" s="202"/>
      <c r="N15" s="202"/>
      <c r="O15"/>
      <c r="P15"/>
    </row>
    <row r="16" spans="1:27" s="120" customFormat="1" ht="15" x14ac:dyDescent="0.25">
      <c r="A16" s="317" t="s">
        <v>15</v>
      </c>
      <c r="B16" s="317"/>
      <c r="C16" s="317"/>
      <c r="D16" s="317"/>
      <c r="E16" s="317"/>
      <c r="F16" s="317"/>
      <c r="G16" s="317"/>
      <c r="H16" s="317"/>
      <c r="I16" s="317"/>
      <c r="J16" s="317"/>
      <c r="K16" s="317"/>
      <c r="L16" s="317"/>
      <c r="M16" s="317"/>
      <c r="N16" s="317"/>
      <c r="O16"/>
      <c r="P16"/>
      <c r="AA16" s="197" t="s">
        <v>15</v>
      </c>
    </row>
    <row r="17" spans="1:29" s="120" customFormat="1" ht="15" x14ac:dyDescent="0.25">
      <c r="A17" s="318" t="s">
        <v>16</v>
      </c>
      <c r="B17" s="318"/>
      <c r="C17" s="318"/>
      <c r="D17" s="318"/>
      <c r="E17" s="318"/>
      <c r="F17" s="318"/>
      <c r="G17" s="318"/>
      <c r="H17" s="318"/>
      <c r="I17" s="318"/>
      <c r="J17" s="318"/>
      <c r="K17" s="318"/>
      <c r="L17" s="318"/>
      <c r="M17" s="318"/>
      <c r="N17" s="318"/>
      <c r="O17"/>
      <c r="P17"/>
    </row>
    <row r="18" spans="1:29" s="120" customFormat="1" ht="24" customHeight="1" x14ac:dyDescent="0.25">
      <c r="A18" s="319" t="s">
        <v>17</v>
      </c>
      <c r="B18" s="319"/>
      <c r="C18" s="319"/>
      <c r="D18" s="319"/>
      <c r="E18" s="319"/>
      <c r="F18" s="319"/>
      <c r="G18" s="319"/>
      <c r="H18" s="319"/>
      <c r="I18" s="319"/>
      <c r="J18" s="319"/>
      <c r="K18" s="319"/>
      <c r="L18" s="319"/>
      <c r="M18" s="319"/>
      <c r="N18" s="319"/>
      <c r="O18"/>
      <c r="P18"/>
    </row>
    <row r="19" spans="1:29" s="120" customFormat="1" ht="8.25" customHeight="1" x14ac:dyDescent="0.25">
      <c r="A19" s="203"/>
      <c r="B19" s="203"/>
      <c r="C19" s="203"/>
      <c r="D19" s="203"/>
      <c r="E19" s="203"/>
      <c r="F19" s="203"/>
      <c r="G19" s="203"/>
      <c r="H19" s="203"/>
      <c r="I19" s="203"/>
      <c r="J19" s="203"/>
      <c r="K19" s="203"/>
      <c r="L19" s="203"/>
      <c r="M19" s="203"/>
      <c r="N19" s="203"/>
      <c r="O19"/>
      <c r="P19"/>
    </row>
    <row r="20" spans="1:29" s="120" customFormat="1" ht="15" x14ac:dyDescent="0.25">
      <c r="A20" s="320" t="s">
        <v>18</v>
      </c>
      <c r="B20" s="320"/>
      <c r="C20" s="320"/>
      <c r="D20" s="320"/>
      <c r="E20" s="320"/>
      <c r="F20" s="320"/>
      <c r="G20" s="320"/>
      <c r="H20" s="320"/>
      <c r="I20" s="320"/>
      <c r="J20" s="320"/>
      <c r="K20" s="320"/>
      <c r="L20" s="320"/>
      <c r="M20" s="320"/>
      <c r="N20" s="320"/>
      <c r="O20"/>
      <c r="P20"/>
      <c r="AB20" s="197" t="s">
        <v>18</v>
      </c>
    </row>
    <row r="21" spans="1:29" s="120" customFormat="1" ht="13.5" customHeight="1" x14ac:dyDescent="0.25">
      <c r="A21" s="318" t="s">
        <v>19</v>
      </c>
      <c r="B21" s="318"/>
      <c r="C21" s="318"/>
      <c r="D21" s="318"/>
      <c r="E21" s="318"/>
      <c r="F21" s="318"/>
      <c r="G21" s="318"/>
      <c r="H21" s="318"/>
      <c r="I21" s="318"/>
      <c r="J21" s="318"/>
      <c r="K21" s="318"/>
      <c r="L21" s="318"/>
      <c r="M21" s="318"/>
      <c r="N21" s="318"/>
      <c r="O21"/>
      <c r="P21"/>
    </row>
    <row r="22" spans="1:29" s="120" customFormat="1" ht="15" customHeight="1" x14ac:dyDescent="0.25">
      <c r="A22" s="193" t="s">
        <v>20</v>
      </c>
      <c r="B22" s="204" t="s">
        <v>21</v>
      </c>
      <c r="C22" s="191" t="s">
        <v>22</v>
      </c>
      <c r="D22" s="191"/>
      <c r="E22" s="191"/>
      <c r="F22" s="196"/>
      <c r="G22" s="196"/>
      <c r="H22" s="196"/>
      <c r="I22" s="196"/>
      <c r="J22" s="196"/>
      <c r="K22" s="196"/>
      <c r="L22" s="196"/>
      <c r="M22" s="196"/>
      <c r="N22" s="196"/>
      <c r="O22"/>
      <c r="P22"/>
    </row>
    <row r="23" spans="1:29" s="120" customFormat="1" ht="18" customHeight="1" x14ac:dyDescent="0.25">
      <c r="A23" s="193" t="s">
        <v>23</v>
      </c>
      <c r="B23" s="313" t="s">
        <v>24</v>
      </c>
      <c r="C23" s="313"/>
      <c r="D23" s="313"/>
      <c r="E23" s="313"/>
      <c r="F23" s="313"/>
      <c r="G23" s="196"/>
      <c r="H23" s="196"/>
      <c r="I23" s="196"/>
      <c r="J23" s="196"/>
      <c r="K23" s="196"/>
      <c r="L23" s="196"/>
      <c r="M23" s="196"/>
      <c r="N23" s="196"/>
      <c r="O23"/>
      <c r="P23"/>
    </row>
    <row r="24" spans="1:29" s="120" customFormat="1" ht="15" x14ac:dyDescent="0.25">
      <c r="A24" s="193"/>
      <c r="B24" s="325" t="s">
        <v>25</v>
      </c>
      <c r="C24" s="325"/>
      <c r="D24" s="325"/>
      <c r="E24" s="325"/>
      <c r="F24" s="325"/>
      <c r="G24" s="205"/>
      <c r="H24" s="205"/>
      <c r="I24" s="205"/>
      <c r="J24" s="205"/>
      <c r="K24" s="205"/>
      <c r="L24" s="205"/>
      <c r="M24" s="206"/>
      <c r="N24" s="205"/>
      <c r="O24"/>
      <c r="P24"/>
    </row>
    <row r="25" spans="1:29" s="120" customFormat="1" ht="9.75" customHeight="1" x14ac:dyDescent="0.25">
      <c r="A25" s="193"/>
      <c r="B25" s="193"/>
      <c r="C25" s="193"/>
      <c r="D25" s="207"/>
      <c r="E25" s="207"/>
      <c r="F25" s="207"/>
      <c r="G25" s="207"/>
      <c r="H25" s="207"/>
      <c r="I25" s="207"/>
      <c r="J25" s="207"/>
      <c r="K25" s="207"/>
      <c r="L25" s="207"/>
      <c r="M25" s="205"/>
      <c r="N25" s="205"/>
      <c r="O25"/>
      <c r="P25"/>
    </row>
    <row r="26" spans="1:29" s="120" customFormat="1" ht="15" x14ac:dyDescent="0.25">
      <c r="A26" s="208" t="s">
        <v>26</v>
      </c>
      <c r="B26" s="193"/>
      <c r="C26" s="193"/>
      <c r="D26" s="326" t="s">
        <v>27</v>
      </c>
      <c r="E26" s="326"/>
      <c r="F26" s="326"/>
      <c r="G26" s="209"/>
      <c r="H26" s="209"/>
      <c r="I26" s="209"/>
      <c r="J26" s="209"/>
      <c r="K26" s="209"/>
      <c r="L26" s="209"/>
      <c r="M26" s="209"/>
      <c r="N26" s="209"/>
      <c r="O26"/>
      <c r="P26"/>
      <c r="AC26" s="197" t="s">
        <v>27</v>
      </c>
    </row>
    <row r="27" spans="1:29" s="120" customFormat="1" ht="9.75" customHeight="1" x14ac:dyDescent="0.25">
      <c r="A27" s="193"/>
      <c r="B27" s="210"/>
      <c r="C27" s="210"/>
      <c r="D27" s="211"/>
      <c r="E27" s="211"/>
      <c r="F27" s="211"/>
      <c r="G27" s="211"/>
      <c r="H27" s="211"/>
      <c r="I27" s="211"/>
      <c r="J27" s="211"/>
      <c r="K27" s="211"/>
      <c r="L27" s="211"/>
      <c r="M27" s="211"/>
      <c r="N27" s="211"/>
      <c r="O27"/>
      <c r="P27"/>
    </row>
    <row r="28" spans="1:29" s="120" customFormat="1" ht="12.75" customHeight="1" x14ac:dyDescent="0.25">
      <c r="A28" s="208" t="s">
        <v>28</v>
      </c>
      <c r="B28" s="210"/>
      <c r="C28" s="212">
        <v>24416.799999999999</v>
      </c>
      <c r="D28" s="213" t="s">
        <v>429</v>
      </c>
      <c r="E28" s="214" t="s">
        <v>30</v>
      </c>
      <c r="G28" s="210"/>
      <c r="H28" s="210"/>
      <c r="I28" s="210"/>
      <c r="J28" s="210"/>
      <c r="K28" s="210"/>
      <c r="L28" s="158"/>
      <c r="M28" s="158"/>
      <c r="N28" s="210"/>
      <c r="O28"/>
      <c r="P28"/>
    </row>
    <row r="29" spans="1:29" s="120" customFormat="1" ht="12.75" customHeight="1" x14ac:dyDescent="0.25">
      <c r="A29" s="193"/>
      <c r="B29" s="215" t="s">
        <v>31</v>
      </c>
      <c r="C29" s="216"/>
      <c r="D29" s="217"/>
      <c r="E29" s="214"/>
      <c r="G29" s="210"/>
      <c r="O29"/>
      <c r="P29"/>
    </row>
    <row r="30" spans="1:29" s="120" customFormat="1" ht="12.75" customHeight="1" x14ac:dyDescent="0.25">
      <c r="A30" s="193"/>
      <c r="B30" s="218" t="s">
        <v>32</v>
      </c>
      <c r="C30" s="212">
        <v>19754.689999999999</v>
      </c>
      <c r="D30" s="213" t="s">
        <v>430</v>
      </c>
      <c r="E30" s="214" t="s">
        <v>30</v>
      </c>
      <c r="G30" s="210" t="s">
        <v>34</v>
      </c>
      <c r="I30" s="210"/>
      <c r="J30" s="210"/>
      <c r="K30" s="210"/>
      <c r="L30" s="212">
        <v>1017.58</v>
      </c>
      <c r="M30" s="219" t="s">
        <v>431</v>
      </c>
      <c r="N30" s="214" t="s">
        <v>30</v>
      </c>
      <c r="O30"/>
      <c r="P30"/>
    </row>
    <row r="31" spans="1:29" s="120" customFormat="1" ht="12.75" customHeight="1" x14ac:dyDescent="0.25">
      <c r="A31" s="193"/>
      <c r="B31" s="218" t="s">
        <v>36</v>
      </c>
      <c r="C31" s="212">
        <v>0</v>
      </c>
      <c r="D31" s="220" t="s">
        <v>37</v>
      </c>
      <c r="E31" s="214" t="s">
        <v>30</v>
      </c>
      <c r="G31" s="210" t="s">
        <v>38</v>
      </c>
      <c r="I31" s="210"/>
      <c r="J31" s="210"/>
      <c r="K31" s="210"/>
      <c r="L31" s="327">
        <v>2672.09</v>
      </c>
      <c r="M31" s="327"/>
      <c r="N31" s="214" t="s">
        <v>39</v>
      </c>
      <c r="O31"/>
      <c r="P31"/>
    </row>
    <row r="32" spans="1:29" s="120" customFormat="1" ht="12.75" customHeight="1" x14ac:dyDescent="0.25">
      <c r="A32" s="193"/>
      <c r="B32" s="218" t="s">
        <v>40</v>
      </c>
      <c r="C32" s="212">
        <v>0</v>
      </c>
      <c r="D32" s="220" t="s">
        <v>37</v>
      </c>
      <c r="E32" s="214" t="s">
        <v>30</v>
      </c>
      <c r="G32" s="210" t="s">
        <v>41</v>
      </c>
      <c r="I32" s="210"/>
      <c r="J32" s="210"/>
      <c r="K32" s="210"/>
      <c r="L32" s="327">
        <v>306.27</v>
      </c>
      <c r="M32" s="327"/>
      <c r="N32" s="214" t="s">
        <v>39</v>
      </c>
      <c r="O32"/>
      <c r="P32"/>
    </row>
    <row r="33" spans="1:37" s="120" customFormat="1" ht="12.75" customHeight="1" x14ac:dyDescent="0.25">
      <c r="A33" s="193"/>
      <c r="B33" s="218" t="s">
        <v>42</v>
      </c>
      <c r="C33" s="212">
        <v>0</v>
      </c>
      <c r="D33" s="213" t="s">
        <v>37</v>
      </c>
      <c r="E33" s="214" t="s">
        <v>30</v>
      </c>
      <c r="G33" s="210"/>
      <c r="H33" s="210"/>
      <c r="I33" s="210"/>
      <c r="J33" s="210"/>
      <c r="K33" s="210"/>
      <c r="L33" s="322" t="s">
        <v>43</v>
      </c>
      <c r="M33" s="322"/>
      <c r="N33" s="210"/>
      <c r="O33"/>
      <c r="P33"/>
    </row>
    <row r="34" spans="1:37" s="120" customFormat="1" ht="9.75" customHeight="1" x14ac:dyDescent="0.25">
      <c r="A34" s="221"/>
      <c r="O34"/>
      <c r="P34"/>
    </row>
    <row r="35" spans="1:37" s="120" customFormat="1" ht="36" customHeight="1" x14ac:dyDescent="0.25">
      <c r="A35" s="323" t="s">
        <v>44</v>
      </c>
      <c r="B35" s="324" t="s">
        <v>45</v>
      </c>
      <c r="C35" s="324" t="s">
        <v>46</v>
      </c>
      <c r="D35" s="324"/>
      <c r="E35" s="324"/>
      <c r="F35" s="324" t="s">
        <v>47</v>
      </c>
      <c r="G35" s="324" t="s">
        <v>48</v>
      </c>
      <c r="H35" s="324"/>
      <c r="I35" s="324"/>
      <c r="J35" s="324" t="s">
        <v>49</v>
      </c>
      <c r="K35" s="324"/>
      <c r="L35" s="324"/>
      <c r="M35" s="324" t="s">
        <v>50</v>
      </c>
      <c r="N35" s="324" t="s">
        <v>51</v>
      </c>
      <c r="O35" s="118" t="s">
        <v>372</v>
      </c>
      <c r="P35" s="118" t="s">
        <v>382</v>
      </c>
    </row>
    <row r="36" spans="1:37" s="120" customFormat="1" ht="11.25" customHeight="1" x14ac:dyDescent="0.25">
      <c r="A36" s="323"/>
      <c r="B36" s="324"/>
      <c r="C36" s="324"/>
      <c r="D36" s="324"/>
      <c r="E36" s="324"/>
      <c r="F36" s="324"/>
      <c r="G36" s="324"/>
      <c r="H36" s="324"/>
      <c r="I36" s="324"/>
      <c r="J36" s="324"/>
      <c r="K36" s="324"/>
      <c r="L36" s="324"/>
      <c r="M36" s="324"/>
      <c r="N36" s="324"/>
      <c r="O36" s="117"/>
      <c r="P36" s="117"/>
    </row>
    <row r="37" spans="1:37" s="120" customFormat="1" ht="34.5" customHeight="1" x14ac:dyDescent="0.25">
      <c r="A37" s="323"/>
      <c r="B37" s="324"/>
      <c r="C37" s="324"/>
      <c r="D37" s="324"/>
      <c r="E37" s="324"/>
      <c r="F37" s="324"/>
      <c r="G37" s="222" t="s">
        <v>52</v>
      </c>
      <c r="H37" s="222" t="s">
        <v>53</v>
      </c>
      <c r="I37" s="222" t="s">
        <v>54</v>
      </c>
      <c r="J37" s="222" t="s">
        <v>52</v>
      </c>
      <c r="K37" s="222" t="s">
        <v>53</v>
      </c>
      <c r="L37" s="222" t="s">
        <v>55</v>
      </c>
      <c r="M37" s="324"/>
      <c r="N37" s="324"/>
      <c r="O37" s="118" t="s">
        <v>381</v>
      </c>
      <c r="P37" s="118" t="s">
        <v>383</v>
      </c>
    </row>
    <row r="38" spans="1:37" s="120" customFormat="1" ht="15" x14ac:dyDescent="0.25">
      <c r="A38" s="223">
        <v>1</v>
      </c>
      <c r="B38" s="224">
        <v>2</v>
      </c>
      <c r="C38" s="332">
        <v>3</v>
      </c>
      <c r="D38" s="332"/>
      <c r="E38" s="332"/>
      <c r="F38" s="224">
        <v>4</v>
      </c>
      <c r="G38" s="224">
        <v>5</v>
      </c>
      <c r="H38" s="224">
        <v>6</v>
      </c>
      <c r="I38" s="224">
        <v>7</v>
      </c>
      <c r="J38" s="224">
        <v>8</v>
      </c>
      <c r="K38" s="224">
        <v>9</v>
      </c>
      <c r="L38" s="224">
        <v>10</v>
      </c>
      <c r="M38" s="224">
        <v>11</v>
      </c>
      <c r="N38" s="224">
        <v>12</v>
      </c>
      <c r="O38" s="117"/>
      <c r="P38" s="117"/>
    </row>
    <row r="39" spans="1:37" s="120" customFormat="1" ht="15" x14ac:dyDescent="0.25">
      <c r="A39" s="333" t="s">
        <v>56</v>
      </c>
      <c r="B39" s="334"/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5"/>
      <c r="O39" s="117"/>
      <c r="P39" s="117"/>
      <c r="AD39" s="131" t="s">
        <v>56</v>
      </c>
    </row>
    <row r="40" spans="1:37" s="120" customFormat="1" ht="15" x14ac:dyDescent="0.25">
      <c r="A40" s="336" t="s">
        <v>57</v>
      </c>
      <c r="B40" s="337"/>
      <c r="C40" s="337"/>
      <c r="D40" s="337"/>
      <c r="E40" s="337"/>
      <c r="F40" s="337"/>
      <c r="G40" s="337"/>
      <c r="H40" s="337"/>
      <c r="I40" s="337"/>
      <c r="J40" s="337"/>
      <c r="K40" s="337"/>
      <c r="L40" s="337"/>
      <c r="M40" s="337"/>
      <c r="N40" s="338"/>
      <c r="O40" s="117"/>
      <c r="P40" s="117"/>
      <c r="AD40" s="131"/>
      <c r="AE40" s="226" t="s">
        <v>57</v>
      </c>
    </row>
    <row r="41" spans="1:37" s="120" customFormat="1" ht="57" x14ac:dyDescent="0.25">
      <c r="A41" s="227" t="s">
        <v>58</v>
      </c>
      <c r="B41" s="228" t="s">
        <v>59</v>
      </c>
      <c r="C41" s="339" t="s">
        <v>60</v>
      </c>
      <c r="D41" s="339"/>
      <c r="E41" s="339"/>
      <c r="F41" s="229" t="s">
        <v>61</v>
      </c>
      <c r="G41" s="230">
        <v>0.67379999999999995</v>
      </c>
      <c r="H41" s="231">
        <v>1</v>
      </c>
      <c r="I41" s="232">
        <v>0.67379999999999995</v>
      </c>
      <c r="J41" s="233"/>
      <c r="K41" s="230"/>
      <c r="L41" s="233"/>
      <c r="M41" s="230"/>
      <c r="N41" s="234"/>
      <c r="O41" s="117"/>
      <c r="P41" s="117"/>
      <c r="AD41" s="131"/>
      <c r="AE41" s="226"/>
      <c r="AF41" s="226" t="s">
        <v>60</v>
      </c>
    </row>
    <row r="42" spans="1:37" s="120" customFormat="1" ht="15" x14ac:dyDescent="0.25">
      <c r="A42" s="235"/>
      <c r="B42" s="236"/>
      <c r="C42" s="330" t="s">
        <v>62</v>
      </c>
      <c r="D42" s="330"/>
      <c r="E42" s="330"/>
      <c r="F42" s="330"/>
      <c r="G42" s="330"/>
      <c r="H42" s="330"/>
      <c r="I42" s="330"/>
      <c r="J42" s="330"/>
      <c r="K42" s="330"/>
      <c r="L42" s="330"/>
      <c r="M42" s="330"/>
      <c r="N42" s="340"/>
      <c r="O42" s="117"/>
      <c r="P42" s="117"/>
      <c r="AD42" s="131"/>
      <c r="AE42" s="226"/>
      <c r="AF42" s="226"/>
      <c r="AG42" s="237" t="s">
        <v>62</v>
      </c>
    </row>
    <row r="43" spans="1:37" s="120" customFormat="1" ht="68.25" x14ac:dyDescent="0.25">
      <c r="A43" s="238"/>
      <c r="B43" s="239" t="s">
        <v>63</v>
      </c>
      <c r="C43" s="328" t="s">
        <v>64</v>
      </c>
      <c r="D43" s="328"/>
      <c r="E43" s="328"/>
      <c r="F43" s="328"/>
      <c r="G43" s="328"/>
      <c r="H43" s="328"/>
      <c r="I43" s="328"/>
      <c r="J43" s="328"/>
      <c r="K43" s="328"/>
      <c r="L43" s="328"/>
      <c r="M43" s="328"/>
      <c r="N43" s="329"/>
      <c r="O43" s="117"/>
      <c r="P43" s="117"/>
      <c r="AD43" s="131"/>
      <c r="AE43" s="226"/>
      <c r="AF43" s="226"/>
      <c r="AH43" s="237" t="s">
        <v>64</v>
      </c>
    </row>
    <row r="44" spans="1:37" s="120" customFormat="1" ht="15" x14ac:dyDescent="0.25">
      <c r="A44" s="240"/>
      <c r="B44" s="239" t="s">
        <v>58</v>
      </c>
      <c r="C44" s="330" t="s">
        <v>65</v>
      </c>
      <c r="D44" s="330"/>
      <c r="E44" s="330"/>
      <c r="F44" s="241"/>
      <c r="G44" s="242"/>
      <c r="H44" s="242"/>
      <c r="I44" s="242"/>
      <c r="J44" s="243">
        <v>920.4</v>
      </c>
      <c r="K44" s="244">
        <v>1.1499999999999999</v>
      </c>
      <c r="L44" s="243">
        <v>713.19</v>
      </c>
      <c r="M44" s="244">
        <v>46.99</v>
      </c>
      <c r="N44" s="245">
        <v>33512.800000000003</v>
      </c>
      <c r="O44" s="117"/>
      <c r="P44" s="117"/>
      <c r="AD44" s="131"/>
      <c r="AE44" s="226"/>
      <c r="AF44" s="226"/>
      <c r="AI44" s="237" t="s">
        <v>65</v>
      </c>
    </row>
    <row r="45" spans="1:37" s="120" customFormat="1" ht="15" x14ac:dyDescent="0.25">
      <c r="A45" s="246"/>
      <c r="B45" s="239"/>
      <c r="C45" s="330" t="s">
        <v>66</v>
      </c>
      <c r="D45" s="330"/>
      <c r="E45" s="330"/>
      <c r="F45" s="241" t="s">
        <v>67</v>
      </c>
      <c r="G45" s="247">
        <v>118</v>
      </c>
      <c r="H45" s="244">
        <v>1.1499999999999999</v>
      </c>
      <c r="I45" s="248">
        <v>91.434659999999994</v>
      </c>
      <c r="J45" s="249"/>
      <c r="K45" s="242"/>
      <c r="L45" s="249"/>
      <c r="M45" s="242"/>
      <c r="N45" s="250"/>
      <c r="O45" s="117"/>
      <c r="P45" s="117"/>
      <c r="AD45" s="131"/>
      <c r="AE45" s="226"/>
      <c r="AF45" s="226"/>
      <c r="AJ45" s="237" t="s">
        <v>66</v>
      </c>
    </row>
    <row r="46" spans="1:37" s="120" customFormat="1" ht="15" x14ac:dyDescent="0.25">
      <c r="A46" s="235"/>
      <c r="B46" s="239"/>
      <c r="C46" s="331" t="s">
        <v>68</v>
      </c>
      <c r="D46" s="331"/>
      <c r="E46" s="331"/>
      <c r="F46" s="251"/>
      <c r="G46" s="252"/>
      <c r="H46" s="252"/>
      <c r="I46" s="252"/>
      <c r="J46" s="253">
        <v>920.4</v>
      </c>
      <c r="K46" s="252"/>
      <c r="L46" s="253">
        <v>713.19</v>
      </c>
      <c r="M46" s="252"/>
      <c r="N46" s="254">
        <v>33512.800000000003</v>
      </c>
      <c r="O46" s="117"/>
      <c r="P46" s="117"/>
      <c r="AD46" s="131"/>
      <c r="AE46" s="226"/>
      <c r="AF46" s="226"/>
      <c r="AK46" s="237" t="s">
        <v>68</v>
      </c>
    </row>
    <row r="47" spans="1:37" s="120" customFormat="1" ht="15" x14ac:dyDescent="0.25">
      <c r="A47" s="246"/>
      <c r="B47" s="239"/>
      <c r="C47" s="330" t="s">
        <v>69</v>
      </c>
      <c r="D47" s="330"/>
      <c r="E47" s="330"/>
      <c r="F47" s="241"/>
      <c r="G47" s="242"/>
      <c r="H47" s="242"/>
      <c r="I47" s="242"/>
      <c r="J47" s="249"/>
      <c r="K47" s="242"/>
      <c r="L47" s="243">
        <v>713.19</v>
      </c>
      <c r="M47" s="242"/>
      <c r="N47" s="245">
        <v>33512.800000000003</v>
      </c>
      <c r="O47" s="117"/>
      <c r="P47" s="117"/>
      <c r="AD47" s="131"/>
      <c r="AE47" s="226"/>
      <c r="AF47" s="226"/>
      <c r="AJ47" s="237" t="s">
        <v>69</v>
      </c>
    </row>
    <row r="48" spans="1:37" s="120" customFormat="1" ht="23.25" x14ac:dyDescent="0.25">
      <c r="A48" s="246"/>
      <c r="B48" s="239" t="s">
        <v>70</v>
      </c>
      <c r="C48" s="330" t="s">
        <v>71</v>
      </c>
      <c r="D48" s="330"/>
      <c r="E48" s="330"/>
      <c r="F48" s="241" t="s">
        <v>72</v>
      </c>
      <c r="G48" s="247">
        <v>89</v>
      </c>
      <c r="H48" s="242"/>
      <c r="I48" s="247">
        <v>89</v>
      </c>
      <c r="J48" s="249"/>
      <c r="K48" s="242"/>
      <c r="L48" s="243">
        <v>634.74</v>
      </c>
      <c r="M48" s="242"/>
      <c r="N48" s="245">
        <v>29826.39</v>
      </c>
      <c r="O48" s="117"/>
      <c r="P48" s="117"/>
      <c r="AD48" s="131"/>
      <c r="AE48" s="226"/>
      <c r="AF48" s="226"/>
      <c r="AJ48" s="237" t="s">
        <v>71</v>
      </c>
    </row>
    <row r="49" spans="1:38" s="120" customFormat="1" ht="45" x14ac:dyDescent="0.25">
      <c r="A49" s="246"/>
      <c r="B49" s="239" t="s">
        <v>73</v>
      </c>
      <c r="C49" s="330" t="s">
        <v>74</v>
      </c>
      <c r="D49" s="330"/>
      <c r="E49" s="330"/>
      <c r="F49" s="241" t="s">
        <v>72</v>
      </c>
      <c r="G49" s="247">
        <v>40</v>
      </c>
      <c r="H49" s="244">
        <v>0.85</v>
      </c>
      <c r="I49" s="247">
        <v>34</v>
      </c>
      <c r="J49" s="249"/>
      <c r="K49" s="242"/>
      <c r="L49" s="243">
        <v>242.48</v>
      </c>
      <c r="M49" s="242"/>
      <c r="N49" s="245">
        <v>11394.35</v>
      </c>
      <c r="O49" s="117"/>
      <c r="P49" s="117"/>
      <c r="AD49" s="131"/>
      <c r="AE49" s="226"/>
      <c r="AF49" s="226"/>
      <c r="AJ49" s="237" t="s">
        <v>74</v>
      </c>
    </row>
    <row r="50" spans="1:38" s="120" customFormat="1" ht="15" x14ac:dyDescent="0.25">
      <c r="A50" s="255"/>
      <c r="B50" s="256"/>
      <c r="C50" s="339" t="s">
        <v>75</v>
      </c>
      <c r="D50" s="339"/>
      <c r="E50" s="339"/>
      <c r="F50" s="229"/>
      <c r="G50" s="230"/>
      <c r="H50" s="230"/>
      <c r="I50" s="230"/>
      <c r="J50" s="233"/>
      <c r="K50" s="230"/>
      <c r="L50" s="257">
        <v>1590.41</v>
      </c>
      <c r="M50" s="252"/>
      <c r="N50" s="258">
        <v>74733.539999999994</v>
      </c>
      <c r="O50" s="117"/>
      <c r="P50" s="117"/>
      <c r="AD50" s="131"/>
      <c r="AE50" s="226"/>
      <c r="AF50" s="226"/>
      <c r="AL50" s="226" t="s">
        <v>75</v>
      </c>
    </row>
    <row r="51" spans="1:38" s="120" customFormat="1" ht="57" x14ac:dyDescent="0.25">
      <c r="A51" s="227" t="s">
        <v>76</v>
      </c>
      <c r="B51" s="228" t="s">
        <v>432</v>
      </c>
      <c r="C51" s="339" t="s">
        <v>433</v>
      </c>
      <c r="D51" s="339"/>
      <c r="E51" s="339"/>
      <c r="F51" s="229" t="s">
        <v>79</v>
      </c>
      <c r="G51" s="230">
        <v>4</v>
      </c>
      <c r="H51" s="231">
        <v>1</v>
      </c>
      <c r="I51" s="231">
        <v>4</v>
      </c>
      <c r="J51" s="233"/>
      <c r="K51" s="230"/>
      <c r="L51" s="233"/>
      <c r="M51" s="230"/>
      <c r="N51" s="234"/>
      <c r="O51" s="118" t="s">
        <v>374</v>
      </c>
      <c r="P51" s="118" t="s">
        <v>387</v>
      </c>
      <c r="AD51" s="131"/>
      <c r="AE51" s="226"/>
      <c r="AF51" s="226" t="s">
        <v>433</v>
      </c>
      <c r="AL51" s="226"/>
    </row>
    <row r="52" spans="1:38" s="120" customFormat="1" ht="68.25" x14ac:dyDescent="0.25">
      <c r="A52" s="238"/>
      <c r="B52" s="239" t="s">
        <v>63</v>
      </c>
      <c r="C52" s="328" t="s">
        <v>64</v>
      </c>
      <c r="D52" s="328"/>
      <c r="E52" s="328"/>
      <c r="F52" s="328"/>
      <c r="G52" s="328"/>
      <c r="H52" s="328"/>
      <c r="I52" s="328"/>
      <c r="J52" s="328"/>
      <c r="K52" s="328"/>
      <c r="L52" s="328"/>
      <c r="M52" s="328"/>
      <c r="N52" s="329"/>
      <c r="O52" s="117"/>
      <c r="P52" s="117"/>
      <c r="AD52" s="131"/>
      <c r="AE52" s="226"/>
      <c r="AF52" s="226"/>
      <c r="AH52" s="237" t="s">
        <v>64</v>
      </c>
      <c r="AL52" s="226"/>
    </row>
    <row r="53" spans="1:38" s="120" customFormat="1" ht="15" x14ac:dyDescent="0.25">
      <c r="A53" s="240"/>
      <c r="B53" s="239" t="s">
        <v>58</v>
      </c>
      <c r="C53" s="330" t="s">
        <v>65</v>
      </c>
      <c r="D53" s="330"/>
      <c r="E53" s="330"/>
      <c r="F53" s="241"/>
      <c r="G53" s="242"/>
      <c r="H53" s="242"/>
      <c r="I53" s="242"/>
      <c r="J53" s="243">
        <v>8.84</v>
      </c>
      <c r="K53" s="244">
        <v>1.1499999999999999</v>
      </c>
      <c r="L53" s="243">
        <v>40.659999999999997</v>
      </c>
      <c r="M53" s="244">
        <v>46.99</v>
      </c>
      <c r="N53" s="245">
        <v>1910.61</v>
      </c>
      <c r="O53" s="117"/>
      <c r="P53" s="117"/>
      <c r="AD53" s="131"/>
      <c r="AE53" s="226"/>
      <c r="AF53" s="226"/>
      <c r="AI53" s="237" t="s">
        <v>65</v>
      </c>
      <c r="AL53" s="226"/>
    </row>
    <row r="54" spans="1:38" s="120" customFormat="1" ht="15" x14ac:dyDescent="0.25">
      <c r="A54" s="240"/>
      <c r="B54" s="239" t="s">
        <v>76</v>
      </c>
      <c r="C54" s="330" t="s">
        <v>80</v>
      </c>
      <c r="D54" s="330"/>
      <c r="E54" s="330"/>
      <c r="F54" s="241"/>
      <c r="G54" s="242"/>
      <c r="H54" s="242"/>
      <c r="I54" s="242"/>
      <c r="J54" s="243">
        <v>496.84</v>
      </c>
      <c r="K54" s="244">
        <v>1.1499999999999999</v>
      </c>
      <c r="L54" s="259">
        <v>2285.46</v>
      </c>
      <c r="M54" s="244">
        <v>14.01</v>
      </c>
      <c r="N54" s="245">
        <v>32019.29</v>
      </c>
      <c r="O54" s="117"/>
      <c r="P54" s="117"/>
      <c r="AD54" s="131"/>
      <c r="AE54" s="226"/>
      <c r="AF54" s="226"/>
      <c r="AI54" s="237" t="s">
        <v>80</v>
      </c>
      <c r="AL54" s="226"/>
    </row>
    <row r="55" spans="1:38" s="120" customFormat="1" ht="15" x14ac:dyDescent="0.25">
      <c r="A55" s="240"/>
      <c r="B55" s="239" t="s">
        <v>81</v>
      </c>
      <c r="C55" s="330" t="s">
        <v>82</v>
      </c>
      <c r="D55" s="330"/>
      <c r="E55" s="330"/>
      <c r="F55" s="241"/>
      <c r="G55" s="242"/>
      <c r="H55" s="242"/>
      <c r="I55" s="242"/>
      <c r="J55" s="243">
        <v>51.03</v>
      </c>
      <c r="K55" s="244">
        <v>1.1499999999999999</v>
      </c>
      <c r="L55" s="243">
        <v>234.74</v>
      </c>
      <c r="M55" s="244">
        <v>46.99</v>
      </c>
      <c r="N55" s="245">
        <v>11030.43</v>
      </c>
      <c r="O55" s="117"/>
      <c r="P55" s="117"/>
      <c r="AD55" s="131"/>
      <c r="AE55" s="226"/>
      <c r="AF55" s="226"/>
      <c r="AI55" s="237" t="s">
        <v>82</v>
      </c>
      <c r="AL55" s="226"/>
    </row>
    <row r="56" spans="1:38" s="120" customFormat="1" ht="15" x14ac:dyDescent="0.25">
      <c r="A56" s="240"/>
      <c r="B56" s="239" t="s">
        <v>83</v>
      </c>
      <c r="C56" s="330" t="s">
        <v>84</v>
      </c>
      <c r="D56" s="330"/>
      <c r="E56" s="330"/>
      <c r="F56" s="241"/>
      <c r="G56" s="242"/>
      <c r="H56" s="242"/>
      <c r="I56" s="242"/>
      <c r="J56" s="243">
        <v>4.3</v>
      </c>
      <c r="K56" s="242"/>
      <c r="L56" s="243">
        <v>17.2</v>
      </c>
      <c r="M56" s="244">
        <v>8.75</v>
      </c>
      <c r="N56" s="260">
        <v>150.5</v>
      </c>
      <c r="O56" s="117"/>
      <c r="P56" s="117"/>
      <c r="AD56" s="131"/>
      <c r="AE56" s="226"/>
      <c r="AF56" s="226"/>
      <c r="AI56" s="237" t="s">
        <v>84</v>
      </c>
      <c r="AL56" s="226"/>
    </row>
    <row r="57" spans="1:38" s="120" customFormat="1" ht="15" x14ac:dyDescent="0.25">
      <c r="A57" s="246"/>
      <c r="B57" s="239"/>
      <c r="C57" s="330" t="s">
        <v>66</v>
      </c>
      <c r="D57" s="330"/>
      <c r="E57" s="330"/>
      <c r="F57" s="241" t="s">
        <v>67</v>
      </c>
      <c r="G57" s="244">
        <v>0.94</v>
      </c>
      <c r="H57" s="244">
        <v>1.1499999999999999</v>
      </c>
      <c r="I57" s="261">
        <v>4.3239999999999998</v>
      </c>
      <c r="J57" s="249"/>
      <c r="K57" s="242"/>
      <c r="L57" s="249"/>
      <c r="M57" s="242"/>
      <c r="N57" s="250"/>
      <c r="O57" s="117"/>
      <c r="P57" s="117"/>
      <c r="AD57" s="131"/>
      <c r="AE57" s="226"/>
      <c r="AF57" s="226"/>
      <c r="AJ57" s="237" t="s">
        <v>66</v>
      </c>
      <c r="AL57" s="226"/>
    </row>
    <row r="58" spans="1:38" s="120" customFormat="1" ht="15" x14ac:dyDescent="0.25">
      <c r="A58" s="246"/>
      <c r="B58" s="239"/>
      <c r="C58" s="330" t="s">
        <v>85</v>
      </c>
      <c r="D58" s="330"/>
      <c r="E58" s="330"/>
      <c r="F58" s="241" t="s">
        <v>67</v>
      </c>
      <c r="G58" s="244">
        <v>3.78</v>
      </c>
      <c r="H58" s="244">
        <v>1.1499999999999999</v>
      </c>
      <c r="I58" s="261">
        <v>17.388000000000002</v>
      </c>
      <c r="J58" s="249"/>
      <c r="K58" s="242"/>
      <c r="L58" s="249"/>
      <c r="M58" s="242"/>
      <c r="N58" s="250"/>
      <c r="O58" s="117"/>
      <c r="P58" s="117"/>
      <c r="AD58" s="131"/>
      <c r="AE58" s="226"/>
      <c r="AF58" s="226"/>
      <c r="AJ58" s="237" t="s">
        <v>85</v>
      </c>
      <c r="AL58" s="226"/>
    </row>
    <row r="59" spans="1:38" s="120" customFormat="1" ht="15" x14ac:dyDescent="0.25">
      <c r="A59" s="235"/>
      <c r="B59" s="239"/>
      <c r="C59" s="331" t="s">
        <v>68</v>
      </c>
      <c r="D59" s="331"/>
      <c r="E59" s="331"/>
      <c r="F59" s="251"/>
      <c r="G59" s="252"/>
      <c r="H59" s="252"/>
      <c r="I59" s="252"/>
      <c r="J59" s="253">
        <v>509.98</v>
      </c>
      <c r="K59" s="252"/>
      <c r="L59" s="262">
        <v>2343.3200000000002</v>
      </c>
      <c r="M59" s="252"/>
      <c r="N59" s="254">
        <v>34080.400000000001</v>
      </c>
      <c r="O59" s="117"/>
      <c r="P59" s="117"/>
      <c r="AD59" s="131"/>
      <c r="AE59" s="226"/>
      <c r="AF59" s="226"/>
      <c r="AK59" s="237" t="s">
        <v>68</v>
      </c>
      <c r="AL59" s="226"/>
    </row>
    <row r="60" spans="1:38" s="120" customFormat="1" ht="15" x14ac:dyDescent="0.25">
      <c r="A60" s="246"/>
      <c r="B60" s="239"/>
      <c r="C60" s="330" t="s">
        <v>69</v>
      </c>
      <c r="D60" s="330"/>
      <c r="E60" s="330"/>
      <c r="F60" s="241"/>
      <c r="G60" s="242"/>
      <c r="H60" s="242"/>
      <c r="I60" s="242"/>
      <c r="J60" s="249"/>
      <c r="K60" s="242"/>
      <c r="L60" s="243">
        <v>275.39999999999998</v>
      </c>
      <c r="M60" s="242"/>
      <c r="N60" s="245">
        <v>12941.04</v>
      </c>
      <c r="O60" s="117"/>
      <c r="P60" s="117"/>
      <c r="AD60" s="131"/>
      <c r="AE60" s="226"/>
      <c r="AF60" s="226"/>
      <c r="AJ60" s="237" t="s">
        <v>69</v>
      </c>
      <c r="AL60" s="226"/>
    </row>
    <row r="61" spans="1:38" s="120" customFormat="1" ht="23.25" x14ac:dyDescent="0.25">
      <c r="A61" s="246"/>
      <c r="B61" s="239" t="s">
        <v>434</v>
      </c>
      <c r="C61" s="330" t="s">
        <v>435</v>
      </c>
      <c r="D61" s="330"/>
      <c r="E61" s="330"/>
      <c r="F61" s="241" t="s">
        <v>72</v>
      </c>
      <c r="G61" s="247">
        <v>126</v>
      </c>
      <c r="H61" s="242"/>
      <c r="I61" s="247">
        <v>126</v>
      </c>
      <c r="J61" s="249"/>
      <c r="K61" s="242"/>
      <c r="L61" s="243">
        <v>347</v>
      </c>
      <c r="M61" s="242"/>
      <c r="N61" s="245">
        <v>16305.71</v>
      </c>
      <c r="O61" s="117"/>
      <c r="P61" s="117"/>
      <c r="AD61" s="131"/>
      <c r="AE61" s="226"/>
      <c r="AF61" s="226"/>
      <c r="AJ61" s="237" t="s">
        <v>435</v>
      </c>
      <c r="AL61" s="226"/>
    </row>
    <row r="62" spans="1:38" s="120" customFormat="1" ht="23.25" x14ac:dyDescent="0.25">
      <c r="A62" s="246"/>
      <c r="B62" s="239" t="s">
        <v>436</v>
      </c>
      <c r="C62" s="330" t="s">
        <v>437</v>
      </c>
      <c r="D62" s="330"/>
      <c r="E62" s="330"/>
      <c r="F62" s="241" t="s">
        <v>72</v>
      </c>
      <c r="G62" s="247">
        <v>60</v>
      </c>
      <c r="H62" s="244">
        <v>0.85</v>
      </c>
      <c r="I62" s="247">
        <v>51</v>
      </c>
      <c r="J62" s="249"/>
      <c r="K62" s="242"/>
      <c r="L62" s="243">
        <v>140.44999999999999</v>
      </c>
      <c r="M62" s="242"/>
      <c r="N62" s="245">
        <v>6599.93</v>
      </c>
      <c r="O62" s="117"/>
      <c r="P62" s="117"/>
      <c r="AD62" s="131"/>
      <c r="AE62" s="226"/>
      <c r="AF62" s="226"/>
      <c r="AJ62" s="237" t="s">
        <v>437</v>
      </c>
      <c r="AL62" s="226"/>
    </row>
    <row r="63" spans="1:38" s="120" customFormat="1" ht="15" x14ac:dyDescent="0.25">
      <c r="A63" s="255"/>
      <c r="B63" s="256"/>
      <c r="C63" s="339" t="s">
        <v>75</v>
      </c>
      <c r="D63" s="339"/>
      <c r="E63" s="339"/>
      <c r="F63" s="229"/>
      <c r="G63" s="230"/>
      <c r="H63" s="230"/>
      <c r="I63" s="230"/>
      <c r="J63" s="233"/>
      <c r="K63" s="230"/>
      <c r="L63" s="257">
        <v>2830.77</v>
      </c>
      <c r="M63" s="252"/>
      <c r="N63" s="258">
        <v>56986.04</v>
      </c>
      <c r="O63" s="117"/>
      <c r="P63" s="117"/>
      <c r="AD63" s="131"/>
      <c r="AE63" s="226"/>
      <c r="AF63" s="226"/>
      <c r="AL63" s="226" t="s">
        <v>75</v>
      </c>
    </row>
    <row r="64" spans="1:38" s="120" customFormat="1" ht="34.5" x14ac:dyDescent="0.25">
      <c r="A64" s="227" t="s">
        <v>81</v>
      </c>
      <c r="B64" s="228" t="s">
        <v>90</v>
      </c>
      <c r="C64" s="339" t="s">
        <v>91</v>
      </c>
      <c r="D64" s="339"/>
      <c r="E64" s="339"/>
      <c r="F64" s="229" t="s">
        <v>92</v>
      </c>
      <c r="G64" s="230">
        <v>0.25</v>
      </c>
      <c r="H64" s="231">
        <v>1</v>
      </c>
      <c r="I64" s="263">
        <v>0.25</v>
      </c>
      <c r="J64" s="233"/>
      <c r="K64" s="230"/>
      <c r="L64" s="233"/>
      <c r="M64" s="230"/>
      <c r="N64" s="234"/>
      <c r="O64" s="117"/>
      <c r="P64" s="117"/>
      <c r="AD64" s="131"/>
      <c r="AE64" s="226"/>
      <c r="AF64" s="226" t="s">
        <v>91</v>
      </c>
      <c r="AL64" s="226"/>
    </row>
    <row r="65" spans="1:38" s="120" customFormat="1" ht="15" x14ac:dyDescent="0.25">
      <c r="A65" s="235"/>
      <c r="B65" s="236"/>
      <c r="C65" s="330" t="s">
        <v>93</v>
      </c>
      <c r="D65" s="330"/>
      <c r="E65" s="330"/>
      <c r="F65" s="330"/>
      <c r="G65" s="330"/>
      <c r="H65" s="330"/>
      <c r="I65" s="330"/>
      <c r="J65" s="330"/>
      <c r="K65" s="330"/>
      <c r="L65" s="330"/>
      <c r="M65" s="330"/>
      <c r="N65" s="340"/>
      <c r="O65" s="117"/>
      <c r="P65" s="117"/>
      <c r="AD65" s="131"/>
      <c r="AE65" s="226"/>
      <c r="AF65" s="226"/>
      <c r="AG65" s="237" t="s">
        <v>93</v>
      </c>
      <c r="AL65" s="226"/>
    </row>
    <row r="66" spans="1:38" s="120" customFormat="1" ht="23.25" x14ac:dyDescent="0.25">
      <c r="A66" s="238"/>
      <c r="B66" s="239" t="s">
        <v>94</v>
      </c>
      <c r="C66" s="328" t="s">
        <v>95</v>
      </c>
      <c r="D66" s="328"/>
      <c r="E66" s="328"/>
      <c r="F66" s="328"/>
      <c r="G66" s="328"/>
      <c r="H66" s="328"/>
      <c r="I66" s="328"/>
      <c r="J66" s="328"/>
      <c r="K66" s="328"/>
      <c r="L66" s="328"/>
      <c r="M66" s="328"/>
      <c r="N66" s="329"/>
      <c r="O66" s="117"/>
      <c r="P66" s="117"/>
      <c r="AD66" s="131"/>
      <c r="AE66" s="226"/>
      <c r="AF66" s="226"/>
      <c r="AH66" s="237" t="s">
        <v>95</v>
      </c>
      <c r="AL66" s="226"/>
    </row>
    <row r="67" spans="1:38" s="120" customFormat="1" ht="34.5" x14ac:dyDescent="0.25">
      <c r="A67" s="238"/>
      <c r="B67" s="239" t="s">
        <v>96</v>
      </c>
      <c r="C67" s="328" t="s">
        <v>97</v>
      </c>
      <c r="D67" s="328"/>
      <c r="E67" s="328"/>
      <c r="F67" s="328"/>
      <c r="G67" s="328"/>
      <c r="H67" s="328"/>
      <c r="I67" s="328"/>
      <c r="J67" s="328"/>
      <c r="K67" s="328"/>
      <c r="L67" s="328"/>
      <c r="M67" s="328"/>
      <c r="N67" s="329"/>
      <c r="O67" s="117"/>
      <c r="P67" s="117"/>
      <c r="AD67" s="131"/>
      <c r="AE67" s="226"/>
      <c r="AF67" s="226"/>
      <c r="AH67" s="237" t="s">
        <v>97</v>
      </c>
      <c r="AL67" s="226"/>
    </row>
    <row r="68" spans="1:38" s="120" customFormat="1" ht="68.25" x14ac:dyDescent="0.25">
      <c r="A68" s="238"/>
      <c r="B68" s="239" t="s">
        <v>63</v>
      </c>
      <c r="C68" s="328" t="s">
        <v>64</v>
      </c>
      <c r="D68" s="328"/>
      <c r="E68" s="328"/>
      <c r="F68" s="328"/>
      <c r="G68" s="328"/>
      <c r="H68" s="328"/>
      <c r="I68" s="328"/>
      <c r="J68" s="328"/>
      <c r="K68" s="328"/>
      <c r="L68" s="328"/>
      <c r="M68" s="328"/>
      <c r="N68" s="329"/>
      <c r="O68" s="117"/>
      <c r="P68" s="117"/>
      <c r="AD68" s="131"/>
      <c r="AE68" s="226"/>
      <c r="AF68" s="226"/>
      <c r="AH68" s="237" t="s">
        <v>64</v>
      </c>
      <c r="AL68" s="226"/>
    </row>
    <row r="69" spans="1:38" s="120" customFormat="1" ht="15" x14ac:dyDescent="0.25">
      <c r="A69" s="240"/>
      <c r="B69" s="239" t="s">
        <v>58</v>
      </c>
      <c r="C69" s="330" t="s">
        <v>65</v>
      </c>
      <c r="D69" s="330"/>
      <c r="E69" s="330"/>
      <c r="F69" s="241"/>
      <c r="G69" s="242"/>
      <c r="H69" s="242"/>
      <c r="I69" s="242"/>
      <c r="J69" s="259">
        <v>11490.2</v>
      </c>
      <c r="K69" s="261">
        <v>1.4490000000000001</v>
      </c>
      <c r="L69" s="259">
        <v>4162.32</v>
      </c>
      <c r="M69" s="244">
        <v>46.99</v>
      </c>
      <c r="N69" s="245">
        <v>195587.42</v>
      </c>
      <c r="O69" s="117"/>
      <c r="P69" s="117"/>
      <c r="AD69" s="131"/>
      <c r="AE69" s="226"/>
      <c r="AF69" s="226"/>
      <c r="AI69" s="237" t="s">
        <v>65</v>
      </c>
      <c r="AL69" s="226"/>
    </row>
    <row r="70" spans="1:38" s="120" customFormat="1" ht="15" x14ac:dyDescent="0.25">
      <c r="A70" s="240"/>
      <c r="B70" s="239" t="s">
        <v>76</v>
      </c>
      <c r="C70" s="330" t="s">
        <v>80</v>
      </c>
      <c r="D70" s="330"/>
      <c r="E70" s="330"/>
      <c r="F70" s="241"/>
      <c r="G70" s="242"/>
      <c r="H70" s="242"/>
      <c r="I70" s="242"/>
      <c r="J70" s="259">
        <v>4269.6400000000003</v>
      </c>
      <c r="K70" s="261">
        <v>1.4490000000000001</v>
      </c>
      <c r="L70" s="259">
        <v>1546.68</v>
      </c>
      <c r="M70" s="244">
        <v>14.01</v>
      </c>
      <c r="N70" s="245">
        <v>21668.99</v>
      </c>
      <c r="O70" s="117"/>
      <c r="P70" s="117"/>
      <c r="AD70" s="131"/>
      <c r="AE70" s="226"/>
      <c r="AF70" s="226"/>
      <c r="AI70" s="237" t="s">
        <v>80</v>
      </c>
      <c r="AL70" s="226"/>
    </row>
    <row r="71" spans="1:38" s="120" customFormat="1" ht="15" x14ac:dyDescent="0.25">
      <c r="A71" s="240"/>
      <c r="B71" s="239" t="s">
        <v>81</v>
      </c>
      <c r="C71" s="330" t="s">
        <v>82</v>
      </c>
      <c r="D71" s="330"/>
      <c r="E71" s="330"/>
      <c r="F71" s="241"/>
      <c r="G71" s="242"/>
      <c r="H71" s="242"/>
      <c r="I71" s="242"/>
      <c r="J71" s="243">
        <v>512.04</v>
      </c>
      <c r="K71" s="261">
        <v>1.4490000000000001</v>
      </c>
      <c r="L71" s="243">
        <v>185.49</v>
      </c>
      <c r="M71" s="244">
        <v>46.99</v>
      </c>
      <c r="N71" s="245">
        <v>8716.18</v>
      </c>
      <c r="O71" s="117"/>
      <c r="P71" s="117"/>
      <c r="AD71" s="131"/>
      <c r="AE71" s="226"/>
      <c r="AF71" s="226"/>
      <c r="AI71" s="237" t="s">
        <v>82</v>
      </c>
      <c r="AL71" s="226"/>
    </row>
    <row r="72" spans="1:38" s="120" customFormat="1" ht="15" x14ac:dyDescent="0.25">
      <c r="A72" s="246"/>
      <c r="B72" s="239"/>
      <c r="C72" s="330" t="s">
        <v>66</v>
      </c>
      <c r="D72" s="330"/>
      <c r="E72" s="330"/>
      <c r="F72" s="241" t="s">
        <v>67</v>
      </c>
      <c r="G72" s="247">
        <v>1460</v>
      </c>
      <c r="H72" s="261">
        <v>1.4490000000000001</v>
      </c>
      <c r="I72" s="261">
        <v>528.88499999999999</v>
      </c>
      <c r="J72" s="249"/>
      <c r="K72" s="242"/>
      <c r="L72" s="249"/>
      <c r="M72" s="242"/>
      <c r="N72" s="250"/>
      <c r="O72" s="117"/>
      <c r="P72" s="117"/>
      <c r="AD72" s="131"/>
      <c r="AE72" s="226"/>
      <c r="AF72" s="226"/>
      <c r="AJ72" s="237" t="s">
        <v>66</v>
      </c>
      <c r="AL72" s="226"/>
    </row>
    <row r="73" spans="1:38" s="120" customFormat="1" ht="15" x14ac:dyDescent="0.25">
      <c r="A73" s="246"/>
      <c r="B73" s="239"/>
      <c r="C73" s="330" t="s">
        <v>85</v>
      </c>
      <c r="D73" s="330"/>
      <c r="E73" s="330"/>
      <c r="F73" s="241" t="s">
        <v>67</v>
      </c>
      <c r="G73" s="264">
        <v>40.799999999999997</v>
      </c>
      <c r="H73" s="261">
        <v>1.4490000000000001</v>
      </c>
      <c r="I73" s="265">
        <v>14.7798</v>
      </c>
      <c r="J73" s="249"/>
      <c r="K73" s="242"/>
      <c r="L73" s="249"/>
      <c r="M73" s="242"/>
      <c r="N73" s="250"/>
      <c r="O73" s="117"/>
      <c r="P73" s="117"/>
      <c r="AD73" s="131"/>
      <c r="AE73" s="226"/>
      <c r="AF73" s="226"/>
      <c r="AJ73" s="237" t="s">
        <v>85</v>
      </c>
      <c r="AL73" s="226"/>
    </row>
    <row r="74" spans="1:38" s="120" customFormat="1" ht="15" x14ac:dyDescent="0.25">
      <c r="A74" s="235"/>
      <c r="B74" s="239"/>
      <c r="C74" s="331" t="s">
        <v>68</v>
      </c>
      <c r="D74" s="331"/>
      <c r="E74" s="331"/>
      <c r="F74" s="251"/>
      <c r="G74" s="252"/>
      <c r="H74" s="252"/>
      <c r="I74" s="252"/>
      <c r="J74" s="262">
        <v>15759.84</v>
      </c>
      <c r="K74" s="252"/>
      <c r="L74" s="262">
        <v>5709</v>
      </c>
      <c r="M74" s="252"/>
      <c r="N74" s="254">
        <v>217256.41</v>
      </c>
      <c r="O74" s="117"/>
      <c r="P74" s="117"/>
      <c r="AD74" s="131"/>
      <c r="AE74" s="226"/>
      <c r="AF74" s="226"/>
      <c r="AK74" s="237" t="s">
        <v>68</v>
      </c>
      <c r="AL74" s="226"/>
    </row>
    <row r="75" spans="1:38" s="120" customFormat="1" ht="15" x14ac:dyDescent="0.25">
      <c r="A75" s="246"/>
      <c r="B75" s="239"/>
      <c r="C75" s="330" t="s">
        <v>69</v>
      </c>
      <c r="D75" s="330"/>
      <c r="E75" s="330"/>
      <c r="F75" s="241"/>
      <c r="G75" s="242"/>
      <c r="H75" s="242"/>
      <c r="I75" s="242"/>
      <c r="J75" s="249"/>
      <c r="K75" s="242"/>
      <c r="L75" s="259">
        <v>4347.8100000000004</v>
      </c>
      <c r="M75" s="242"/>
      <c r="N75" s="245">
        <v>204303.6</v>
      </c>
      <c r="O75" s="117"/>
      <c r="P75" s="117"/>
      <c r="AD75" s="131"/>
      <c r="AE75" s="226"/>
      <c r="AF75" s="226"/>
      <c r="AJ75" s="237" t="s">
        <v>69</v>
      </c>
      <c r="AL75" s="226"/>
    </row>
    <row r="76" spans="1:38" s="120" customFormat="1" ht="22.5" x14ac:dyDescent="0.25">
      <c r="A76" s="246"/>
      <c r="B76" s="239" t="s">
        <v>98</v>
      </c>
      <c r="C76" s="330" t="s">
        <v>99</v>
      </c>
      <c r="D76" s="330"/>
      <c r="E76" s="330"/>
      <c r="F76" s="241" t="s">
        <v>72</v>
      </c>
      <c r="G76" s="247">
        <v>109</v>
      </c>
      <c r="H76" s="242"/>
      <c r="I76" s="247">
        <v>109</v>
      </c>
      <c r="J76" s="249"/>
      <c r="K76" s="242"/>
      <c r="L76" s="259">
        <v>4739.1099999999997</v>
      </c>
      <c r="M76" s="242"/>
      <c r="N76" s="245">
        <v>222690.92</v>
      </c>
      <c r="O76" s="117"/>
      <c r="P76" s="117"/>
      <c r="AD76" s="131"/>
      <c r="AE76" s="226"/>
      <c r="AF76" s="226"/>
      <c r="AJ76" s="237" t="s">
        <v>99</v>
      </c>
      <c r="AL76" s="226"/>
    </row>
    <row r="77" spans="1:38" s="120" customFormat="1" ht="45" x14ac:dyDescent="0.25">
      <c r="A77" s="246"/>
      <c r="B77" s="239" t="s">
        <v>100</v>
      </c>
      <c r="C77" s="330" t="s">
        <v>101</v>
      </c>
      <c r="D77" s="330"/>
      <c r="E77" s="330"/>
      <c r="F77" s="241" t="s">
        <v>72</v>
      </c>
      <c r="G77" s="247">
        <v>65</v>
      </c>
      <c r="H77" s="244">
        <v>0.85</v>
      </c>
      <c r="I77" s="244">
        <v>55.25</v>
      </c>
      <c r="J77" s="249"/>
      <c r="K77" s="242"/>
      <c r="L77" s="259">
        <v>2402.17</v>
      </c>
      <c r="M77" s="242"/>
      <c r="N77" s="245">
        <v>112877.74</v>
      </c>
      <c r="O77" s="117"/>
      <c r="P77" s="117"/>
      <c r="AD77" s="131"/>
      <c r="AE77" s="226"/>
      <c r="AF77" s="226"/>
      <c r="AJ77" s="237" t="s">
        <v>101</v>
      </c>
      <c r="AL77" s="226"/>
    </row>
    <row r="78" spans="1:38" s="120" customFormat="1" ht="15" x14ac:dyDescent="0.25">
      <c r="A78" s="255"/>
      <c r="B78" s="256"/>
      <c r="C78" s="339" t="s">
        <v>75</v>
      </c>
      <c r="D78" s="339"/>
      <c r="E78" s="339"/>
      <c r="F78" s="229"/>
      <c r="G78" s="230"/>
      <c r="H78" s="230"/>
      <c r="I78" s="230"/>
      <c r="J78" s="233"/>
      <c r="K78" s="230"/>
      <c r="L78" s="257">
        <v>12850.28</v>
      </c>
      <c r="M78" s="252"/>
      <c r="N78" s="258">
        <v>552825.06999999995</v>
      </c>
      <c r="O78" s="117"/>
      <c r="P78" s="117"/>
      <c r="AD78" s="131"/>
      <c r="AE78" s="226"/>
      <c r="AF78" s="226"/>
      <c r="AL78" s="226" t="s">
        <v>75</v>
      </c>
    </row>
    <row r="79" spans="1:38" s="120" customFormat="1" ht="15" x14ac:dyDescent="0.25">
      <c r="A79" s="227" t="s">
        <v>83</v>
      </c>
      <c r="B79" s="228" t="s">
        <v>102</v>
      </c>
      <c r="C79" s="339" t="s">
        <v>103</v>
      </c>
      <c r="D79" s="339"/>
      <c r="E79" s="339"/>
      <c r="F79" s="229" t="s">
        <v>104</v>
      </c>
      <c r="G79" s="230">
        <v>1</v>
      </c>
      <c r="H79" s="231">
        <v>1</v>
      </c>
      <c r="I79" s="231">
        <v>1</v>
      </c>
      <c r="J79" s="233"/>
      <c r="K79" s="230"/>
      <c r="L79" s="233"/>
      <c r="M79" s="230"/>
      <c r="N79" s="234"/>
      <c r="O79" s="117"/>
      <c r="P79" s="117"/>
      <c r="AD79" s="131"/>
      <c r="AE79" s="226"/>
      <c r="AF79" s="226" t="s">
        <v>103</v>
      </c>
      <c r="AL79" s="226"/>
    </row>
    <row r="80" spans="1:38" s="120" customFormat="1" ht="23.25" x14ac:dyDescent="0.25">
      <c r="A80" s="238"/>
      <c r="B80" s="239" t="s">
        <v>105</v>
      </c>
      <c r="C80" s="328" t="s">
        <v>106</v>
      </c>
      <c r="D80" s="328"/>
      <c r="E80" s="328"/>
      <c r="F80" s="328"/>
      <c r="G80" s="328"/>
      <c r="H80" s="328"/>
      <c r="I80" s="328"/>
      <c r="J80" s="328"/>
      <c r="K80" s="328"/>
      <c r="L80" s="328"/>
      <c r="M80" s="328"/>
      <c r="N80" s="329"/>
      <c r="O80" s="117"/>
      <c r="P80" s="117"/>
      <c r="AD80" s="131"/>
      <c r="AE80" s="226"/>
      <c r="AF80" s="226"/>
      <c r="AH80" s="237" t="s">
        <v>106</v>
      </c>
      <c r="AL80" s="226"/>
    </row>
    <row r="81" spans="1:38" s="120" customFormat="1" ht="68.25" x14ac:dyDescent="0.25">
      <c r="A81" s="238"/>
      <c r="B81" s="239" t="s">
        <v>63</v>
      </c>
      <c r="C81" s="328" t="s">
        <v>64</v>
      </c>
      <c r="D81" s="328"/>
      <c r="E81" s="328"/>
      <c r="F81" s="328"/>
      <c r="G81" s="328"/>
      <c r="H81" s="328"/>
      <c r="I81" s="328"/>
      <c r="J81" s="328"/>
      <c r="K81" s="328"/>
      <c r="L81" s="328"/>
      <c r="M81" s="328"/>
      <c r="N81" s="329"/>
      <c r="O81" s="117"/>
      <c r="P81" s="117"/>
      <c r="AD81" s="131"/>
      <c r="AE81" s="226"/>
      <c r="AF81" s="226"/>
      <c r="AH81" s="237" t="s">
        <v>64</v>
      </c>
      <c r="AL81" s="226"/>
    </row>
    <row r="82" spans="1:38" s="120" customFormat="1" ht="15" x14ac:dyDescent="0.25">
      <c r="A82" s="240"/>
      <c r="B82" s="239" t="s">
        <v>58</v>
      </c>
      <c r="C82" s="330" t="s">
        <v>65</v>
      </c>
      <c r="D82" s="330"/>
      <c r="E82" s="330"/>
      <c r="F82" s="241"/>
      <c r="G82" s="242"/>
      <c r="H82" s="242"/>
      <c r="I82" s="242"/>
      <c r="J82" s="243">
        <v>637.72</v>
      </c>
      <c r="K82" s="265">
        <v>1.3225</v>
      </c>
      <c r="L82" s="243">
        <v>843.38</v>
      </c>
      <c r="M82" s="244">
        <v>46.99</v>
      </c>
      <c r="N82" s="245">
        <v>39630.43</v>
      </c>
      <c r="O82" s="117"/>
      <c r="P82" s="117"/>
      <c r="AD82" s="131"/>
      <c r="AE82" s="226"/>
      <c r="AF82" s="226"/>
      <c r="AI82" s="237" t="s">
        <v>65</v>
      </c>
      <c r="AL82" s="226"/>
    </row>
    <row r="83" spans="1:38" s="120" customFormat="1" ht="15" x14ac:dyDescent="0.25">
      <c r="A83" s="240"/>
      <c r="B83" s="239" t="s">
        <v>76</v>
      </c>
      <c r="C83" s="330" t="s">
        <v>80</v>
      </c>
      <c r="D83" s="330"/>
      <c r="E83" s="330"/>
      <c r="F83" s="241"/>
      <c r="G83" s="242"/>
      <c r="H83" s="242"/>
      <c r="I83" s="242"/>
      <c r="J83" s="243">
        <v>766.97</v>
      </c>
      <c r="K83" s="265">
        <v>1.4375</v>
      </c>
      <c r="L83" s="259">
        <v>1102.52</v>
      </c>
      <c r="M83" s="244">
        <v>14.01</v>
      </c>
      <c r="N83" s="245">
        <v>15446.31</v>
      </c>
      <c r="O83" s="117"/>
      <c r="P83" s="117"/>
      <c r="AD83" s="131"/>
      <c r="AE83" s="226"/>
      <c r="AF83" s="226"/>
      <c r="AI83" s="237" t="s">
        <v>80</v>
      </c>
      <c r="AL83" s="226"/>
    </row>
    <row r="84" spans="1:38" s="120" customFormat="1" ht="15" x14ac:dyDescent="0.25">
      <c r="A84" s="240"/>
      <c r="B84" s="239" t="s">
        <v>81</v>
      </c>
      <c r="C84" s="330" t="s">
        <v>82</v>
      </c>
      <c r="D84" s="330"/>
      <c r="E84" s="330"/>
      <c r="F84" s="241"/>
      <c r="G84" s="242"/>
      <c r="H84" s="242"/>
      <c r="I84" s="242"/>
      <c r="J84" s="243">
        <v>64.53</v>
      </c>
      <c r="K84" s="265">
        <v>1.4375</v>
      </c>
      <c r="L84" s="243">
        <v>92.76</v>
      </c>
      <c r="M84" s="244">
        <v>46.99</v>
      </c>
      <c r="N84" s="245">
        <v>4358.79</v>
      </c>
      <c r="O84" s="117"/>
      <c r="P84" s="117"/>
      <c r="AD84" s="131"/>
      <c r="AE84" s="226"/>
      <c r="AF84" s="226"/>
      <c r="AI84" s="237" t="s">
        <v>82</v>
      </c>
      <c r="AL84" s="226"/>
    </row>
    <row r="85" spans="1:38" s="120" customFormat="1" ht="15" x14ac:dyDescent="0.25">
      <c r="A85" s="246"/>
      <c r="B85" s="239"/>
      <c r="C85" s="330" t="s">
        <v>66</v>
      </c>
      <c r="D85" s="330"/>
      <c r="E85" s="330"/>
      <c r="F85" s="241" t="s">
        <v>67</v>
      </c>
      <c r="G85" s="264">
        <v>76.099999999999994</v>
      </c>
      <c r="H85" s="265">
        <v>1.3225</v>
      </c>
      <c r="I85" s="248">
        <v>100.64225</v>
      </c>
      <c r="J85" s="249"/>
      <c r="K85" s="242"/>
      <c r="L85" s="249"/>
      <c r="M85" s="242"/>
      <c r="N85" s="250"/>
      <c r="O85" s="117"/>
      <c r="P85" s="117"/>
      <c r="AD85" s="131"/>
      <c r="AE85" s="226"/>
      <c r="AF85" s="226"/>
      <c r="AJ85" s="237" t="s">
        <v>66</v>
      </c>
      <c r="AL85" s="226"/>
    </row>
    <row r="86" spans="1:38" s="120" customFormat="1" ht="15" x14ac:dyDescent="0.25">
      <c r="A86" s="246"/>
      <c r="B86" s="239"/>
      <c r="C86" s="330" t="s">
        <v>85</v>
      </c>
      <c r="D86" s="330"/>
      <c r="E86" s="330"/>
      <c r="F86" s="241" t="s">
        <v>67</v>
      </c>
      <c r="G86" s="244">
        <v>4.78</v>
      </c>
      <c r="H86" s="265">
        <v>1.4375</v>
      </c>
      <c r="I86" s="248">
        <v>6.8712499999999999</v>
      </c>
      <c r="J86" s="249"/>
      <c r="K86" s="242"/>
      <c r="L86" s="249"/>
      <c r="M86" s="242"/>
      <c r="N86" s="250"/>
      <c r="O86" s="117"/>
      <c r="P86" s="117"/>
      <c r="AD86" s="131"/>
      <c r="AE86" s="226"/>
      <c r="AF86" s="226"/>
      <c r="AJ86" s="237" t="s">
        <v>85</v>
      </c>
      <c r="AL86" s="226"/>
    </row>
    <row r="87" spans="1:38" s="120" customFormat="1" ht="15" x14ac:dyDescent="0.25">
      <c r="A87" s="235"/>
      <c r="B87" s="239"/>
      <c r="C87" s="331" t="s">
        <v>68</v>
      </c>
      <c r="D87" s="331"/>
      <c r="E87" s="331"/>
      <c r="F87" s="251"/>
      <c r="G87" s="252"/>
      <c r="H87" s="252"/>
      <c r="I87" s="252"/>
      <c r="J87" s="262">
        <v>1404.69</v>
      </c>
      <c r="K87" s="252"/>
      <c r="L87" s="262">
        <v>1945.9</v>
      </c>
      <c r="M87" s="252"/>
      <c r="N87" s="254">
        <v>55076.74</v>
      </c>
      <c r="O87" s="117"/>
      <c r="P87" s="117"/>
      <c r="AD87" s="131"/>
      <c r="AE87" s="226"/>
      <c r="AF87" s="226"/>
      <c r="AK87" s="237" t="s">
        <v>68</v>
      </c>
      <c r="AL87" s="226"/>
    </row>
    <row r="88" spans="1:38" s="120" customFormat="1" ht="15" x14ac:dyDescent="0.25">
      <c r="A88" s="246"/>
      <c r="B88" s="239"/>
      <c r="C88" s="330" t="s">
        <v>69</v>
      </c>
      <c r="D88" s="330"/>
      <c r="E88" s="330"/>
      <c r="F88" s="241"/>
      <c r="G88" s="242"/>
      <c r="H88" s="242"/>
      <c r="I88" s="242"/>
      <c r="J88" s="249"/>
      <c r="K88" s="242"/>
      <c r="L88" s="243">
        <v>936.14</v>
      </c>
      <c r="M88" s="242"/>
      <c r="N88" s="245">
        <v>43989.22</v>
      </c>
      <c r="O88" s="117"/>
      <c r="P88" s="117"/>
      <c r="AD88" s="131"/>
      <c r="AE88" s="226"/>
      <c r="AF88" s="226"/>
      <c r="AJ88" s="237" t="s">
        <v>69</v>
      </c>
      <c r="AL88" s="226"/>
    </row>
    <row r="89" spans="1:38" s="120" customFormat="1" ht="22.5" x14ac:dyDescent="0.25">
      <c r="A89" s="246"/>
      <c r="B89" s="239" t="s">
        <v>98</v>
      </c>
      <c r="C89" s="330" t="s">
        <v>99</v>
      </c>
      <c r="D89" s="330"/>
      <c r="E89" s="330"/>
      <c r="F89" s="241" t="s">
        <v>72</v>
      </c>
      <c r="G89" s="247">
        <v>109</v>
      </c>
      <c r="H89" s="242"/>
      <c r="I89" s="247">
        <v>109</v>
      </c>
      <c r="J89" s="249"/>
      <c r="K89" s="242"/>
      <c r="L89" s="259">
        <v>1020.39</v>
      </c>
      <c r="M89" s="242"/>
      <c r="N89" s="245">
        <v>47948.25</v>
      </c>
      <c r="O89" s="117"/>
      <c r="P89" s="117"/>
      <c r="AD89" s="131"/>
      <c r="AE89" s="226"/>
      <c r="AF89" s="226"/>
      <c r="AJ89" s="237" t="s">
        <v>99</v>
      </c>
      <c r="AL89" s="226"/>
    </row>
    <row r="90" spans="1:38" s="120" customFormat="1" ht="45" x14ac:dyDescent="0.25">
      <c r="A90" s="246"/>
      <c r="B90" s="239" t="s">
        <v>100</v>
      </c>
      <c r="C90" s="330" t="s">
        <v>101</v>
      </c>
      <c r="D90" s="330"/>
      <c r="E90" s="330"/>
      <c r="F90" s="241" t="s">
        <v>72</v>
      </c>
      <c r="G90" s="247">
        <v>65</v>
      </c>
      <c r="H90" s="244">
        <v>0.85</v>
      </c>
      <c r="I90" s="244">
        <v>55.25</v>
      </c>
      <c r="J90" s="249"/>
      <c r="K90" s="242"/>
      <c r="L90" s="243">
        <v>517.22</v>
      </c>
      <c r="M90" s="242"/>
      <c r="N90" s="245">
        <v>24304.04</v>
      </c>
      <c r="O90" s="117"/>
      <c r="P90" s="117"/>
      <c r="AD90" s="131"/>
      <c r="AE90" s="226"/>
      <c r="AF90" s="226"/>
      <c r="AJ90" s="237" t="s">
        <v>101</v>
      </c>
      <c r="AL90" s="226"/>
    </row>
    <row r="91" spans="1:38" s="120" customFormat="1" ht="15" x14ac:dyDescent="0.25">
      <c r="A91" s="255"/>
      <c r="B91" s="256"/>
      <c r="C91" s="339" t="s">
        <v>75</v>
      </c>
      <c r="D91" s="339"/>
      <c r="E91" s="339"/>
      <c r="F91" s="229"/>
      <c r="G91" s="230"/>
      <c r="H91" s="230"/>
      <c r="I91" s="230"/>
      <c r="J91" s="233"/>
      <c r="K91" s="230"/>
      <c r="L91" s="257">
        <v>3483.51</v>
      </c>
      <c r="M91" s="252"/>
      <c r="N91" s="258">
        <v>127329.03</v>
      </c>
      <c r="O91" s="117"/>
      <c r="P91" s="117"/>
      <c r="AD91" s="131"/>
      <c r="AE91" s="226"/>
      <c r="AF91" s="226"/>
      <c r="AL91" s="226" t="s">
        <v>75</v>
      </c>
    </row>
    <row r="92" spans="1:38" s="120" customFormat="1" ht="68.25" x14ac:dyDescent="0.25">
      <c r="A92" s="227" t="s">
        <v>107</v>
      </c>
      <c r="B92" s="228" t="s">
        <v>59</v>
      </c>
      <c r="C92" s="339" t="s">
        <v>108</v>
      </c>
      <c r="D92" s="339"/>
      <c r="E92" s="339"/>
      <c r="F92" s="229" t="s">
        <v>61</v>
      </c>
      <c r="G92" s="230">
        <v>5.6790000000000003</v>
      </c>
      <c r="H92" s="231">
        <v>1</v>
      </c>
      <c r="I92" s="266">
        <v>5.6790000000000003</v>
      </c>
      <c r="J92" s="233"/>
      <c r="K92" s="230"/>
      <c r="L92" s="233"/>
      <c r="M92" s="230"/>
      <c r="N92" s="234"/>
      <c r="O92" s="117"/>
      <c r="P92" s="117"/>
      <c r="AD92" s="131"/>
      <c r="AE92" s="226"/>
      <c r="AF92" s="226" t="s">
        <v>108</v>
      </c>
      <c r="AL92" s="226"/>
    </row>
    <row r="93" spans="1:38" s="120" customFormat="1" ht="15" x14ac:dyDescent="0.25">
      <c r="A93" s="235"/>
      <c r="B93" s="236"/>
      <c r="C93" s="330" t="s">
        <v>109</v>
      </c>
      <c r="D93" s="330"/>
      <c r="E93" s="330"/>
      <c r="F93" s="330"/>
      <c r="G93" s="330"/>
      <c r="H93" s="330"/>
      <c r="I93" s="330"/>
      <c r="J93" s="330"/>
      <c r="K93" s="330"/>
      <c r="L93" s="330"/>
      <c r="M93" s="330"/>
      <c r="N93" s="340"/>
      <c r="O93" s="117"/>
      <c r="P93" s="117"/>
      <c r="AD93" s="131"/>
      <c r="AE93" s="226"/>
      <c r="AF93" s="226"/>
      <c r="AG93" s="237" t="s">
        <v>109</v>
      </c>
      <c r="AL93" s="226"/>
    </row>
    <row r="94" spans="1:38" s="120" customFormat="1" ht="68.25" x14ac:dyDescent="0.25">
      <c r="A94" s="238"/>
      <c r="B94" s="239" t="s">
        <v>63</v>
      </c>
      <c r="C94" s="328" t="s">
        <v>64</v>
      </c>
      <c r="D94" s="328"/>
      <c r="E94" s="328"/>
      <c r="F94" s="328"/>
      <c r="G94" s="328"/>
      <c r="H94" s="328"/>
      <c r="I94" s="328"/>
      <c r="J94" s="328"/>
      <c r="K94" s="328"/>
      <c r="L94" s="328"/>
      <c r="M94" s="328"/>
      <c r="N94" s="329"/>
      <c r="O94" s="117"/>
      <c r="P94" s="117"/>
      <c r="AD94" s="131"/>
      <c r="AE94" s="226"/>
      <c r="AF94" s="226"/>
      <c r="AH94" s="237" t="s">
        <v>64</v>
      </c>
      <c r="AL94" s="226"/>
    </row>
    <row r="95" spans="1:38" s="120" customFormat="1" ht="15" x14ac:dyDescent="0.25">
      <c r="A95" s="240"/>
      <c r="B95" s="239" t="s">
        <v>58</v>
      </c>
      <c r="C95" s="330" t="s">
        <v>65</v>
      </c>
      <c r="D95" s="330"/>
      <c r="E95" s="330"/>
      <c r="F95" s="241"/>
      <c r="G95" s="242"/>
      <c r="H95" s="242"/>
      <c r="I95" s="242"/>
      <c r="J95" s="243">
        <v>920.4</v>
      </c>
      <c r="K95" s="244">
        <v>1.1499999999999999</v>
      </c>
      <c r="L95" s="259">
        <v>6010.99</v>
      </c>
      <c r="M95" s="244">
        <v>46.99</v>
      </c>
      <c r="N95" s="245">
        <v>282456.42</v>
      </c>
      <c r="O95" s="117"/>
      <c r="P95" s="117"/>
      <c r="AD95" s="131"/>
      <c r="AE95" s="226"/>
      <c r="AF95" s="226"/>
      <c r="AI95" s="237" t="s">
        <v>65</v>
      </c>
      <c r="AL95" s="226"/>
    </row>
    <row r="96" spans="1:38" s="120" customFormat="1" ht="15" x14ac:dyDescent="0.25">
      <c r="A96" s="246"/>
      <c r="B96" s="239"/>
      <c r="C96" s="330" t="s">
        <v>66</v>
      </c>
      <c r="D96" s="330"/>
      <c r="E96" s="330"/>
      <c r="F96" s="241" t="s">
        <v>67</v>
      </c>
      <c r="G96" s="247">
        <v>118</v>
      </c>
      <c r="H96" s="244">
        <v>1.1499999999999999</v>
      </c>
      <c r="I96" s="265">
        <v>770.64030000000002</v>
      </c>
      <c r="J96" s="249"/>
      <c r="K96" s="242"/>
      <c r="L96" s="249"/>
      <c r="M96" s="242"/>
      <c r="N96" s="250"/>
      <c r="O96" s="117"/>
      <c r="P96" s="117"/>
      <c r="AD96" s="131"/>
      <c r="AE96" s="226"/>
      <c r="AF96" s="226"/>
      <c r="AJ96" s="237" t="s">
        <v>66</v>
      </c>
      <c r="AL96" s="226"/>
    </row>
    <row r="97" spans="1:38" s="120" customFormat="1" ht="15" x14ac:dyDescent="0.25">
      <c r="A97" s="235"/>
      <c r="B97" s="239"/>
      <c r="C97" s="331" t="s">
        <v>68</v>
      </c>
      <c r="D97" s="331"/>
      <c r="E97" s="331"/>
      <c r="F97" s="251"/>
      <c r="G97" s="252"/>
      <c r="H97" s="252"/>
      <c r="I97" s="252"/>
      <c r="J97" s="253">
        <v>920.4</v>
      </c>
      <c r="K97" s="252"/>
      <c r="L97" s="262">
        <v>6010.99</v>
      </c>
      <c r="M97" s="252"/>
      <c r="N97" s="254">
        <v>282456.42</v>
      </c>
      <c r="O97" s="117"/>
      <c r="P97" s="117"/>
      <c r="AD97" s="131"/>
      <c r="AE97" s="226"/>
      <c r="AF97" s="226"/>
      <c r="AK97" s="237" t="s">
        <v>68</v>
      </c>
      <c r="AL97" s="226"/>
    </row>
    <row r="98" spans="1:38" s="120" customFormat="1" ht="15" x14ac:dyDescent="0.25">
      <c r="A98" s="246"/>
      <c r="B98" s="239"/>
      <c r="C98" s="330" t="s">
        <v>69</v>
      </c>
      <c r="D98" s="330"/>
      <c r="E98" s="330"/>
      <c r="F98" s="241"/>
      <c r="G98" s="242"/>
      <c r="H98" s="242"/>
      <c r="I98" s="242"/>
      <c r="J98" s="249"/>
      <c r="K98" s="242"/>
      <c r="L98" s="259">
        <v>6010.99</v>
      </c>
      <c r="M98" s="242"/>
      <c r="N98" s="245">
        <v>282456.42</v>
      </c>
      <c r="O98" s="117"/>
      <c r="P98" s="117"/>
      <c r="AD98" s="131"/>
      <c r="AE98" s="226"/>
      <c r="AF98" s="226"/>
      <c r="AJ98" s="237" t="s">
        <v>69</v>
      </c>
      <c r="AL98" s="226"/>
    </row>
    <row r="99" spans="1:38" s="120" customFormat="1" ht="23.25" x14ac:dyDescent="0.25">
      <c r="A99" s="246"/>
      <c r="B99" s="239" t="s">
        <v>70</v>
      </c>
      <c r="C99" s="330" t="s">
        <v>71</v>
      </c>
      <c r="D99" s="330"/>
      <c r="E99" s="330"/>
      <c r="F99" s="241" t="s">
        <v>72</v>
      </c>
      <c r="G99" s="247">
        <v>89</v>
      </c>
      <c r="H99" s="242"/>
      <c r="I99" s="247">
        <v>89</v>
      </c>
      <c r="J99" s="249"/>
      <c r="K99" s="242"/>
      <c r="L99" s="259">
        <v>5349.78</v>
      </c>
      <c r="M99" s="242"/>
      <c r="N99" s="245">
        <v>251386.21</v>
      </c>
      <c r="O99" s="117"/>
      <c r="P99" s="117"/>
      <c r="AD99" s="131"/>
      <c r="AE99" s="226"/>
      <c r="AF99" s="226"/>
      <c r="AJ99" s="237" t="s">
        <v>71</v>
      </c>
      <c r="AL99" s="226"/>
    </row>
    <row r="100" spans="1:38" s="120" customFormat="1" ht="45" x14ac:dyDescent="0.25">
      <c r="A100" s="246"/>
      <c r="B100" s="239" t="s">
        <v>73</v>
      </c>
      <c r="C100" s="330" t="s">
        <v>74</v>
      </c>
      <c r="D100" s="330"/>
      <c r="E100" s="330"/>
      <c r="F100" s="241" t="s">
        <v>72</v>
      </c>
      <c r="G100" s="247">
        <v>40</v>
      </c>
      <c r="H100" s="244">
        <v>0.85</v>
      </c>
      <c r="I100" s="247">
        <v>34</v>
      </c>
      <c r="J100" s="249"/>
      <c r="K100" s="242"/>
      <c r="L100" s="259">
        <v>2043.74</v>
      </c>
      <c r="M100" s="242"/>
      <c r="N100" s="245">
        <v>96035.18</v>
      </c>
      <c r="O100" s="117"/>
      <c r="P100" s="117"/>
      <c r="AD100" s="131"/>
      <c r="AE100" s="226"/>
      <c r="AF100" s="226"/>
      <c r="AJ100" s="237" t="s">
        <v>74</v>
      </c>
      <c r="AL100" s="226"/>
    </row>
    <row r="101" spans="1:38" s="120" customFormat="1" ht="15" x14ac:dyDescent="0.25">
      <c r="A101" s="255"/>
      <c r="B101" s="256"/>
      <c r="C101" s="339" t="s">
        <v>75</v>
      </c>
      <c r="D101" s="339"/>
      <c r="E101" s="339"/>
      <c r="F101" s="229"/>
      <c r="G101" s="230"/>
      <c r="H101" s="230"/>
      <c r="I101" s="230"/>
      <c r="J101" s="233"/>
      <c r="K101" s="230"/>
      <c r="L101" s="257">
        <v>13404.51</v>
      </c>
      <c r="M101" s="252"/>
      <c r="N101" s="258">
        <v>629877.81000000006</v>
      </c>
      <c r="O101" s="117"/>
      <c r="P101" s="117"/>
      <c r="AD101" s="131"/>
      <c r="AE101" s="226"/>
      <c r="AF101" s="226"/>
      <c r="AL101" s="226" t="s">
        <v>75</v>
      </c>
    </row>
    <row r="102" spans="1:38" s="120" customFormat="1" ht="34.5" x14ac:dyDescent="0.25">
      <c r="A102" s="227" t="s">
        <v>110</v>
      </c>
      <c r="B102" s="228" t="s">
        <v>111</v>
      </c>
      <c r="C102" s="339" t="s">
        <v>112</v>
      </c>
      <c r="D102" s="339"/>
      <c r="E102" s="339"/>
      <c r="F102" s="229" t="s">
        <v>61</v>
      </c>
      <c r="G102" s="230">
        <v>3.3500000000000002E-2</v>
      </c>
      <c r="H102" s="231">
        <v>1</v>
      </c>
      <c r="I102" s="232">
        <v>3.3500000000000002E-2</v>
      </c>
      <c r="J102" s="233"/>
      <c r="K102" s="230"/>
      <c r="L102" s="233"/>
      <c r="M102" s="230"/>
      <c r="N102" s="234"/>
      <c r="O102" s="117"/>
      <c r="P102" s="117"/>
      <c r="AD102" s="131"/>
      <c r="AE102" s="226"/>
      <c r="AF102" s="226" t="s">
        <v>112</v>
      </c>
      <c r="AL102" s="226"/>
    </row>
    <row r="103" spans="1:38" s="120" customFormat="1" ht="15" x14ac:dyDescent="0.25">
      <c r="A103" s="235"/>
      <c r="B103" s="236"/>
      <c r="C103" s="330" t="s">
        <v>113</v>
      </c>
      <c r="D103" s="330"/>
      <c r="E103" s="330"/>
      <c r="F103" s="330"/>
      <c r="G103" s="330"/>
      <c r="H103" s="330"/>
      <c r="I103" s="330"/>
      <c r="J103" s="330"/>
      <c r="K103" s="330"/>
      <c r="L103" s="330"/>
      <c r="M103" s="330"/>
      <c r="N103" s="340"/>
      <c r="O103" s="117"/>
      <c r="P103" s="117"/>
      <c r="AD103" s="131"/>
      <c r="AE103" s="226"/>
      <c r="AF103" s="226"/>
      <c r="AG103" s="237" t="s">
        <v>113</v>
      </c>
      <c r="AL103" s="226"/>
    </row>
    <row r="104" spans="1:38" s="120" customFormat="1" ht="23.25" x14ac:dyDescent="0.25">
      <c r="A104" s="238"/>
      <c r="B104" s="239" t="s">
        <v>114</v>
      </c>
      <c r="C104" s="328" t="s">
        <v>115</v>
      </c>
      <c r="D104" s="328"/>
      <c r="E104" s="328"/>
      <c r="F104" s="328"/>
      <c r="G104" s="328"/>
      <c r="H104" s="328"/>
      <c r="I104" s="328"/>
      <c r="J104" s="328"/>
      <c r="K104" s="328"/>
      <c r="L104" s="328"/>
      <c r="M104" s="328"/>
      <c r="N104" s="329"/>
      <c r="O104" s="117"/>
      <c r="P104" s="117"/>
      <c r="AD104" s="131"/>
      <c r="AE104" s="226"/>
      <c r="AF104" s="226"/>
      <c r="AH104" s="237" t="s">
        <v>115</v>
      </c>
      <c r="AL104" s="226"/>
    </row>
    <row r="105" spans="1:38" s="120" customFormat="1" ht="23.25" x14ac:dyDescent="0.25">
      <c r="A105" s="238"/>
      <c r="B105" s="239" t="s">
        <v>105</v>
      </c>
      <c r="C105" s="328" t="s">
        <v>106</v>
      </c>
      <c r="D105" s="328"/>
      <c r="E105" s="328"/>
      <c r="F105" s="328"/>
      <c r="G105" s="328"/>
      <c r="H105" s="328"/>
      <c r="I105" s="328"/>
      <c r="J105" s="328"/>
      <c r="K105" s="328"/>
      <c r="L105" s="328"/>
      <c r="M105" s="328"/>
      <c r="N105" s="329"/>
      <c r="O105" s="117"/>
      <c r="P105" s="117"/>
      <c r="AD105" s="131"/>
      <c r="AE105" s="226"/>
      <c r="AF105" s="226"/>
      <c r="AH105" s="237" t="s">
        <v>106</v>
      </c>
      <c r="AL105" s="226"/>
    </row>
    <row r="106" spans="1:38" s="120" customFormat="1" ht="68.25" x14ac:dyDescent="0.25">
      <c r="A106" s="238"/>
      <c r="B106" s="239" t="s">
        <v>63</v>
      </c>
      <c r="C106" s="328" t="s">
        <v>64</v>
      </c>
      <c r="D106" s="328"/>
      <c r="E106" s="328"/>
      <c r="F106" s="328"/>
      <c r="G106" s="328"/>
      <c r="H106" s="328"/>
      <c r="I106" s="328"/>
      <c r="J106" s="328"/>
      <c r="K106" s="328"/>
      <c r="L106" s="328"/>
      <c r="M106" s="328"/>
      <c r="N106" s="329"/>
      <c r="O106" s="117"/>
      <c r="P106" s="117"/>
      <c r="AD106" s="131"/>
      <c r="AE106" s="226"/>
      <c r="AF106" s="226"/>
      <c r="AH106" s="237" t="s">
        <v>64</v>
      </c>
      <c r="AL106" s="226"/>
    </row>
    <row r="107" spans="1:38" s="120" customFormat="1" ht="15" x14ac:dyDescent="0.25">
      <c r="A107" s="240"/>
      <c r="B107" s="239" t="s">
        <v>58</v>
      </c>
      <c r="C107" s="330" t="s">
        <v>65</v>
      </c>
      <c r="D107" s="330"/>
      <c r="E107" s="330"/>
      <c r="F107" s="241"/>
      <c r="G107" s="242"/>
      <c r="H107" s="242"/>
      <c r="I107" s="242"/>
      <c r="J107" s="259">
        <v>1201.2</v>
      </c>
      <c r="K107" s="267">
        <v>1.520875</v>
      </c>
      <c r="L107" s="243">
        <v>61.2</v>
      </c>
      <c r="M107" s="244">
        <v>46.99</v>
      </c>
      <c r="N107" s="245">
        <v>2875.79</v>
      </c>
      <c r="O107" s="117"/>
      <c r="P107" s="117"/>
      <c r="AD107" s="131"/>
      <c r="AE107" s="226"/>
      <c r="AF107" s="226"/>
      <c r="AI107" s="237" t="s">
        <v>65</v>
      </c>
      <c r="AL107" s="226"/>
    </row>
    <row r="108" spans="1:38" s="120" customFormat="1" ht="15" x14ac:dyDescent="0.25">
      <c r="A108" s="246"/>
      <c r="B108" s="239"/>
      <c r="C108" s="330" t="s">
        <v>66</v>
      </c>
      <c r="D108" s="330"/>
      <c r="E108" s="330"/>
      <c r="F108" s="241" t="s">
        <v>67</v>
      </c>
      <c r="G108" s="247">
        <v>154</v>
      </c>
      <c r="H108" s="267">
        <v>1.520875</v>
      </c>
      <c r="I108" s="268">
        <v>7.8461940999999999</v>
      </c>
      <c r="J108" s="249"/>
      <c r="K108" s="242"/>
      <c r="L108" s="249"/>
      <c r="M108" s="242"/>
      <c r="N108" s="250"/>
      <c r="O108" s="117"/>
      <c r="P108" s="117"/>
      <c r="AD108" s="131"/>
      <c r="AE108" s="226"/>
      <c r="AF108" s="226"/>
      <c r="AJ108" s="237" t="s">
        <v>66</v>
      </c>
      <c r="AL108" s="226"/>
    </row>
    <row r="109" spans="1:38" s="120" customFormat="1" ht="15" x14ac:dyDescent="0.25">
      <c r="A109" s="235"/>
      <c r="B109" s="239"/>
      <c r="C109" s="331" t="s">
        <v>68</v>
      </c>
      <c r="D109" s="331"/>
      <c r="E109" s="331"/>
      <c r="F109" s="251"/>
      <c r="G109" s="252"/>
      <c r="H109" s="252"/>
      <c r="I109" s="252"/>
      <c r="J109" s="262">
        <v>1201.2</v>
      </c>
      <c r="K109" s="252"/>
      <c r="L109" s="253">
        <v>61.2</v>
      </c>
      <c r="M109" s="252"/>
      <c r="N109" s="254">
        <v>2875.79</v>
      </c>
      <c r="O109" s="117"/>
      <c r="P109" s="117"/>
      <c r="AD109" s="131"/>
      <c r="AE109" s="226"/>
      <c r="AF109" s="226"/>
      <c r="AK109" s="237" t="s">
        <v>68</v>
      </c>
      <c r="AL109" s="226"/>
    </row>
    <row r="110" spans="1:38" s="120" customFormat="1" ht="15" x14ac:dyDescent="0.25">
      <c r="A110" s="246"/>
      <c r="B110" s="239"/>
      <c r="C110" s="330" t="s">
        <v>69</v>
      </c>
      <c r="D110" s="330"/>
      <c r="E110" s="330"/>
      <c r="F110" s="241"/>
      <c r="G110" s="242"/>
      <c r="H110" s="242"/>
      <c r="I110" s="242"/>
      <c r="J110" s="249"/>
      <c r="K110" s="242"/>
      <c r="L110" s="243">
        <v>61.2</v>
      </c>
      <c r="M110" s="242"/>
      <c r="N110" s="245">
        <v>2875.79</v>
      </c>
      <c r="O110" s="117"/>
      <c r="P110" s="117"/>
      <c r="AD110" s="131"/>
      <c r="AE110" s="226"/>
      <c r="AF110" s="226"/>
      <c r="AJ110" s="237" t="s">
        <v>69</v>
      </c>
      <c r="AL110" s="226"/>
    </row>
    <row r="111" spans="1:38" s="120" customFormat="1" ht="23.25" x14ac:dyDescent="0.25">
      <c r="A111" s="246"/>
      <c r="B111" s="239" t="s">
        <v>70</v>
      </c>
      <c r="C111" s="330" t="s">
        <v>71</v>
      </c>
      <c r="D111" s="330"/>
      <c r="E111" s="330"/>
      <c r="F111" s="241" t="s">
        <v>72</v>
      </c>
      <c r="G111" s="247">
        <v>89</v>
      </c>
      <c r="H111" s="242"/>
      <c r="I111" s="247">
        <v>89</v>
      </c>
      <c r="J111" s="249"/>
      <c r="K111" s="242"/>
      <c r="L111" s="243">
        <v>54.47</v>
      </c>
      <c r="M111" s="242"/>
      <c r="N111" s="245">
        <v>2559.4499999999998</v>
      </c>
      <c r="O111" s="117"/>
      <c r="P111" s="117"/>
      <c r="AD111" s="131"/>
      <c r="AE111" s="226"/>
      <c r="AF111" s="226"/>
      <c r="AJ111" s="237" t="s">
        <v>71</v>
      </c>
      <c r="AL111" s="226"/>
    </row>
    <row r="112" spans="1:38" s="120" customFormat="1" ht="45" x14ac:dyDescent="0.25">
      <c r="A112" s="246"/>
      <c r="B112" s="239" t="s">
        <v>73</v>
      </c>
      <c r="C112" s="330" t="s">
        <v>74</v>
      </c>
      <c r="D112" s="330"/>
      <c r="E112" s="330"/>
      <c r="F112" s="241" t="s">
        <v>72</v>
      </c>
      <c r="G112" s="247">
        <v>40</v>
      </c>
      <c r="H112" s="244">
        <v>0.85</v>
      </c>
      <c r="I112" s="247">
        <v>34</v>
      </c>
      <c r="J112" s="249"/>
      <c r="K112" s="242"/>
      <c r="L112" s="243">
        <v>20.81</v>
      </c>
      <c r="M112" s="242"/>
      <c r="N112" s="260">
        <v>977.77</v>
      </c>
      <c r="O112" s="117"/>
      <c r="P112" s="117"/>
      <c r="AD112" s="131"/>
      <c r="AE112" s="226"/>
      <c r="AF112" s="226"/>
      <c r="AJ112" s="237" t="s">
        <v>74</v>
      </c>
      <c r="AL112" s="226"/>
    </row>
    <row r="113" spans="1:38" s="120" customFormat="1" ht="15" x14ac:dyDescent="0.25">
      <c r="A113" s="255"/>
      <c r="B113" s="256"/>
      <c r="C113" s="339" t="s">
        <v>75</v>
      </c>
      <c r="D113" s="339"/>
      <c r="E113" s="339"/>
      <c r="F113" s="229"/>
      <c r="G113" s="230"/>
      <c r="H113" s="230"/>
      <c r="I113" s="230"/>
      <c r="J113" s="233"/>
      <c r="K113" s="230"/>
      <c r="L113" s="269">
        <v>136.47999999999999</v>
      </c>
      <c r="M113" s="252"/>
      <c r="N113" s="258">
        <v>6413.01</v>
      </c>
      <c r="O113" s="117"/>
      <c r="P113" s="117"/>
      <c r="AD113" s="131"/>
      <c r="AE113" s="226"/>
      <c r="AF113" s="226"/>
      <c r="AL113" s="226" t="s">
        <v>75</v>
      </c>
    </row>
    <row r="114" spans="1:38" s="120" customFormat="1" ht="15" x14ac:dyDescent="0.25">
      <c r="A114" s="227" t="s">
        <v>116</v>
      </c>
      <c r="B114" s="228" t="s">
        <v>117</v>
      </c>
      <c r="C114" s="339" t="s">
        <v>118</v>
      </c>
      <c r="D114" s="339"/>
      <c r="E114" s="339"/>
      <c r="F114" s="229" t="s">
        <v>119</v>
      </c>
      <c r="G114" s="230">
        <v>5</v>
      </c>
      <c r="H114" s="231">
        <v>1</v>
      </c>
      <c r="I114" s="231">
        <v>5</v>
      </c>
      <c r="J114" s="233"/>
      <c r="K114" s="230"/>
      <c r="L114" s="233"/>
      <c r="M114" s="230"/>
      <c r="N114" s="234"/>
      <c r="O114" s="117"/>
      <c r="P114" s="117"/>
      <c r="AD114" s="131"/>
      <c r="AE114" s="226"/>
      <c r="AF114" s="226" t="s">
        <v>118</v>
      </c>
      <c r="AL114" s="226"/>
    </row>
    <row r="115" spans="1:38" s="120" customFormat="1" ht="68.25" x14ac:dyDescent="0.25">
      <c r="A115" s="238"/>
      <c r="B115" s="239" t="s">
        <v>63</v>
      </c>
      <c r="C115" s="328" t="s">
        <v>64</v>
      </c>
      <c r="D115" s="328"/>
      <c r="E115" s="328"/>
      <c r="F115" s="328"/>
      <c r="G115" s="328"/>
      <c r="H115" s="328"/>
      <c r="I115" s="328"/>
      <c r="J115" s="328"/>
      <c r="K115" s="328"/>
      <c r="L115" s="328"/>
      <c r="M115" s="328"/>
      <c r="N115" s="329"/>
      <c r="O115" s="117"/>
      <c r="P115" s="117"/>
      <c r="AD115" s="131"/>
      <c r="AE115" s="226"/>
      <c r="AF115" s="226"/>
      <c r="AH115" s="237" t="s">
        <v>64</v>
      </c>
      <c r="AL115" s="226"/>
    </row>
    <row r="116" spans="1:38" s="120" customFormat="1" ht="15" x14ac:dyDescent="0.25">
      <c r="A116" s="240"/>
      <c r="B116" s="239" t="s">
        <v>58</v>
      </c>
      <c r="C116" s="330" t="s">
        <v>65</v>
      </c>
      <c r="D116" s="330"/>
      <c r="E116" s="330"/>
      <c r="F116" s="241"/>
      <c r="G116" s="242"/>
      <c r="H116" s="242"/>
      <c r="I116" s="242"/>
      <c r="J116" s="243">
        <v>17.86</v>
      </c>
      <c r="K116" s="244">
        <v>1.1499999999999999</v>
      </c>
      <c r="L116" s="243">
        <v>102.7</v>
      </c>
      <c r="M116" s="244">
        <v>46.99</v>
      </c>
      <c r="N116" s="245">
        <v>4825.87</v>
      </c>
      <c r="O116" s="117"/>
      <c r="P116" s="117"/>
      <c r="AD116" s="131"/>
      <c r="AE116" s="226"/>
      <c r="AF116" s="226"/>
      <c r="AI116" s="237" t="s">
        <v>65</v>
      </c>
      <c r="AL116" s="226"/>
    </row>
    <row r="117" spans="1:38" s="120" customFormat="1" ht="15" x14ac:dyDescent="0.25">
      <c r="A117" s="246"/>
      <c r="B117" s="239"/>
      <c r="C117" s="330" t="s">
        <v>66</v>
      </c>
      <c r="D117" s="330"/>
      <c r="E117" s="330"/>
      <c r="F117" s="241" t="s">
        <v>67</v>
      </c>
      <c r="G117" s="244">
        <v>2.27</v>
      </c>
      <c r="H117" s="244">
        <v>1.1499999999999999</v>
      </c>
      <c r="I117" s="265">
        <v>13.0525</v>
      </c>
      <c r="J117" s="249"/>
      <c r="K117" s="242"/>
      <c r="L117" s="249"/>
      <c r="M117" s="242"/>
      <c r="N117" s="250"/>
      <c r="O117" s="117"/>
      <c r="P117" s="117"/>
      <c r="AD117" s="131"/>
      <c r="AE117" s="226"/>
      <c r="AF117" s="226"/>
      <c r="AJ117" s="237" t="s">
        <v>66</v>
      </c>
      <c r="AL117" s="226"/>
    </row>
    <row r="118" spans="1:38" s="120" customFormat="1" ht="15" x14ac:dyDescent="0.25">
      <c r="A118" s="235"/>
      <c r="B118" s="239"/>
      <c r="C118" s="331" t="s">
        <v>68</v>
      </c>
      <c r="D118" s="331"/>
      <c r="E118" s="331"/>
      <c r="F118" s="251"/>
      <c r="G118" s="252"/>
      <c r="H118" s="252"/>
      <c r="I118" s="252"/>
      <c r="J118" s="253">
        <v>17.86</v>
      </c>
      <c r="K118" s="252"/>
      <c r="L118" s="253">
        <v>102.7</v>
      </c>
      <c r="M118" s="252"/>
      <c r="N118" s="254">
        <v>4825.87</v>
      </c>
      <c r="O118" s="117"/>
      <c r="P118" s="117"/>
      <c r="AD118" s="131"/>
      <c r="AE118" s="226"/>
      <c r="AF118" s="226"/>
      <c r="AK118" s="237" t="s">
        <v>68</v>
      </c>
      <c r="AL118" s="226"/>
    </row>
    <row r="119" spans="1:38" s="120" customFormat="1" ht="15" x14ac:dyDescent="0.25">
      <c r="A119" s="246"/>
      <c r="B119" s="239"/>
      <c r="C119" s="330" t="s">
        <v>69</v>
      </c>
      <c r="D119" s="330"/>
      <c r="E119" s="330"/>
      <c r="F119" s="241"/>
      <c r="G119" s="242"/>
      <c r="H119" s="242"/>
      <c r="I119" s="242"/>
      <c r="J119" s="249"/>
      <c r="K119" s="242"/>
      <c r="L119" s="243">
        <v>102.7</v>
      </c>
      <c r="M119" s="242"/>
      <c r="N119" s="245">
        <v>4825.87</v>
      </c>
      <c r="O119" s="117"/>
      <c r="P119" s="117"/>
      <c r="AD119" s="131"/>
      <c r="AE119" s="226"/>
      <c r="AF119" s="226"/>
      <c r="AJ119" s="237" t="s">
        <v>69</v>
      </c>
      <c r="AL119" s="226"/>
    </row>
    <row r="120" spans="1:38" s="120" customFormat="1" ht="34.5" x14ac:dyDescent="0.25">
      <c r="A120" s="246"/>
      <c r="B120" s="239" t="s">
        <v>120</v>
      </c>
      <c r="C120" s="330" t="s">
        <v>121</v>
      </c>
      <c r="D120" s="330"/>
      <c r="E120" s="330"/>
      <c r="F120" s="241" t="s">
        <v>72</v>
      </c>
      <c r="G120" s="247">
        <v>89</v>
      </c>
      <c r="H120" s="242"/>
      <c r="I120" s="247">
        <v>89</v>
      </c>
      <c r="J120" s="249"/>
      <c r="K120" s="242"/>
      <c r="L120" s="243">
        <v>91.4</v>
      </c>
      <c r="M120" s="242"/>
      <c r="N120" s="245">
        <v>4295.0200000000004</v>
      </c>
      <c r="O120" s="117"/>
      <c r="P120" s="117"/>
      <c r="AD120" s="131"/>
      <c r="AE120" s="226"/>
      <c r="AF120" s="226"/>
      <c r="AJ120" s="237" t="s">
        <v>121</v>
      </c>
      <c r="AL120" s="226"/>
    </row>
    <row r="121" spans="1:38" s="120" customFormat="1" ht="34.5" x14ac:dyDescent="0.25">
      <c r="A121" s="246"/>
      <c r="B121" s="239" t="s">
        <v>122</v>
      </c>
      <c r="C121" s="330" t="s">
        <v>123</v>
      </c>
      <c r="D121" s="330"/>
      <c r="E121" s="330"/>
      <c r="F121" s="241" t="s">
        <v>72</v>
      </c>
      <c r="G121" s="247">
        <v>44</v>
      </c>
      <c r="H121" s="242"/>
      <c r="I121" s="247">
        <v>44</v>
      </c>
      <c r="J121" s="249"/>
      <c r="K121" s="242"/>
      <c r="L121" s="243">
        <v>45.19</v>
      </c>
      <c r="M121" s="242"/>
      <c r="N121" s="245">
        <v>2123.38</v>
      </c>
      <c r="O121" s="117"/>
      <c r="P121" s="117"/>
      <c r="AD121" s="131"/>
      <c r="AE121" s="226"/>
      <c r="AF121" s="226"/>
      <c r="AJ121" s="237" t="s">
        <v>123</v>
      </c>
      <c r="AL121" s="226"/>
    </row>
    <row r="122" spans="1:38" s="120" customFormat="1" ht="15" x14ac:dyDescent="0.25">
      <c r="A122" s="255"/>
      <c r="B122" s="256"/>
      <c r="C122" s="339" t="s">
        <v>75</v>
      </c>
      <c r="D122" s="339"/>
      <c r="E122" s="339"/>
      <c r="F122" s="229"/>
      <c r="G122" s="230"/>
      <c r="H122" s="230"/>
      <c r="I122" s="230"/>
      <c r="J122" s="233"/>
      <c r="K122" s="230"/>
      <c r="L122" s="269">
        <v>239.29</v>
      </c>
      <c r="M122" s="252"/>
      <c r="N122" s="258">
        <v>11244.27</v>
      </c>
      <c r="O122" s="117"/>
      <c r="P122" s="117"/>
      <c r="AD122" s="131"/>
      <c r="AE122" s="226"/>
      <c r="AF122" s="226"/>
      <c r="AL122" s="226" t="s">
        <v>75</v>
      </c>
    </row>
    <row r="123" spans="1:38" s="120" customFormat="1" ht="34.5" x14ac:dyDescent="0.25">
      <c r="A123" s="227" t="s">
        <v>124</v>
      </c>
      <c r="B123" s="228" t="s">
        <v>125</v>
      </c>
      <c r="C123" s="339" t="s">
        <v>126</v>
      </c>
      <c r="D123" s="339"/>
      <c r="E123" s="339"/>
      <c r="F123" s="229" t="s">
        <v>127</v>
      </c>
      <c r="G123" s="230">
        <v>0.05</v>
      </c>
      <c r="H123" s="231">
        <v>1</v>
      </c>
      <c r="I123" s="263">
        <v>0.05</v>
      </c>
      <c r="J123" s="233"/>
      <c r="K123" s="230"/>
      <c r="L123" s="233"/>
      <c r="M123" s="230"/>
      <c r="N123" s="234"/>
      <c r="O123" s="117"/>
      <c r="P123" s="117"/>
      <c r="AD123" s="131"/>
      <c r="AE123" s="226"/>
      <c r="AF123" s="226" t="s">
        <v>126</v>
      </c>
      <c r="AL123" s="226"/>
    </row>
    <row r="124" spans="1:38" s="120" customFormat="1" ht="15" x14ac:dyDescent="0.25">
      <c r="A124" s="235"/>
      <c r="B124" s="236"/>
      <c r="C124" s="330" t="s">
        <v>128</v>
      </c>
      <c r="D124" s="330"/>
      <c r="E124" s="330"/>
      <c r="F124" s="330"/>
      <c r="G124" s="330"/>
      <c r="H124" s="330"/>
      <c r="I124" s="330"/>
      <c r="J124" s="330"/>
      <c r="K124" s="330"/>
      <c r="L124" s="330"/>
      <c r="M124" s="330"/>
      <c r="N124" s="340"/>
      <c r="O124" s="117"/>
      <c r="P124" s="117"/>
      <c r="AD124" s="131"/>
      <c r="AE124" s="226"/>
      <c r="AF124" s="226"/>
      <c r="AG124" s="237" t="s">
        <v>128</v>
      </c>
      <c r="AL124" s="226"/>
    </row>
    <row r="125" spans="1:38" s="120" customFormat="1" ht="23.25" x14ac:dyDescent="0.25">
      <c r="A125" s="238"/>
      <c r="B125" s="239" t="s">
        <v>105</v>
      </c>
      <c r="C125" s="328" t="s">
        <v>106</v>
      </c>
      <c r="D125" s="328"/>
      <c r="E125" s="328"/>
      <c r="F125" s="328"/>
      <c r="G125" s="328"/>
      <c r="H125" s="328"/>
      <c r="I125" s="328"/>
      <c r="J125" s="328"/>
      <c r="K125" s="328"/>
      <c r="L125" s="328"/>
      <c r="M125" s="328"/>
      <c r="N125" s="329"/>
      <c r="O125" s="117"/>
      <c r="P125" s="117"/>
      <c r="AD125" s="131"/>
      <c r="AE125" s="226"/>
      <c r="AF125" s="226"/>
      <c r="AH125" s="237" t="s">
        <v>106</v>
      </c>
      <c r="AL125" s="226"/>
    </row>
    <row r="126" spans="1:38" s="120" customFormat="1" ht="68.25" x14ac:dyDescent="0.25">
      <c r="A126" s="238"/>
      <c r="B126" s="239" t="s">
        <v>63</v>
      </c>
      <c r="C126" s="328" t="s">
        <v>64</v>
      </c>
      <c r="D126" s="328"/>
      <c r="E126" s="328"/>
      <c r="F126" s="328"/>
      <c r="G126" s="328"/>
      <c r="H126" s="328"/>
      <c r="I126" s="328"/>
      <c r="J126" s="328"/>
      <c r="K126" s="328"/>
      <c r="L126" s="328"/>
      <c r="M126" s="328"/>
      <c r="N126" s="329"/>
      <c r="O126" s="117"/>
      <c r="P126" s="117"/>
      <c r="AD126" s="131"/>
      <c r="AE126" s="226"/>
      <c r="AF126" s="226"/>
      <c r="AH126" s="237" t="s">
        <v>64</v>
      </c>
      <c r="AL126" s="226"/>
    </row>
    <row r="127" spans="1:38" s="120" customFormat="1" ht="15" x14ac:dyDescent="0.25">
      <c r="A127" s="240"/>
      <c r="B127" s="239" t="s">
        <v>58</v>
      </c>
      <c r="C127" s="330" t="s">
        <v>65</v>
      </c>
      <c r="D127" s="330"/>
      <c r="E127" s="330"/>
      <c r="F127" s="241"/>
      <c r="G127" s="242"/>
      <c r="H127" s="242"/>
      <c r="I127" s="242"/>
      <c r="J127" s="243">
        <v>934.08</v>
      </c>
      <c r="K127" s="265">
        <v>1.3225</v>
      </c>
      <c r="L127" s="243">
        <v>61.77</v>
      </c>
      <c r="M127" s="244">
        <v>46.99</v>
      </c>
      <c r="N127" s="245">
        <v>2902.57</v>
      </c>
      <c r="O127" s="117"/>
      <c r="P127" s="117"/>
      <c r="AD127" s="131"/>
      <c r="AE127" s="226"/>
      <c r="AF127" s="226"/>
      <c r="AI127" s="237" t="s">
        <v>65</v>
      </c>
      <c r="AL127" s="226"/>
    </row>
    <row r="128" spans="1:38" s="120" customFormat="1" ht="15" x14ac:dyDescent="0.25">
      <c r="A128" s="240"/>
      <c r="B128" s="239" t="s">
        <v>76</v>
      </c>
      <c r="C128" s="330" t="s">
        <v>80</v>
      </c>
      <c r="D128" s="330"/>
      <c r="E128" s="330"/>
      <c r="F128" s="241"/>
      <c r="G128" s="242"/>
      <c r="H128" s="242"/>
      <c r="I128" s="242"/>
      <c r="J128" s="259">
        <v>5644.81</v>
      </c>
      <c r="K128" s="265">
        <v>1.4375</v>
      </c>
      <c r="L128" s="243">
        <v>405.72</v>
      </c>
      <c r="M128" s="244">
        <v>14.01</v>
      </c>
      <c r="N128" s="245">
        <v>5684.14</v>
      </c>
      <c r="O128" s="117"/>
      <c r="P128" s="117"/>
      <c r="AD128" s="131"/>
      <c r="AE128" s="226"/>
      <c r="AF128" s="226"/>
      <c r="AI128" s="237" t="s">
        <v>80</v>
      </c>
      <c r="AL128" s="226"/>
    </row>
    <row r="129" spans="1:38" s="120" customFormat="1" ht="15" x14ac:dyDescent="0.25">
      <c r="A129" s="240"/>
      <c r="B129" s="239" t="s">
        <v>81</v>
      </c>
      <c r="C129" s="330" t="s">
        <v>82</v>
      </c>
      <c r="D129" s="330"/>
      <c r="E129" s="330"/>
      <c r="F129" s="241"/>
      <c r="G129" s="242"/>
      <c r="H129" s="242"/>
      <c r="I129" s="242"/>
      <c r="J129" s="243">
        <v>786.51</v>
      </c>
      <c r="K129" s="265">
        <v>1.4375</v>
      </c>
      <c r="L129" s="243">
        <v>56.53</v>
      </c>
      <c r="M129" s="244">
        <v>46.99</v>
      </c>
      <c r="N129" s="245">
        <v>2656.34</v>
      </c>
      <c r="O129" s="117"/>
      <c r="P129" s="117"/>
      <c r="AD129" s="131"/>
      <c r="AE129" s="226"/>
      <c r="AF129" s="226"/>
      <c r="AI129" s="237" t="s">
        <v>82</v>
      </c>
      <c r="AL129" s="226"/>
    </row>
    <row r="130" spans="1:38" s="120" customFormat="1" ht="15" x14ac:dyDescent="0.25">
      <c r="A130" s="240"/>
      <c r="B130" s="239" t="s">
        <v>83</v>
      </c>
      <c r="C130" s="330" t="s">
        <v>84</v>
      </c>
      <c r="D130" s="330"/>
      <c r="E130" s="330"/>
      <c r="F130" s="241"/>
      <c r="G130" s="242"/>
      <c r="H130" s="242"/>
      <c r="I130" s="242"/>
      <c r="J130" s="243">
        <v>247.81</v>
      </c>
      <c r="K130" s="242"/>
      <c r="L130" s="243">
        <v>12.39</v>
      </c>
      <c r="M130" s="244">
        <v>8.75</v>
      </c>
      <c r="N130" s="260">
        <v>108.41</v>
      </c>
      <c r="O130" s="117"/>
      <c r="P130" s="117"/>
      <c r="AD130" s="131"/>
      <c r="AE130" s="226"/>
      <c r="AF130" s="226"/>
      <c r="AI130" s="237" t="s">
        <v>84</v>
      </c>
      <c r="AL130" s="226"/>
    </row>
    <row r="131" spans="1:38" s="120" customFormat="1" ht="15" x14ac:dyDescent="0.25">
      <c r="A131" s="246"/>
      <c r="B131" s="239"/>
      <c r="C131" s="330" t="s">
        <v>66</v>
      </c>
      <c r="D131" s="330"/>
      <c r="E131" s="330"/>
      <c r="F131" s="241" t="s">
        <v>67</v>
      </c>
      <c r="G131" s="244">
        <v>99.37</v>
      </c>
      <c r="H131" s="265">
        <v>1.3225</v>
      </c>
      <c r="I131" s="268">
        <v>6.5708412999999997</v>
      </c>
      <c r="J131" s="249"/>
      <c r="K131" s="242"/>
      <c r="L131" s="249"/>
      <c r="M131" s="242"/>
      <c r="N131" s="250"/>
      <c r="O131" s="117"/>
      <c r="P131" s="117"/>
      <c r="AD131" s="131"/>
      <c r="AE131" s="226"/>
      <c r="AF131" s="226"/>
      <c r="AJ131" s="237" t="s">
        <v>66</v>
      </c>
      <c r="AL131" s="226"/>
    </row>
    <row r="132" spans="1:38" s="120" customFormat="1" ht="15" x14ac:dyDescent="0.25">
      <c r="A132" s="246"/>
      <c r="B132" s="239"/>
      <c r="C132" s="330" t="s">
        <v>85</v>
      </c>
      <c r="D132" s="330"/>
      <c r="E132" s="330"/>
      <c r="F132" s="241" t="s">
        <v>67</v>
      </c>
      <c r="G132" s="244">
        <v>58.26</v>
      </c>
      <c r="H132" s="265">
        <v>1.4375</v>
      </c>
      <c r="I132" s="268">
        <v>4.1874374999999997</v>
      </c>
      <c r="J132" s="249"/>
      <c r="K132" s="242"/>
      <c r="L132" s="249"/>
      <c r="M132" s="242"/>
      <c r="N132" s="250"/>
      <c r="O132" s="117"/>
      <c r="P132" s="117"/>
      <c r="AD132" s="131"/>
      <c r="AE132" s="226"/>
      <c r="AF132" s="226"/>
      <c r="AJ132" s="237" t="s">
        <v>85</v>
      </c>
      <c r="AL132" s="226"/>
    </row>
    <row r="133" spans="1:38" s="120" customFormat="1" ht="15" x14ac:dyDescent="0.25">
      <c r="A133" s="235"/>
      <c r="B133" s="239"/>
      <c r="C133" s="331" t="s">
        <v>68</v>
      </c>
      <c r="D133" s="331"/>
      <c r="E133" s="331"/>
      <c r="F133" s="251"/>
      <c r="G133" s="252"/>
      <c r="H133" s="252"/>
      <c r="I133" s="252"/>
      <c r="J133" s="262">
        <v>6826.7</v>
      </c>
      <c r="K133" s="252"/>
      <c r="L133" s="253">
        <v>479.88</v>
      </c>
      <c r="M133" s="252"/>
      <c r="N133" s="254">
        <v>8695.1200000000008</v>
      </c>
      <c r="O133" s="117"/>
      <c r="P133" s="117"/>
      <c r="AD133" s="131"/>
      <c r="AE133" s="226"/>
      <c r="AF133" s="226"/>
      <c r="AK133" s="237" t="s">
        <v>68</v>
      </c>
      <c r="AL133" s="226"/>
    </row>
    <row r="134" spans="1:38" s="120" customFormat="1" ht="15" x14ac:dyDescent="0.25">
      <c r="A134" s="246"/>
      <c r="B134" s="239"/>
      <c r="C134" s="330" t="s">
        <v>69</v>
      </c>
      <c r="D134" s="330"/>
      <c r="E134" s="330"/>
      <c r="F134" s="241"/>
      <c r="G134" s="242"/>
      <c r="H134" s="242"/>
      <c r="I134" s="242"/>
      <c r="J134" s="249"/>
      <c r="K134" s="242"/>
      <c r="L134" s="243">
        <v>118.3</v>
      </c>
      <c r="M134" s="242"/>
      <c r="N134" s="245">
        <v>5558.91</v>
      </c>
      <c r="O134" s="117"/>
      <c r="P134" s="117"/>
      <c r="AD134" s="131"/>
      <c r="AE134" s="226"/>
      <c r="AF134" s="226"/>
      <c r="AJ134" s="237" t="s">
        <v>69</v>
      </c>
      <c r="AL134" s="226"/>
    </row>
    <row r="135" spans="1:38" s="120" customFormat="1" ht="23.25" x14ac:dyDescent="0.25">
      <c r="A135" s="246"/>
      <c r="B135" s="239" t="s">
        <v>129</v>
      </c>
      <c r="C135" s="330" t="s">
        <v>130</v>
      </c>
      <c r="D135" s="330"/>
      <c r="E135" s="330"/>
      <c r="F135" s="241" t="s">
        <v>72</v>
      </c>
      <c r="G135" s="247">
        <v>110</v>
      </c>
      <c r="H135" s="242"/>
      <c r="I135" s="247">
        <v>110</v>
      </c>
      <c r="J135" s="249"/>
      <c r="K135" s="242"/>
      <c r="L135" s="243">
        <v>130.13</v>
      </c>
      <c r="M135" s="242"/>
      <c r="N135" s="245">
        <v>6114.8</v>
      </c>
      <c r="O135" s="117"/>
      <c r="P135" s="117"/>
      <c r="AD135" s="131"/>
      <c r="AE135" s="226"/>
      <c r="AF135" s="226"/>
      <c r="AJ135" s="237" t="s">
        <v>130</v>
      </c>
      <c r="AL135" s="226"/>
    </row>
    <row r="136" spans="1:38" s="120" customFormat="1" ht="23.25" x14ac:dyDescent="0.25">
      <c r="A136" s="246"/>
      <c r="B136" s="239" t="s">
        <v>131</v>
      </c>
      <c r="C136" s="330" t="s">
        <v>132</v>
      </c>
      <c r="D136" s="330"/>
      <c r="E136" s="330"/>
      <c r="F136" s="241" t="s">
        <v>72</v>
      </c>
      <c r="G136" s="247">
        <v>73</v>
      </c>
      <c r="H136" s="244">
        <v>0.85</v>
      </c>
      <c r="I136" s="244">
        <v>62.05</v>
      </c>
      <c r="J136" s="249"/>
      <c r="K136" s="242"/>
      <c r="L136" s="243">
        <v>73.41</v>
      </c>
      <c r="M136" s="242"/>
      <c r="N136" s="245">
        <v>3449.3</v>
      </c>
      <c r="O136" s="117"/>
      <c r="P136" s="117"/>
      <c r="AD136" s="131"/>
      <c r="AE136" s="226"/>
      <c r="AF136" s="226"/>
      <c r="AJ136" s="237" t="s">
        <v>132</v>
      </c>
      <c r="AL136" s="226"/>
    </row>
    <row r="137" spans="1:38" s="120" customFormat="1" ht="15" x14ac:dyDescent="0.25">
      <c r="A137" s="255"/>
      <c r="B137" s="256"/>
      <c r="C137" s="339" t="s">
        <v>75</v>
      </c>
      <c r="D137" s="339"/>
      <c r="E137" s="339"/>
      <c r="F137" s="229"/>
      <c r="G137" s="230"/>
      <c r="H137" s="230"/>
      <c r="I137" s="230"/>
      <c r="J137" s="233"/>
      <c r="K137" s="230"/>
      <c r="L137" s="269">
        <v>683.42</v>
      </c>
      <c r="M137" s="252"/>
      <c r="N137" s="258">
        <v>18259.22</v>
      </c>
      <c r="O137" s="117"/>
      <c r="P137" s="117"/>
      <c r="AD137" s="131"/>
      <c r="AE137" s="226"/>
      <c r="AF137" s="226"/>
      <c r="AL137" s="226" t="s">
        <v>75</v>
      </c>
    </row>
    <row r="138" spans="1:38" s="120" customFormat="1" ht="23.25" x14ac:dyDescent="0.25">
      <c r="A138" s="227" t="s">
        <v>133</v>
      </c>
      <c r="B138" s="228" t="s">
        <v>134</v>
      </c>
      <c r="C138" s="339" t="s">
        <v>135</v>
      </c>
      <c r="D138" s="339"/>
      <c r="E138" s="339"/>
      <c r="F138" s="229" t="s">
        <v>119</v>
      </c>
      <c r="G138" s="230">
        <v>5</v>
      </c>
      <c r="H138" s="231">
        <v>1</v>
      </c>
      <c r="I138" s="231">
        <v>5</v>
      </c>
      <c r="J138" s="269">
        <v>462.83</v>
      </c>
      <c r="K138" s="230"/>
      <c r="L138" s="257">
        <v>2314.15</v>
      </c>
      <c r="M138" s="263">
        <v>8.75</v>
      </c>
      <c r="N138" s="258">
        <v>20248.810000000001</v>
      </c>
      <c r="O138" s="117"/>
      <c r="P138" s="117"/>
      <c r="AD138" s="131"/>
      <c r="AE138" s="226"/>
      <c r="AF138" s="226" t="s">
        <v>135</v>
      </c>
      <c r="AL138" s="226"/>
    </row>
    <row r="139" spans="1:38" s="120" customFormat="1" ht="15" x14ac:dyDescent="0.25">
      <c r="A139" s="255"/>
      <c r="B139" s="256"/>
      <c r="C139" s="339" t="s">
        <v>75</v>
      </c>
      <c r="D139" s="339"/>
      <c r="E139" s="339"/>
      <c r="F139" s="229"/>
      <c r="G139" s="230"/>
      <c r="H139" s="230"/>
      <c r="I139" s="230"/>
      <c r="J139" s="233"/>
      <c r="K139" s="230"/>
      <c r="L139" s="257">
        <v>2314.15</v>
      </c>
      <c r="M139" s="252"/>
      <c r="N139" s="258">
        <v>20248.810000000001</v>
      </c>
      <c r="O139" s="117"/>
      <c r="P139" s="117"/>
      <c r="AD139" s="131"/>
      <c r="AE139" s="226"/>
      <c r="AF139" s="226"/>
      <c r="AL139" s="226" t="s">
        <v>75</v>
      </c>
    </row>
    <row r="140" spans="1:38" s="120" customFormat="1" ht="23.25" x14ac:dyDescent="0.25">
      <c r="A140" s="227" t="s">
        <v>136</v>
      </c>
      <c r="B140" s="228" t="s">
        <v>137</v>
      </c>
      <c r="C140" s="339" t="s">
        <v>138</v>
      </c>
      <c r="D140" s="339"/>
      <c r="E140" s="339"/>
      <c r="F140" s="229" t="s">
        <v>61</v>
      </c>
      <c r="G140" s="230">
        <v>1.4500000000000001E-2</v>
      </c>
      <c r="H140" s="231">
        <v>1</v>
      </c>
      <c r="I140" s="232">
        <v>1.4500000000000001E-2</v>
      </c>
      <c r="J140" s="233"/>
      <c r="K140" s="230"/>
      <c r="L140" s="233"/>
      <c r="M140" s="230"/>
      <c r="N140" s="234"/>
      <c r="O140" s="117"/>
      <c r="P140" s="117"/>
      <c r="AD140" s="131"/>
      <c r="AE140" s="226"/>
      <c r="AF140" s="226" t="s">
        <v>138</v>
      </c>
      <c r="AL140" s="226"/>
    </row>
    <row r="141" spans="1:38" s="120" customFormat="1" ht="15" x14ac:dyDescent="0.25">
      <c r="A141" s="235"/>
      <c r="B141" s="236"/>
      <c r="C141" s="330" t="s">
        <v>139</v>
      </c>
      <c r="D141" s="330"/>
      <c r="E141" s="330"/>
      <c r="F141" s="330"/>
      <c r="G141" s="330"/>
      <c r="H141" s="330"/>
      <c r="I141" s="330"/>
      <c r="J141" s="330"/>
      <c r="K141" s="330"/>
      <c r="L141" s="330"/>
      <c r="M141" s="330"/>
      <c r="N141" s="340"/>
      <c r="O141" s="117"/>
      <c r="P141" s="117"/>
      <c r="AD141" s="131"/>
      <c r="AE141" s="226"/>
      <c r="AF141" s="226"/>
      <c r="AG141" s="237" t="s">
        <v>139</v>
      </c>
      <c r="AL141" s="226"/>
    </row>
    <row r="142" spans="1:38" s="120" customFormat="1" ht="23.25" x14ac:dyDescent="0.25">
      <c r="A142" s="238"/>
      <c r="B142" s="239" t="s">
        <v>105</v>
      </c>
      <c r="C142" s="328" t="s">
        <v>106</v>
      </c>
      <c r="D142" s="328"/>
      <c r="E142" s="328"/>
      <c r="F142" s="328"/>
      <c r="G142" s="328"/>
      <c r="H142" s="328"/>
      <c r="I142" s="328"/>
      <c r="J142" s="328"/>
      <c r="K142" s="328"/>
      <c r="L142" s="328"/>
      <c r="M142" s="328"/>
      <c r="N142" s="329"/>
      <c r="O142" s="117"/>
      <c r="P142" s="117"/>
      <c r="AD142" s="131"/>
      <c r="AE142" s="226"/>
      <c r="AF142" s="226"/>
      <c r="AH142" s="237" t="s">
        <v>106</v>
      </c>
      <c r="AL142" s="226"/>
    </row>
    <row r="143" spans="1:38" s="120" customFormat="1" ht="68.25" x14ac:dyDescent="0.25">
      <c r="A143" s="238"/>
      <c r="B143" s="239" t="s">
        <v>63</v>
      </c>
      <c r="C143" s="328" t="s">
        <v>64</v>
      </c>
      <c r="D143" s="328"/>
      <c r="E143" s="328"/>
      <c r="F143" s="328"/>
      <c r="G143" s="328"/>
      <c r="H143" s="328"/>
      <c r="I143" s="328"/>
      <c r="J143" s="328"/>
      <c r="K143" s="328"/>
      <c r="L143" s="328"/>
      <c r="M143" s="328"/>
      <c r="N143" s="329"/>
      <c r="O143" s="117"/>
      <c r="P143" s="117"/>
      <c r="AD143" s="131"/>
      <c r="AE143" s="226"/>
      <c r="AF143" s="226"/>
      <c r="AH143" s="237" t="s">
        <v>64</v>
      </c>
      <c r="AL143" s="226"/>
    </row>
    <row r="144" spans="1:38" s="120" customFormat="1" ht="15" x14ac:dyDescent="0.25">
      <c r="A144" s="240"/>
      <c r="B144" s="239" t="s">
        <v>58</v>
      </c>
      <c r="C144" s="330" t="s">
        <v>65</v>
      </c>
      <c r="D144" s="330"/>
      <c r="E144" s="330"/>
      <c r="F144" s="241"/>
      <c r="G144" s="242"/>
      <c r="H144" s="242"/>
      <c r="I144" s="242"/>
      <c r="J144" s="243">
        <v>663.75</v>
      </c>
      <c r="K144" s="265">
        <v>1.3225</v>
      </c>
      <c r="L144" s="243">
        <v>12.73</v>
      </c>
      <c r="M144" s="244">
        <v>46.99</v>
      </c>
      <c r="N144" s="260">
        <v>598.17999999999995</v>
      </c>
      <c r="O144" s="117"/>
      <c r="P144" s="117"/>
      <c r="AD144" s="131"/>
      <c r="AE144" s="226"/>
      <c r="AF144" s="226"/>
      <c r="AI144" s="237" t="s">
        <v>65</v>
      </c>
      <c r="AL144" s="226"/>
    </row>
    <row r="145" spans="1:38" s="120" customFormat="1" ht="15" x14ac:dyDescent="0.25">
      <c r="A145" s="246"/>
      <c r="B145" s="239"/>
      <c r="C145" s="330" t="s">
        <v>66</v>
      </c>
      <c r="D145" s="330"/>
      <c r="E145" s="330"/>
      <c r="F145" s="241" t="s">
        <v>67</v>
      </c>
      <c r="G145" s="264">
        <v>88.5</v>
      </c>
      <c r="H145" s="265">
        <v>1.3225</v>
      </c>
      <c r="I145" s="268">
        <v>1.6970981000000001</v>
      </c>
      <c r="J145" s="249"/>
      <c r="K145" s="242"/>
      <c r="L145" s="249"/>
      <c r="M145" s="242"/>
      <c r="N145" s="250"/>
      <c r="O145" s="117"/>
      <c r="P145" s="117"/>
      <c r="AD145" s="131"/>
      <c r="AE145" s="226"/>
      <c r="AF145" s="226"/>
      <c r="AJ145" s="237" t="s">
        <v>66</v>
      </c>
      <c r="AL145" s="226"/>
    </row>
    <row r="146" spans="1:38" s="120" customFormat="1" ht="15" x14ac:dyDescent="0.25">
      <c r="A146" s="235"/>
      <c r="B146" s="239"/>
      <c r="C146" s="331" t="s">
        <v>68</v>
      </c>
      <c r="D146" s="331"/>
      <c r="E146" s="331"/>
      <c r="F146" s="251"/>
      <c r="G146" s="252"/>
      <c r="H146" s="252"/>
      <c r="I146" s="252"/>
      <c r="J146" s="253">
        <v>663.75</v>
      </c>
      <c r="K146" s="252"/>
      <c r="L146" s="253">
        <v>12.73</v>
      </c>
      <c r="M146" s="252"/>
      <c r="N146" s="270">
        <v>598.17999999999995</v>
      </c>
      <c r="O146" s="117"/>
      <c r="P146" s="117"/>
      <c r="AD146" s="131"/>
      <c r="AE146" s="226"/>
      <c r="AF146" s="226"/>
      <c r="AK146" s="237" t="s">
        <v>68</v>
      </c>
      <c r="AL146" s="226"/>
    </row>
    <row r="147" spans="1:38" s="120" customFormat="1" ht="15" x14ac:dyDescent="0.25">
      <c r="A147" s="246"/>
      <c r="B147" s="239"/>
      <c r="C147" s="330" t="s">
        <v>69</v>
      </c>
      <c r="D147" s="330"/>
      <c r="E147" s="330"/>
      <c r="F147" s="241"/>
      <c r="G147" s="242"/>
      <c r="H147" s="242"/>
      <c r="I147" s="242"/>
      <c r="J147" s="249"/>
      <c r="K147" s="242"/>
      <c r="L147" s="243">
        <v>12.73</v>
      </c>
      <c r="M147" s="242"/>
      <c r="N147" s="260">
        <v>598.17999999999995</v>
      </c>
      <c r="O147" s="117"/>
      <c r="P147" s="117"/>
      <c r="AD147" s="131"/>
      <c r="AE147" s="226"/>
      <c r="AF147" s="226"/>
      <c r="AJ147" s="237" t="s">
        <v>69</v>
      </c>
      <c r="AL147" s="226"/>
    </row>
    <row r="148" spans="1:38" s="120" customFormat="1" ht="23.25" x14ac:dyDescent="0.25">
      <c r="A148" s="246"/>
      <c r="B148" s="239" t="s">
        <v>70</v>
      </c>
      <c r="C148" s="330" t="s">
        <v>71</v>
      </c>
      <c r="D148" s="330"/>
      <c r="E148" s="330"/>
      <c r="F148" s="241" t="s">
        <v>72</v>
      </c>
      <c r="G148" s="247">
        <v>89</v>
      </c>
      <c r="H148" s="242"/>
      <c r="I148" s="247">
        <v>89</v>
      </c>
      <c r="J148" s="249"/>
      <c r="K148" s="242"/>
      <c r="L148" s="243">
        <v>11.33</v>
      </c>
      <c r="M148" s="242"/>
      <c r="N148" s="260">
        <v>532.38</v>
      </c>
      <c r="O148" s="117"/>
      <c r="P148" s="117"/>
      <c r="AD148" s="131"/>
      <c r="AE148" s="226"/>
      <c r="AF148" s="226"/>
      <c r="AJ148" s="237" t="s">
        <v>71</v>
      </c>
      <c r="AL148" s="226"/>
    </row>
    <row r="149" spans="1:38" s="120" customFormat="1" ht="45" x14ac:dyDescent="0.25">
      <c r="A149" s="246"/>
      <c r="B149" s="239" t="s">
        <v>73</v>
      </c>
      <c r="C149" s="330" t="s">
        <v>74</v>
      </c>
      <c r="D149" s="330"/>
      <c r="E149" s="330"/>
      <c r="F149" s="241" t="s">
        <v>72</v>
      </c>
      <c r="G149" s="247">
        <v>40</v>
      </c>
      <c r="H149" s="244">
        <v>0.85</v>
      </c>
      <c r="I149" s="247">
        <v>34</v>
      </c>
      <c r="J149" s="249"/>
      <c r="K149" s="242"/>
      <c r="L149" s="243">
        <v>4.33</v>
      </c>
      <c r="M149" s="242"/>
      <c r="N149" s="260">
        <v>203.38</v>
      </c>
      <c r="O149" s="117"/>
      <c r="P149" s="117"/>
      <c r="AD149" s="131"/>
      <c r="AE149" s="226"/>
      <c r="AF149" s="226"/>
      <c r="AJ149" s="237" t="s">
        <v>74</v>
      </c>
      <c r="AL149" s="226"/>
    </row>
    <row r="150" spans="1:38" s="120" customFormat="1" ht="15" x14ac:dyDescent="0.25">
      <c r="A150" s="255"/>
      <c r="B150" s="256"/>
      <c r="C150" s="339" t="s">
        <v>75</v>
      </c>
      <c r="D150" s="339"/>
      <c r="E150" s="339"/>
      <c r="F150" s="229"/>
      <c r="G150" s="230"/>
      <c r="H150" s="230"/>
      <c r="I150" s="230"/>
      <c r="J150" s="233"/>
      <c r="K150" s="230"/>
      <c r="L150" s="269">
        <v>28.39</v>
      </c>
      <c r="M150" s="252"/>
      <c r="N150" s="258">
        <v>1333.94</v>
      </c>
      <c r="O150" s="117"/>
      <c r="P150" s="117"/>
      <c r="AD150" s="131"/>
      <c r="AE150" s="226"/>
      <c r="AF150" s="226"/>
      <c r="AL150" s="226" t="s">
        <v>75</v>
      </c>
    </row>
    <row r="151" spans="1:38" s="120" customFormat="1" ht="34.5" x14ac:dyDescent="0.25">
      <c r="A151" s="227" t="s">
        <v>140</v>
      </c>
      <c r="B151" s="228" t="s">
        <v>111</v>
      </c>
      <c r="C151" s="339" t="s">
        <v>112</v>
      </c>
      <c r="D151" s="339"/>
      <c r="E151" s="339"/>
      <c r="F151" s="229" t="s">
        <v>61</v>
      </c>
      <c r="G151" s="230">
        <v>0.16500000000000001</v>
      </c>
      <c r="H151" s="231">
        <v>1</v>
      </c>
      <c r="I151" s="266">
        <v>0.16500000000000001</v>
      </c>
      <c r="J151" s="233"/>
      <c r="K151" s="230"/>
      <c r="L151" s="233"/>
      <c r="M151" s="230"/>
      <c r="N151" s="234"/>
      <c r="O151" s="117"/>
      <c r="P151" s="117"/>
      <c r="AD151" s="131"/>
      <c r="AE151" s="226"/>
      <c r="AF151" s="226" t="s">
        <v>112</v>
      </c>
      <c r="AL151" s="226"/>
    </row>
    <row r="152" spans="1:38" s="120" customFormat="1" ht="15" x14ac:dyDescent="0.25">
      <c r="A152" s="235"/>
      <c r="B152" s="236"/>
      <c r="C152" s="330" t="s">
        <v>141</v>
      </c>
      <c r="D152" s="330"/>
      <c r="E152" s="330"/>
      <c r="F152" s="330"/>
      <c r="G152" s="330"/>
      <c r="H152" s="330"/>
      <c r="I152" s="330"/>
      <c r="J152" s="330"/>
      <c r="K152" s="330"/>
      <c r="L152" s="330"/>
      <c r="M152" s="330"/>
      <c r="N152" s="340"/>
      <c r="O152" s="117"/>
      <c r="P152" s="117"/>
      <c r="AD152" s="131"/>
      <c r="AE152" s="226"/>
      <c r="AF152" s="226"/>
      <c r="AG152" s="237" t="s">
        <v>141</v>
      </c>
      <c r="AL152" s="226"/>
    </row>
    <row r="153" spans="1:38" s="120" customFormat="1" ht="23.25" x14ac:dyDescent="0.25">
      <c r="A153" s="238"/>
      <c r="B153" s="239" t="s">
        <v>105</v>
      </c>
      <c r="C153" s="328" t="s">
        <v>106</v>
      </c>
      <c r="D153" s="328"/>
      <c r="E153" s="328"/>
      <c r="F153" s="328"/>
      <c r="G153" s="328"/>
      <c r="H153" s="328"/>
      <c r="I153" s="328"/>
      <c r="J153" s="328"/>
      <c r="K153" s="328"/>
      <c r="L153" s="328"/>
      <c r="M153" s="328"/>
      <c r="N153" s="329"/>
      <c r="O153" s="117"/>
      <c r="P153" s="117"/>
      <c r="AD153" s="131"/>
      <c r="AE153" s="226"/>
      <c r="AF153" s="226"/>
      <c r="AH153" s="237" t="s">
        <v>106</v>
      </c>
      <c r="AL153" s="226"/>
    </row>
    <row r="154" spans="1:38" s="120" customFormat="1" ht="68.25" x14ac:dyDescent="0.25">
      <c r="A154" s="238"/>
      <c r="B154" s="239" t="s">
        <v>63</v>
      </c>
      <c r="C154" s="328" t="s">
        <v>64</v>
      </c>
      <c r="D154" s="328"/>
      <c r="E154" s="328"/>
      <c r="F154" s="328"/>
      <c r="G154" s="328"/>
      <c r="H154" s="328"/>
      <c r="I154" s="328"/>
      <c r="J154" s="328"/>
      <c r="K154" s="328"/>
      <c r="L154" s="328"/>
      <c r="M154" s="328"/>
      <c r="N154" s="329"/>
      <c r="O154" s="117"/>
      <c r="P154" s="117"/>
      <c r="AD154" s="131"/>
      <c r="AE154" s="226"/>
      <c r="AF154" s="226"/>
      <c r="AH154" s="237" t="s">
        <v>64</v>
      </c>
      <c r="AL154" s="226"/>
    </row>
    <row r="155" spans="1:38" s="120" customFormat="1" ht="15" x14ac:dyDescent="0.25">
      <c r="A155" s="240"/>
      <c r="B155" s="239" t="s">
        <v>58</v>
      </c>
      <c r="C155" s="330" t="s">
        <v>65</v>
      </c>
      <c r="D155" s="330"/>
      <c r="E155" s="330"/>
      <c r="F155" s="241"/>
      <c r="G155" s="242"/>
      <c r="H155" s="242"/>
      <c r="I155" s="242"/>
      <c r="J155" s="259">
        <v>1201.2</v>
      </c>
      <c r="K155" s="265">
        <v>1.3225</v>
      </c>
      <c r="L155" s="243">
        <v>262.12</v>
      </c>
      <c r="M155" s="244">
        <v>46.99</v>
      </c>
      <c r="N155" s="245">
        <v>12317.02</v>
      </c>
      <c r="O155" s="117"/>
      <c r="P155" s="117"/>
      <c r="AD155" s="131"/>
      <c r="AE155" s="226"/>
      <c r="AF155" s="226"/>
      <c r="AI155" s="237" t="s">
        <v>65</v>
      </c>
      <c r="AL155" s="226"/>
    </row>
    <row r="156" spans="1:38" s="120" customFormat="1" ht="15" x14ac:dyDescent="0.25">
      <c r="A156" s="246"/>
      <c r="B156" s="239"/>
      <c r="C156" s="330" t="s">
        <v>66</v>
      </c>
      <c r="D156" s="330"/>
      <c r="E156" s="330"/>
      <c r="F156" s="241" t="s">
        <v>67</v>
      </c>
      <c r="G156" s="247">
        <v>154</v>
      </c>
      <c r="H156" s="265">
        <v>1.3225</v>
      </c>
      <c r="I156" s="267">
        <v>33.604725000000002</v>
      </c>
      <c r="J156" s="249"/>
      <c r="K156" s="242"/>
      <c r="L156" s="249"/>
      <c r="M156" s="242"/>
      <c r="N156" s="250"/>
      <c r="O156" s="117"/>
      <c r="P156" s="117"/>
      <c r="AD156" s="131"/>
      <c r="AE156" s="226"/>
      <c r="AF156" s="226"/>
      <c r="AJ156" s="237" t="s">
        <v>66</v>
      </c>
      <c r="AL156" s="226"/>
    </row>
    <row r="157" spans="1:38" s="120" customFormat="1" ht="15" x14ac:dyDescent="0.25">
      <c r="A157" s="235"/>
      <c r="B157" s="239"/>
      <c r="C157" s="331" t="s">
        <v>68</v>
      </c>
      <c r="D157" s="331"/>
      <c r="E157" s="331"/>
      <c r="F157" s="251"/>
      <c r="G157" s="252"/>
      <c r="H157" s="252"/>
      <c r="I157" s="252"/>
      <c r="J157" s="262">
        <v>1201.2</v>
      </c>
      <c r="K157" s="252"/>
      <c r="L157" s="253">
        <v>262.12</v>
      </c>
      <c r="M157" s="252"/>
      <c r="N157" s="254">
        <v>12317.02</v>
      </c>
      <c r="O157" s="117"/>
      <c r="P157" s="117"/>
      <c r="AD157" s="131"/>
      <c r="AE157" s="226"/>
      <c r="AF157" s="226"/>
      <c r="AK157" s="237" t="s">
        <v>68</v>
      </c>
      <c r="AL157" s="226"/>
    </row>
    <row r="158" spans="1:38" s="120" customFormat="1" ht="15" x14ac:dyDescent="0.25">
      <c r="A158" s="246"/>
      <c r="B158" s="239"/>
      <c r="C158" s="330" t="s">
        <v>69</v>
      </c>
      <c r="D158" s="330"/>
      <c r="E158" s="330"/>
      <c r="F158" s="241"/>
      <c r="G158" s="242"/>
      <c r="H158" s="242"/>
      <c r="I158" s="242"/>
      <c r="J158" s="249"/>
      <c r="K158" s="242"/>
      <c r="L158" s="243">
        <v>262.12</v>
      </c>
      <c r="M158" s="242"/>
      <c r="N158" s="245">
        <v>12317.02</v>
      </c>
      <c r="O158" s="117"/>
      <c r="P158" s="117"/>
      <c r="AD158" s="131"/>
      <c r="AE158" s="226"/>
      <c r="AF158" s="226"/>
      <c r="AJ158" s="237" t="s">
        <v>69</v>
      </c>
      <c r="AL158" s="226"/>
    </row>
    <row r="159" spans="1:38" s="120" customFormat="1" ht="23.25" x14ac:dyDescent="0.25">
      <c r="A159" s="246"/>
      <c r="B159" s="239" t="s">
        <v>70</v>
      </c>
      <c r="C159" s="330" t="s">
        <v>71</v>
      </c>
      <c r="D159" s="330"/>
      <c r="E159" s="330"/>
      <c r="F159" s="241" t="s">
        <v>72</v>
      </c>
      <c r="G159" s="247">
        <v>89</v>
      </c>
      <c r="H159" s="242"/>
      <c r="I159" s="247">
        <v>89</v>
      </c>
      <c r="J159" s="249"/>
      <c r="K159" s="242"/>
      <c r="L159" s="243">
        <v>233.29</v>
      </c>
      <c r="M159" s="242"/>
      <c r="N159" s="245">
        <v>10962.15</v>
      </c>
      <c r="O159" s="117"/>
      <c r="P159" s="117"/>
      <c r="AD159" s="131"/>
      <c r="AE159" s="226"/>
      <c r="AF159" s="226"/>
      <c r="AJ159" s="237" t="s">
        <v>71</v>
      </c>
      <c r="AL159" s="226"/>
    </row>
    <row r="160" spans="1:38" s="120" customFormat="1" ht="45" x14ac:dyDescent="0.25">
      <c r="A160" s="246"/>
      <c r="B160" s="239" t="s">
        <v>73</v>
      </c>
      <c r="C160" s="330" t="s">
        <v>74</v>
      </c>
      <c r="D160" s="330"/>
      <c r="E160" s="330"/>
      <c r="F160" s="241" t="s">
        <v>72</v>
      </c>
      <c r="G160" s="247">
        <v>40</v>
      </c>
      <c r="H160" s="244">
        <v>0.85</v>
      </c>
      <c r="I160" s="247">
        <v>34</v>
      </c>
      <c r="J160" s="249"/>
      <c r="K160" s="242"/>
      <c r="L160" s="243">
        <v>89.12</v>
      </c>
      <c r="M160" s="242"/>
      <c r="N160" s="245">
        <v>4187.79</v>
      </c>
      <c r="O160" s="117"/>
      <c r="P160" s="117"/>
      <c r="AD160" s="131"/>
      <c r="AE160" s="226"/>
      <c r="AF160" s="226"/>
      <c r="AJ160" s="237" t="s">
        <v>74</v>
      </c>
      <c r="AL160" s="226"/>
    </row>
    <row r="161" spans="1:38" s="120" customFormat="1" ht="15" x14ac:dyDescent="0.25">
      <c r="A161" s="255"/>
      <c r="B161" s="256"/>
      <c r="C161" s="339" t="s">
        <v>75</v>
      </c>
      <c r="D161" s="339"/>
      <c r="E161" s="339"/>
      <c r="F161" s="229"/>
      <c r="G161" s="230"/>
      <c r="H161" s="230"/>
      <c r="I161" s="230"/>
      <c r="J161" s="233"/>
      <c r="K161" s="230"/>
      <c r="L161" s="269">
        <v>584.53</v>
      </c>
      <c r="M161" s="252"/>
      <c r="N161" s="258">
        <v>27466.959999999999</v>
      </c>
      <c r="O161" s="117"/>
      <c r="P161" s="117"/>
      <c r="AD161" s="131"/>
      <c r="AE161" s="226"/>
      <c r="AF161" s="226"/>
      <c r="AL161" s="226" t="s">
        <v>75</v>
      </c>
    </row>
    <row r="162" spans="1:38" s="120" customFormat="1" ht="45.75" x14ac:dyDescent="0.25">
      <c r="A162" s="227" t="s">
        <v>142</v>
      </c>
      <c r="B162" s="228" t="s">
        <v>111</v>
      </c>
      <c r="C162" s="339" t="s">
        <v>143</v>
      </c>
      <c r="D162" s="339"/>
      <c r="E162" s="339"/>
      <c r="F162" s="229" t="s">
        <v>61</v>
      </c>
      <c r="G162" s="230">
        <v>8.2500000000000004E-2</v>
      </c>
      <c r="H162" s="231">
        <v>1</v>
      </c>
      <c r="I162" s="232">
        <v>8.2500000000000004E-2</v>
      </c>
      <c r="J162" s="233"/>
      <c r="K162" s="230"/>
      <c r="L162" s="233"/>
      <c r="M162" s="230"/>
      <c r="N162" s="234"/>
      <c r="O162" s="117"/>
      <c r="P162" s="117"/>
      <c r="AD162" s="131"/>
      <c r="AE162" s="226"/>
      <c r="AF162" s="226" t="s">
        <v>143</v>
      </c>
      <c r="AL162" s="226"/>
    </row>
    <row r="163" spans="1:38" s="120" customFormat="1" ht="15" x14ac:dyDescent="0.25">
      <c r="A163" s="235"/>
      <c r="B163" s="236"/>
      <c r="C163" s="330" t="s">
        <v>144</v>
      </c>
      <c r="D163" s="330"/>
      <c r="E163" s="330"/>
      <c r="F163" s="330"/>
      <c r="G163" s="330"/>
      <c r="H163" s="330"/>
      <c r="I163" s="330"/>
      <c r="J163" s="330"/>
      <c r="K163" s="330"/>
      <c r="L163" s="330"/>
      <c r="M163" s="330"/>
      <c r="N163" s="340"/>
      <c r="O163" s="117"/>
      <c r="P163" s="117"/>
      <c r="AD163" s="131"/>
      <c r="AE163" s="226"/>
      <c r="AF163" s="226"/>
      <c r="AG163" s="237" t="s">
        <v>144</v>
      </c>
      <c r="AL163" s="226"/>
    </row>
    <row r="164" spans="1:38" s="120" customFormat="1" ht="15" x14ac:dyDescent="0.25">
      <c r="A164" s="238"/>
      <c r="B164" s="239" t="s">
        <v>145</v>
      </c>
      <c r="C164" s="328" t="s">
        <v>146</v>
      </c>
      <c r="D164" s="328"/>
      <c r="E164" s="328"/>
      <c r="F164" s="328"/>
      <c r="G164" s="328"/>
      <c r="H164" s="328"/>
      <c r="I164" s="328"/>
      <c r="J164" s="328"/>
      <c r="K164" s="328"/>
      <c r="L164" s="328"/>
      <c r="M164" s="328"/>
      <c r="N164" s="329"/>
      <c r="O164" s="117"/>
      <c r="P164" s="117"/>
      <c r="AD164" s="131"/>
      <c r="AE164" s="226"/>
      <c r="AF164" s="226"/>
      <c r="AH164" s="237" t="s">
        <v>146</v>
      </c>
      <c r="AL164" s="226"/>
    </row>
    <row r="165" spans="1:38" s="120" customFormat="1" ht="23.25" x14ac:dyDescent="0.25">
      <c r="A165" s="238"/>
      <c r="B165" s="239" t="s">
        <v>105</v>
      </c>
      <c r="C165" s="328" t="s">
        <v>106</v>
      </c>
      <c r="D165" s="328"/>
      <c r="E165" s="328"/>
      <c r="F165" s="328"/>
      <c r="G165" s="328"/>
      <c r="H165" s="328"/>
      <c r="I165" s="328"/>
      <c r="J165" s="328"/>
      <c r="K165" s="328"/>
      <c r="L165" s="328"/>
      <c r="M165" s="328"/>
      <c r="N165" s="329"/>
      <c r="O165" s="117"/>
      <c r="P165" s="117"/>
      <c r="AD165" s="131"/>
      <c r="AE165" s="226"/>
      <c r="AF165" s="226"/>
      <c r="AH165" s="237" t="s">
        <v>106</v>
      </c>
      <c r="AL165" s="226"/>
    </row>
    <row r="166" spans="1:38" s="120" customFormat="1" ht="68.25" x14ac:dyDescent="0.25">
      <c r="A166" s="238"/>
      <c r="B166" s="239" t="s">
        <v>63</v>
      </c>
      <c r="C166" s="328" t="s">
        <v>64</v>
      </c>
      <c r="D166" s="328"/>
      <c r="E166" s="328"/>
      <c r="F166" s="328"/>
      <c r="G166" s="328"/>
      <c r="H166" s="328"/>
      <c r="I166" s="328"/>
      <c r="J166" s="328"/>
      <c r="K166" s="328"/>
      <c r="L166" s="328"/>
      <c r="M166" s="328"/>
      <c r="N166" s="329"/>
      <c r="O166" s="117"/>
      <c r="P166" s="117"/>
      <c r="AD166" s="131"/>
      <c r="AE166" s="226"/>
      <c r="AF166" s="226"/>
      <c r="AH166" s="237" t="s">
        <v>64</v>
      </c>
      <c r="AL166" s="226"/>
    </row>
    <row r="167" spans="1:38" s="120" customFormat="1" ht="15" x14ac:dyDescent="0.25">
      <c r="A167" s="240"/>
      <c r="B167" s="239" t="s">
        <v>58</v>
      </c>
      <c r="C167" s="330" t="s">
        <v>65</v>
      </c>
      <c r="D167" s="330"/>
      <c r="E167" s="330"/>
      <c r="F167" s="241"/>
      <c r="G167" s="242"/>
      <c r="H167" s="242"/>
      <c r="I167" s="242"/>
      <c r="J167" s="259">
        <v>1201.2</v>
      </c>
      <c r="K167" s="248">
        <v>1.7192499999999999</v>
      </c>
      <c r="L167" s="243">
        <v>170.38</v>
      </c>
      <c r="M167" s="244">
        <v>46.99</v>
      </c>
      <c r="N167" s="245">
        <v>8006.16</v>
      </c>
      <c r="O167" s="117"/>
      <c r="P167" s="117"/>
      <c r="AD167" s="131"/>
      <c r="AE167" s="226"/>
      <c r="AF167" s="226"/>
      <c r="AI167" s="237" t="s">
        <v>65</v>
      </c>
      <c r="AL167" s="226"/>
    </row>
    <row r="168" spans="1:38" s="120" customFormat="1" ht="15" x14ac:dyDescent="0.25">
      <c r="A168" s="246"/>
      <c r="B168" s="239"/>
      <c r="C168" s="330" t="s">
        <v>66</v>
      </c>
      <c r="D168" s="330"/>
      <c r="E168" s="330"/>
      <c r="F168" s="241" t="s">
        <v>67</v>
      </c>
      <c r="G168" s="247">
        <v>154</v>
      </c>
      <c r="H168" s="248">
        <v>1.7192499999999999</v>
      </c>
      <c r="I168" s="268">
        <v>21.843071299999998</v>
      </c>
      <c r="J168" s="249"/>
      <c r="K168" s="242"/>
      <c r="L168" s="249"/>
      <c r="M168" s="242"/>
      <c r="N168" s="250"/>
      <c r="O168" s="117"/>
      <c r="P168" s="117"/>
      <c r="AD168" s="131"/>
      <c r="AE168" s="226"/>
      <c r="AF168" s="226"/>
      <c r="AJ168" s="237" t="s">
        <v>66</v>
      </c>
      <c r="AL168" s="226"/>
    </row>
    <row r="169" spans="1:38" s="120" customFormat="1" ht="15" x14ac:dyDescent="0.25">
      <c r="A169" s="235"/>
      <c r="B169" s="239"/>
      <c r="C169" s="331" t="s">
        <v>68</v>
      </c>
      <c r="D169" s="331"/>
      <c r="E169" s="331"/>
      <c r="F169" s="251"/>
      <c r="G169" s="252"/>
      <c r="H169" s="252"/>
      <c r="I169" s="252"/>
      <c r="J169" s="262">
        <v>1201.2</v>
      </c>
      <c r="K169" s="252"/>
      <c r="L169" s="253">
        <v>170.38</v>
      </c>
      <c r="M169" s="252"/>
      <c r="N169" s="254">
        <v>8006.16</v>
      </c>
      <c r="O169" s="117"/>
      <c r="P169" s="117"/>
      <c r="AD169" s="131"/>
      <c r="AE169" s="226"/>
      <c r="AF169" s="226"/>
      <c r="AK169" s="237" t="s">
        <v>68</v>
      </c>
      <c r="AL169" s="226"/>
    </row>
    <row r="170" spans="1:38" s="120" customFormat="1" ht="15" x14ac:dyDescent="0.25">
      <c r="A170" s="246"/>
      <c r="B170" s="239"/>
      <c r="C170" s="330" t="s">
        <v>69</v>
      </c>
      <c r="D170" s="330"/>
      <c r="E170" s="330"/>
      <c r="F170" s="241"/>
      <c r="G170" s="242"/>
      <c r="H170" s="242"/>
      <c r="I170" s="242"/>
      <c r="J170" s="249"/>
      <c r="K170" s="242"/>
      <c r="L170" s="243">
        <v>170.38</v>
      </c>
      <c r="M170" s="242"/>
      <c r="N170" s="245">
        <v>8006.16</v>
      </c>
      <c r="O170" s="117"/>
      <c r="P170" s="117"/>
      <c r="AD170" s="131"/>
      <c r="AE170" s="226"/>
      <c r="AF170" s="226"/>
      <c r="AJ170" s="237" t="s">
        <v>69</v>
      </c>
      <c r="AL170" s="226"/>
    </row>
    <row r="171" spans="1:38" s="120" customFormat="1" ht="23.25" x14ac:dyDescent="0.25">
      <c r="A171" s="246"/>
      <c r="B171" s="239" t="s">
        <v>70</v>
      </c>
      <c r="C171" s="330" t="s">
        <v>71</v>
      </c>
      <c r="D171" s="330"/>
      <c r="E171" s="330"/>
      <c r="F171" s="241" t="s">
        <v>72</v>
      </c>
      <c r="G171" s="247">
        <v>89</v>
      </c>
      <c r="H171" s="242"/>
      <c r="I171" s="247">
        <v>89</v>
      </c>
      <c r="J171" s="249"/>
      <c r="K171" s="242"/>
      <c r="L171" s="243">
        <v>151.63999999999999</v>
      </c>
      <c r="M171" s="242"/>
      <c r="N171" s="245">
        <v>7125.48</v>
      </c>
      <c r="O171" s="117"/>
      <c r="P171" s="117"/>
      <c r="AD171" s="131"/>
      <c r="AE171" s="226"/>
      <c r="AF171" s="226"/>
      <c r="AJ171" s="237" t="s">
        <v>71</v>
      </c>
      <c r="AL171" s="226"/>
    </row>
    <row r="172" spans="1:38" s="120" customFormat="1" ht="45" x14ac:dyDescent="0.25">
      <c r="A172" s="246"/>
      <c r="B172" s="239" t="s">
        <v>73</v>
      </c>
      <c r="C172" s="330" t="s">
        <v>74</v>
      </c>
      <c r="D172" s="330"/>
      <c r="E172" s="330"/>
      <c r="F172" s="241" t="s">
        <v>72</v>
      </c>
      <c r="G172" s="247">
        <v>40</v>
      </c>
      <c r="H172" s="244">
        <v>0.85</v>
      </c>
      <c r="I172" s="247">
        <v>34</v>
      </c>
      <c r="J172" s="249"/>
      <c r="K172" s="242"/>
      <c r="L172" s="243">
        <v>57.93</v>
      </c>
      <c r="M172" s="242"/>
      <c r="N172" s="245">
        <v>2722.09</v>
      </c>
      <c r="O172" s="117"/>
      <c r="P172" s="117"/>
      <c r="AD172" s="131"/>
      <c r="AE172" s="226"/>
      <c r="AF172" s="226"/>
      <c r="AJ172" s="237" t="s">
        <v>74</v>
      </c>
      <c r="AL172" s="226"/>
    </row>
    <row r="173" spans="1:38" s="120" customFormat="1" ht="15" x14ac:dyDescent="0.25">
      <c r="A173" s="255"/>
      <c r="B173" s="256"/>
      <c r="C173" s="339" t="s">
        <v>75</v>
      </c>
      <c r="D173" s="339"/>
      <c r="E173" s="339"/>
      <c r="F173" s="229"/>
      <c r="G173" s="230"/>
      <c r="H173" s="230"/>
      <c r="I173" s="230"/>
      <c r="J173" s="233"/>
      <c r="K173" s="230"/>
      <c r="L173" s="269">
        <v>379.95</v>
      </c>
      <c r="M173" s="252"/>
      <c r="N173" s="258">
        <v>17853.73</v>
      </c>
      <c r="O173" s="117"/>
      <c r="P173" s="117"/>
      <c r="AD173" s="131"/>
      <c r="AE173" s="226"/>
      <c r="AF173" s="226"/>
      <c r="AL173" s="226" t="s">
        <v>75</v>
      </c>
    </row>
    <row r="174" spans="1:38" s="120" customFormat="1" ht="15" x14ac:dyDescent="0.25">
      <c r="A174" s="336" t="s">
        <v>147</v>
      </c>
      <c r="B174" s="337"/>
      <c r="C174" s="337"/>
      <c r="D174" s="337"/>
      <c r="E174" s="337"/>
      <c r="F174" s="337"/>
      <c r="G174" s="337"/>
      <c r="H174" s="337"/>
      <c r="I174" s="337"/>
      <c r="J174" s="337"/>
      <c r="K174" s="337"/>
      <c r="L174" s="337"/>
      <c r="M174" s="337"/>
      <c r="N174" s="338"/>
      <c r="O174" s="117"/>
      <c r="P174" s="117"/>
      <c r="AD174" s="131"/>
      <c r="AE174" s="226" t="s">
        <v>147</v>
      </c>
      <c r="AF174" s="226"/>
      <c r="AL174" s="226"/>
    </row>
    <row r="175" spans="1:38" s="120" customFormat="1" ht="45.75" x14ac:dyDescent="0.25">
      <c r="A175" s="227" t="s">
        <v>148</v>
      </c>
      <c r="B175" s="228" t="s">
        <v>438</v>
      </c>
      <c r="C175" s="339" t="s">
        <v>439</v>
      </c>
      <c r="D175" s="339"/>
      <c r="E175" s="339"/>
      <c r="F175" s="229" t="s">
        <v>331</v>
      </c>
      <c r="G175" s="230">
        <v>1.2200000000000001E-2</v>
      </c>
      <c r="H175" s="231">
        <v>1</v>
      </c>
      <c r="I175" s="232">
        <v>1.2200000000000001E-2</v>
      </c>
      <c r="J175" s="233"/>
      <c r="K175" s="230"/>
      <c r="L175" s="233"/>
      <c r="M175" s="230"/>
      <c r="N175" s="234"/>
      <c r="O175" s="118" t="s">
        <v>373</v>
      </c>
      <c r="P175" s="118" t="s">
        <v>387</v>
      </c>
      <c r="AD175" s="131"/>
      <c r="AE175" s="226"/>
      <c r="AF175" s="226" t="s">
        <v>439</v>
      </c>
      <c r="AL175" s="226"/>
    </row>
    <row r="176" spans="1:38" s="120" customFormat="1" ht="15" x14ac:dyDescent="0.25">
      <c r="A176" s="235"/>
      <c r="B176" s="236"/>
      <c r="C176" s="330" t="s">
        <v>440</v>
      </c>
      <c r="D176" s="330"/>
      <c r="E176" s="330"/>
      <c r="F176" s="330"/>
      <c r="G176" s="330"/>
      <c r="H176" s="330"/>
      <c r="I176" s="330"/>
      <c r="J176" s="330"/>
      <c r="K176" s="330"/>
      <c r="L176" s="330"/>
      <c r="M176" s="330"/>
      <c r="N176" s="340"/>
      <c r="O176" s="117"/>
      <c r="P176" s="117"/>
      <c r="AD176" s="131"/>
      <c r="AE176" s="226"/>
      <c r="AF176" s="226"/>
      <c r="AG176" s="237" t="s">
        <v>440</v>
      </c>
      <c r="AL176" s="226"/>
    </row>
    <row r="177" spans="1:38" s="120" customFormat="1" ht="22.5" x14ac:dyDescent="0.25">
      <c r="A177" s="238"/>
      <c r="B177" s="239" t="s">
        <v>441</v>
      </c>
      <c r="C177" s="328" t="s">
        <v>442</v>
      </c>
      <c r="D177" s="328"/>
      <c r="E177" s="328"/>
      <c r="F177" s="328"/>
      <c r="G177" s="328"/>
      <c r="H177" s="328"/>
      <c r="I177" s="328"/>
      <c r="J177" s="328"/>
      <c r="K177" s="328"/>
      <c r="L177" s="328"/>
      <c r="M177" s="328"/>
      <c r="N177" s="329"/>
      <c r="O177" s="117"/>
      <c r="P177" s="117"/>
      <c r="AD177" s="131"/>
      <c r="AE177" s="226"/>
      <c r="AF177" s="226"/>
      <c r="AH177" s="237" t="s">
        <v>442</v>
      </c>
      <c r="AL177" s="226"/>
    </row>
    <row r="178" spans="1:38" s="120" customFormat="1" ht="23.25" x14ac:dyDescent="0.25">
      <c r="A178" s="238"/>
      <c r="B178" s="239" t="s">
        <v>105</v>
      </c>
      <c r="C178" s="328" t="s">
        <v>106</v>
      </c>
      <c r="D178" s="328"/>
      <c r="E178" s="328"/>
      <c r="F178" s="328"/>
      <c r="G178" s="328"/>
      <c r="H178" s="328"/>
      <c r="I178" s="328"/>
      <c r="J178" s="328"/>
      <c r="K178" s="328"/>
      <c r="L178" s="328"/>
      <c r="M178" s="328"/>
      <c r="N178" s="329"/>
      <c r="O178" s="117"/>
      <c r="P178" s="117"/>
      <c r="AD178" s="131"/>
      <c r="AE178" s="226"/>
      <c r="AF178" s="226"/>
      <c r="AH178" s="237" t="s">
        <v>106</v>
      </c>
      <c r="AL178" s="226"/>
    </row>
    <row r="179" spans="1:38" s="120" customFormat="1" ht="68.25" x14ac:dyDescent="0.25">
      <c r="A179" s="238"/>
      <c r="B179" s="239" t="s">
        <v>63</v>
      </c>
      <c r="C179" s="328" t="s">
        <v>64</v>
      </c>
      <c r="D179" s="328"/>
      <c r="E179" s="328"/>
      <c r="F179" s="328"/>
      <c r="G179" s="328"/>
      <c r="H179" s="328"/>
      <c r="I179" s="328"/>
      <c r="J179" s="328"/>
      <c r="K179" s="328"/>
      <c r="L179" s="328"/>
      <c r="M179" s="328"/>
      <c r="N179" s="329"/>
      <c r="O179" s="117"/>
      <c r="P179" s="117"/>
      <c r="AD179" s="131"/>
      <c r="AE179" s="226"/>
      <c r="AF179" s="226"/>
      <c r="AH179" s="237" t="s">
        <v>64</v>
      </c>
      <c r="AL179" s="226"/>
    </row>
    <row r="180" spans="1:38" s="120" customFormat="1" ht="15" x14ac:dyDescent="0.25">
      <c r="A180" s="240"/>
      <c r="B180" s="239" t="s">
        <v>58</v>
      </c>
      <c r="C180" s="330" t="s">
        <v>65</v>
      </c>
      <c r="D180" s="330"/>
      <c r="E180" s="330"/>
      <c r="F180" s="241"/>
      <c r="G180" s="242"/>
      <c r="H180" s="242"/>
      <c r="I180" s="242"/>
      <c r="J180" s="259">
        <v>2618.5500000000002</v>
      </c>
      <c r="K180" s="265">
        <v>0.79349999999999998</v>
      </c>
      <c r="L180" s="243">
        <v>25.35</v>
      </c>
      <c r="M180" s="244">
        <v>46.99</v>
      </c>
      <c r="N180" s="245">
        <v>1191.2</v>
      </c>
      <c r="O180" s="117"/>
      <c r="P180" s="117"/>
      <c r="AD180" s="131"/>
      <c r="AE180" s="226"/>
      <c r="AF180" s="226"/>
      <c r="AI180" s="237" t="s">
        <v>65</v>
      </c>
      <c r="AL180" s="226"/>
    </row>
    <row r="181" spans="1:38" s="120" customFormat="1" ht="15" x14ac:dyDescent="0.25">
      <c r="A181" s="240"/>
      <c r="B181" s="239" t="s">
        <v>76</v>
      </c>
      <c r="C181" s="330" t="s">
        <v>80</v>
      </c>
      <c r="D181" s="330"/>
      <c r="E181" s="330"/>
      <c r="F181" s="241"/>
      <c r="G181" s="242"/>
      <c r="H181" s="242"/>
      <c r="I181" s="242"/>
      <c r="J181" s="259">
        <v>1736.8</v>
      </c>
      <c r="K181" s="265">
        <v>0.86250000000000004</v>
      </c>
      <c r="L181" s="243">
        <v>18.28</v>
      </c>
      <c r="M181" s="244">
        <v>14.01</v>
      </c>
      <c r="N181" s="260">
        <v>256.10000000000002</v>
      </c>
      <c r="O181" s="117"/>
      <c r="P181" s="117"/>
      <c r="AD181" s="131"/>
      <c r="AE181" s="226"/>
      <c r="AF181" s="226"/>
      <c r="AI181" s="237" t="s">
        <v>80</v>
      </c>
      <c r="AL181" s="226"/>
    </row>
    <row r="182" spans="1:38" s="120" customFormat="1" ht="15" x14ac:dyDescent="0.25">
      <c r="A182" s="240"/>
      <c r="B182" s="239" t="s">
        <v>81</v>
      </c>
      <c r="C182" s="330" t="s">
        <v>82</v>
      </c>
      <c r="D182" s="330"/>
      <c r="E182" s="330"/>
      <c r="F182" s="241"/>
      <c r="G182" s="242"/>
      <c r="H182" s="242"/>
      <c r="I182" s="242"/>
      <c r="J182" s="243">
        <v>216.69</v>
      </c>
      <c r="K182" s="265">
        <v>0.86250000000000004</v>
      </c>
      <c r="L182" s="243">
        <v>2.2799999999999998</v>
      </c>
      <c r="M182" s="244">
        <v>46.99</v>
      </c>
      <c r="N182" s="260">
        <v>107.14</v>
      </c>
      <c r="O182" s="117"/>
      <c r="P182" s="117"/>
      <c r="AD182" s="131"/>
      <c r="AE182" s="226"/>
      <c r="AF182" s="226"/>
      <c r="AI182" s="237" t="s">
        <v>82</v>
      </c>
      <c r="AL182" s="226"/>
    </row>
    <row r="183" spans="1:38" s="120" customFormat="1" ht="15" x14ac:dyDescent="0.25">
      <c r="A183" s="240"/>
      <c r="B183" s="239" t="s">
        <v>83</v>
      </c>
      <c r="C183" s="330" t="s">
        <v>84</v>
      </c>
      <c r="D183" s="330"/>
      <c r="E183" s="330"/>
      <c r="F183" s="241"/>
      <c r="G183" s="242"/>
      <c r="H183" s="242"/>
      <c r="I183" s="242"/>
      <c r="J183" s="243">
        <v>447.72</v>
      </c>
      <c r="K183" s="247">
        <v>0</v>
      </c>
      <c r="L183" s="243">
        <v>0</v>
      </c>
      <c r="M183" s="244">
        <v>8.75</v>
      </c>
      <c r="N183" s="250"/>
      <c r="O183" s="117"/>
      <c r="P183" s="117"/>
      <c r="AD183" s="131"/>
      <c r="AE183" s="226"/>
      <c r="AF183" s="226"/>
      <c r="AI183" s="237" t="s">
        <v>84</v>
      </c>
      <c r="AL183" s="226"/>
    </row>
    <row r="184" spans="1:38" s="120" customFormat="1" ht="15" x14ac:dyDescent="0.25">
      <c r="A184" s="246"/>
      <c r="B184" s="239"/>
      <c r="C184" s="330" t="s">
        <v>66</v>
      </c>
      <c r="D184" s="330"/>
      <c r="E184" s="330"/>
      <c r="F184" s="241" t="s">
        <v>67</v>
      </c>
      <c r="G184" s="247">
        <v>253</v>
      </c>
      <c r="H184" s="265">
        <v>0.79349999999999998</v>
      </c>
      <c r="I184" s="268">
        <v>2.4492170999999998</v>
      </c>
      <c r="J184" s="249"/>
      <c r="K184" s="242"/>
      <c r="L184" s="249"/>
      <c r="M184" s="242"/>
      <c r="N184" s="250"/>
      <c r="O184" s="117"/>
      <c r="P184" s="117"/>
      <c r="AD184" s="131"/>
      <c r="AE184" s="226"/>
      <c r="AF184" s="226"/>
      <c r="AJ184" s="237" t="s">
        <v>66</v>
      </c>
      <c r="AL184" s="226"/>
    </row>
    <row r="185" spans="1:38" s="120" customFormat="1" ht="15" x14ac:dyDescent="0.25">
      <c r="A185" s="246"/>
      <c r="B185" s="239"/>
      <c r="C185" s="330" t="s">
        <v>85</v>
      </c>
      <c r="D185" s="330"/>
      <c r="E185" s="330"/>
      <c r="F185" s="241" t="s">
        <v>67</v>
      </c>
      <c r="G185" s="244">
        <v>16.97</v>
      </c>
      <c r="H185" s="265">
        <v>0.86250000000000004</v>
      </c>
      <c r="I185" s="268">
        <v>0.1785668</v>
      </c>
      <c r="J185" s="249"/>
      <c r="K185" s="242"/>
      <c r="L185" s="249"/>
      <c r="M185" s="242"/>
      <c r="N185" s="250"/>
      <c r="AD185" s="131"/>
      <c r="AE185" s="226"/>
      <c r="AF185" s="226"/>
      <c r="AJ185" s="237" t="s">
        <v>85</v>
      </c>
      <c r="AL185" s="226"/>
    </row>
    <row r="186" spans="1:38" s="120" customFormat="1" ht="15" x14ac:dyDescent="0.25">
      <c r="A186" s="235"/>
      <c r="B186" s="239"/>
      <c r="C186" s="331" t="s">
        <v>68</v>
      </c>
      <c r="D186" s="331"/>
      <c r="E186" s="331"/>
      <c r="F186" s="251"/>
      <c r="G186" s="252"/>
      <c r="H186" s="252"/>
      <c r="I186" s="252"/>
      <c r="J186" s="262">
        <v>4803.07</v>
      </c>
      <c r="K186" s="252"/>
      <c r="L186" s="253">
        <v>43.63</v>
      </c>
      <c r="M186" s="252"/>
      <c r="N186" s="254">
        <v>1447.3</v>
      </c>
      <c r="O186" s="117"/>
      <c r="P186" s="117"/>
      <c r="AD186" s="131"/>
      <c r="AE186" s="226"/>
      <c r="AF186" s="226"/>
      <c r="AK186" s="237" t="s">
        <v>68</v>
      </c>
      <c r="AL186" s="226"/>
    </row>
    <row r="187" spans="1:38" s="120" customFormat="1" ht="15" x14ac:dyDescent="0.25">
      <c r="A187" s="246"/>
      <c r="B187" s="239"/>
      <c r="C187" s="330" t="s">
        <v>69</v>
      </c>
      <c r="D187" s="330"/>
      <c r="E187" s="330"/>
      <c r="F187" s="241"/>
      <c r="G187" s="242"/>
      <c r="H187" s="242"/>
      <c r="I187" s="242"/>
      <c r="J187" s="249"/>
      <c r="K187" s="242"/>
      <c r="L187" s="243">
        <v>27.63</v>
      </c>
      <c r="M187" s="242"/>
      <c r="N187" s="245">
        <v>1298.3399999999999</v>
      </c>
      <c r="O187" s="117"/>
      <c r="P187" s="117"/>
      <c r="AD187" s="131"/>
      <c r="AE187" s="226"/>
      <c r="AF187" s="226"/>
      <c r="AJ187" s="237" t="s">
        <v>69</v>
      </c>
      <c r="AL187" s="226"/>
    </row>
    <row r="188" spans="1:38" s="120" customFormat="1" ht="23.25" x14ac:dyDescent="0.25">
      <c r="A188" s="246"/>
      <c r="B188" s="239" t="s">
        <v>333</v>
      </c>
      <c r="C188" s="330" t="s">
        <v>334</v>
      </c>
      <c r="D188" s="330"/>
      <c r="E188" s="330"/>
      <c r="F188" s="241" t="s">
        <v>72</v>
      </c>
      <c r="G188" s="247">
        <v>117</v>
      </c>
      <c r="H188" s="242"/>
      <c r="I188" s="247">
        <v>117</v>
      </c>
      <c r="J188" s="249"/>
      <c r="K188" s="242"/>
      <c r="L188" s="243">
        <v>32.33</v>
      </c>
      <c r="M188" s="242"/>
      <c r="N188" s="245">
        <v>1519.06</v>
      </c>
      <c r="O188" s="117"/>
      <c r="P188" s="117"/>
      <c r="AD188" s="131"/>
      <c r="AE188" s="226"/>
      <c r="AF188" s="226"/>
      <c r="AJ188" s="237" t="s">
        <v>334</v>
      </c>
      <c r="AL188" s="226"/>
    </row>
    <row r="189" spans="1:38" s="120" customFormat="1" ht="45" x14ac:dyDescent="0.25">
      <c r="A189" s="246"/>
      <c r="B189" s="239" t="s">
        <v>335</v>
      </c>
      <c r="C189" s="330" t="s">
        <v>336</v>
      </c>
      <c r="D189" s="330"/>
      <c r="E189" s="330"/>
      <c r="F189" s="241" t="s">
        <v>72</v>
      </c>
      <c r="G189" s="247">
        <v>74</v>
      </c>
      <c r="H189" s="244">
        <v>0.85</v>
      </c>
      <c r="I189" s="264">
        <v>62.9</v>
      </c>
      <c r="J189" s="249"/>
      <c r="K189" s="242"/>
      <c r="L189" s="243">
        <v>17.38</v>
      </c>
      <c r="M189" s="242"/>
      <c r="N189" s="260">
        <v>816.66</v>
      </c>
      <c r="O189" s="117"/>
      <c r="P189" s="117"/>
      <c r="AD189" s="131"/>
      <c r="AE189" s="226"/>
      <c r="AF189" s="226"/>
      <c r="AJ189" s="237" t="s">
        <v>336</v>
      </c>
      <c r="AL189" s="226"/>
    </row>
    <row r="190" spans="1:38" s="120" customFormat="1" ht="15" x14ac:dyDescent="0.25">
      <c r="A190" s="255"/>
      <c r="B190" s="256"/>
      <c r="C190" s="339" t="s">
        <v>75</v>
      </c>
      <c r="D190" s="339"/>
      <c r="E190" s="339"/>
      <c r="F190" s="229"/>
      <c r="G190" s="230"/>
      <c r="H190" s="230"/>
      <c r="I190" s="230"/>
      <c r="J190" s="233"/>
      <c r="K190" s="230"/>
      <c r="L190" s="269">
        <v>93.34</v>
      </c>
      <c r="M190" s="252"/>
      <c r="N190" s="258">
        <v>3783.02</v>
      </c>
      <c r="O190" s="117"/>
      <c r="P190" s="117"/>
      <c r="AD190" s="131"/>
      <c r="AE190" s="226"/>
      <c r="AF190" s="226"/>
      <c r="AL190" s="226" t="s">
        <v>75</v>
      </c>
    </row>
    <row r="191" spans="1:38" s="120" customFormat="1" ht="45.75" x14ac:dyDescent="0.25">
      <c r="A191" s="227" t="s">
        <v>153</v>
      </c>
      <c r="B191" s="228" t="s">
        <v>443</v>
      </c>
      <c r="C191" s="339" t="s">
        <v>444</v>
      </c>
      <c r="D191" s="339"/>
      <c r="E191" s="339"/>
      <c r="F191" s="229" t="s">
        <v>331</v>
      </c>
      <c r="G191" s="230">
        <v>3.2899999999999999E-2</v>
      </c>
      <c r="H191" s="231">
        <v>1</v>
      </c>
      <c r="I191" s="232">
        <v>3.2899999999999999E-2</v>
      </c>
      <c r="J191" s="233"/>
      <c r="K191" s="230"/>
      <c r="L191" s="233"/>
      <c r="M191" s="230"/>
      <c r="N191" s="234"/>
      <c r="O191" s="118" t="s">
        <v>375</v>
      </c>
      <c r="P191" s="118" t="s">
        <v>387</v>
      </c>
      <c r="AD191" s="131"/>
      <c r="AE191" s="226"/>
      <c r="AF191" s="226" t="s">
        <v>444</v>
      </c>
      <c r="AL191" s="226"/>
    </row>
    <row r="192" spans="1:38" s="120" customFormat="1" ht="15" x14ac:dyDescent="0.25">
      <c r="A192" s="235"/>
      <c r="B192" s="236"/>
      <c r="C192" s="330" t="s">
        <v>445</v>
      </c>
      <c r="D192" s="330"/>
      <c r="E192" s="330"/>
      <c r="F192" s="330"/>
      <c r="G192" s="330"/>
      <c r="H192" s="330"/>
      <c r="I192" s="330"/>
      <c r="J192" s="330"/>
      <c r="K192" s="330"/>
      <c r="L192" s="330"/>
      <c r="M192" s="330"/>
      <c r="N192" s="340"/>
      <c r="O192" s="117"/>
      <c r="P192" s="117"/>
      <c r="AD192" s="131"/>
      <c r="AE192" s="226"/>
      <c r="AF192" s="226"/>
      <c r="AG192" s="237" t="s">
        <v>445</v>
      </c>
      <c r="AL192" s="226"/>
    </row>
    <row r="193" spans="1:38" s="120" customFormat="1" ht="22.5" x14ac:dyDescent="0.25">
      <c r="A193" s="238"/>
      <c r="B193" s="239" t="s">
        <v>441</v>
      </c>
      <c r="C193" s="328" t="s">
        <v>442</v>
      </c>
      <c r="D193" s="328"/>
      <c r="E193" s="328"/>
      <c r="F193" s="328"/>
      <c r="G193" s="328"/>
      <c r="H193" s="328"/>
      <c r="I193" s="328"/>
      <c r="J193" s="328"/>
      <c r="K193" s="328"/>
      <c r="L193" s="328"/>
      <c r="M193" s="328"/>
      <c r="N193" s="329"/>
      <c r="O193" s="117"/>
      <c r="P193" s="117"/>
      <c r="AD193" s="131"/>
      <c r="AE193" s="226"/>
      <c r="AF193" s="226"/>
      <c r="AH193" s="237" t="s">
        <v>442</v>
      </c>
      <c r="AL193" s="226"/>
    </row>
    <row r="194" spans="1:38" s="120" customFormat="1" ht="23.25" x14ac:dyDescent="0.25">
      <c r="A194" s="238"/>
      <c r="B194" s="239" t="s">
        <v>105</v>
      </c>
      <c r="C194" s="328" t="s">
        <v>106</v>
      </c>
      <c r="D194" s="328"/>
      <c r="E194" s="328"/>
      <c r="F194" s="328"/>
      <c r="G194" s="328"/>
      <c r="H194" s="328"/>
      <c r="I194" s="328"/>
      <c r="J194" s="328"/>
      <c r="K194" s="328"/>
      <c r="L194" s="328"/>
      <c r="M194" s="328"/>
      <c r="N194" s="329"/>
      <c r="O194" s="117"/>
      <c r="P194" s="117"/>
      <c r="AD194" s="131"/>
      <c r="AE194" s="226"/>
      <c r="AF194" s="226"/>
      <c r="AH194" s="237" t="s">
        <v>106</v>
      </c>
      <c r="AL194" s="226"/>
    </row>
    <row r="195" spans="1:38" s="120" customFormat="1" ht="68.25" x14ac:dyDescent="0.25">
      <c r="A195" s="238"/>
      <c r="B195" s="239" t="s">
        <v>63</v>
      </c>
      <c r="C195" s="328" t="s">
        <v>64</v>
      </c>
      <c r="D195" s="328"/>
      <c r="E195" s="328"/>
      <c r="F195" s="328"/>
      <c r="G195" s="328"/>
      <c r="H195" s="328"/>
      <c r="I195" s="328"/>
      <c r="J195" s="328"/>
      <c r="K195" s="328"/>
      <c r="L195" s="328"/>
      <c r="M195" s="328"/>
      <c r="N195" s="329"/>
      <c r="AD195" s="131"/>
      <c r="AE195" s="226"/>
      <c r="AF195" s="226"/>
      <c r="AH195" s="237" t="s">
        <v>64</v>
      </c>
      <c r="AL195" s="226"/>
    </row>
    <row r="196" spans="1:38" s="120" customFormat="1" ht="15" x14ac:dyDescent="0.25">
      <c r="A196" s="240"/>
      <c r="B196" s="239" t="s">
        <v>58</v>
      </c>
      <c r="C196" s="330" t="s">
        <v>65</v>
      </c>
      <c r="D196" s="330"/>
      <c r="E196" s="330"/>
      <c r="F196" s="241"/>
      <c r="G196" s="242"/>
      <c r="H196" s="242"/>
      <c r="I196" s="242"/>
      <c r="J196" s="259">
        <v>2794.5</v>
      </c>
      <c r="K196" s="265">
        <v>0.79349999999999998</v>
      </c>
      <c r="L196" s="243">
        <v>72.95</v>
      </c>
      <c r="M196" s="244">
        <v>46.99</v>
      </c>
      <c r="N196" s="245">
        <v>3427.92</v>
      </c>
      <c r="O196" s="117"/>
      <c r="P196" s="117"/>
      <c r="AD196" s="131"/>
      <c r="AE196" s="226"/>
      <c r="AF196" s="226"/>
      <c r="AI196" s="237" t="s">
        <v>65</v>
      </c>
      <c r="AL196" s="226"/>
    </row>
    <row r="197" spans="1:38" s="120" customFormat="1" ht="15" x14ac:dyDescent="0.25">
      <c r="A197" s="240"/>
      <c r="B197" s="239" t="s">
        <v>76</v>
      </c>
      <c r="C197" s="330" t="s">
        <v>80</v>
      </c>
      <c r="D197" s="330"/>
      <c r="E197" s="330"/>
      <c r="F197" s="241"/>
      <c r="G197" s="242"/>
      <c r="H197" s="242"/>
      <c r="I197" s="242"/>
      <c r="J197" s="259">
        <v>2758.1</v>
      </c>
      <c r="K197" s="265">
        <v>0.86250000000000004</v>
      </c>
      <c r="L197" s="243">
        <v>78.260000000000005</v>
      </c>
      <c r="M197" s="244">
        <v>14.01</v>
      </c>
      <c r="N197" s="245">
        <v>1096.42</v>
      </c>
      <c r="O197" s="117"/>
      <c r="P197" s="117"/>
      <c r="AD197" s="131"/>
      <c r="AE197" s="226"/>
      <c r="AF197" s="226"/>
      <c r="AI197" s="237" t="s">
        <v>80</v>
      </c>
      <c r="AL197" s="226"/>
    </row>
    <row r="198" spans="1:38" s="120" customFormat="1" ht="15" x14ac:dyDescent="0.25">
      <c r="A198" s="240"/>
      <c r="B198" s="239" t="s">
        <v>81</v>
      </c>
      <c r="C198" s="330" t="s">
        <v>82</v>
      </c>
      <c r="D198" s="330"/>
      <c r="E198" s="330"/>
      <c r="F198" s="241"/>
      <c r="G198" s="242"/>
      <c r="H198" s="242"/>
      <c r="I198" s="242"/>
      <c r="J198" s="243">
        <v>363.99</v>
      </c>
      <c r="K198" s="265">
        <v>0.86250000000000004</v>
      </c>
      <c r="L198" s="243">
        <v>10.33</v>
      </c>
      <c r="M198" s="244">
        <v>46.99</v>
      </c>
      <c r="N198" s="260">
        <v>485.41</v>
      </c>
      <c r="O198" s="117"/>
      <c r="P198" s="117"/>
      <c r="AD198" s="131"/>
      <c r="AE198" s="226"/>
      <c r="AF198" s="226"/>
      <c r="AI198" s="237" t="s">
        <v>82</v>
      </c>
      <c r="AL198" s="226"/>
    </row>
    <row r="199" spans="1:38" s="120" customFormat="1" ht="15" x14ac:dyDescent="0.25">
      <c r="A199" s="240"/>
      <c r="B199" s="239" t="s">
        <v>83</v>
      </c>
      <c r="C199" s="330" t="s">
        <v>84</v>
      </c>
      <c r="D199" s="330"/>
      <c r="E199" s="330"/>
      <c r="F199" s="241"/>
      <c r="G199" s="242"/>
      <c r="H199" s="242"/>
      <c r="I199" s="242"/>
      <c r="J199" s="243">
        <v>682.57</v>
      </c>
      <c r="K199" s="247">
        <v>0</v>
      </c>
      <c r="L199" s="243">
        <v>0</v>
      </c>
      <c r="M199" s="244">
        <v>8.75</v>
      </c>
      <c r="N199" s="250"/>
      <c r="O199" s="117"/>
      <c r="P199" s="117"/>
      <c r="AD199" s="131"/>
      <c r="AE199" s="226"/>
      <c r="AF199" s="226"/>
      <c r="AI199" s="237" t="s">
        <v>84</v>
      </c>
      <c r="AL199" s="226"/>
    </row>
    <row r="200" spans="1:38" s="120" customFormat="1" ht="15" x14ac:dyDescent="0.25">
      <c r="A200" s="246"/>
      <c r="B200" s="239"/>
      <c r="C200" s="330" t="s">
        <v>66</v>
      </c>
      <c r="D200" s="330"/>
      <c r="E200" s="330"/>
      <c r="F200" s="241" t="s">
        <v>67</v>
      </c>
      <c r="G200" s="247">
        <v>270</v>
      </c>
      <c r="H200" s="265">
        <v>0.79349999999999998</v>
      </c>
      <c r="I200" s="268">
        <v>7.0486605000000004</v>
      </c>
      <c r="J200" s="249"/>
      <c r="K200" s="242"/>
      <c r="L200" s="249"/>
      <c r="M200" s="242"/>
      <c r="N200" s="250"/>
      <c r="O200" s="117"/>
      <c r="P200" s="117"/>
      <c r="AD200" s="131"/>
      <c r="AE200" s="226"/>
      <c r="AF200" s="226"/>
      <c r="AJ200" s="237" t="s">
        <v>66</v>
      </c>
      <c r="AL200" s="226"/>
    </row>
    <row r="201" spans="1:38" s="120" customFormat="1" ht="15" x14ac:dyDescent="0.25">
      <c r="A201" s="246"/>
      <c r="B201" s="239"/>
      <c r="C201" s="330" t="s">
        <v>85</v>
      </c>
      <c r="D201" s="330"/>
      <c r="E201" s="330"/>
      <c r="F201" s="241" t="s">
        <v>67</v>
      </c>
      <c r="G201" s="244">
        <v>28.73</v>
      </c>
      <c r="H201" s="265">
        <v>0.86250000000000004</v>
      </c>
      <c r="I201" s="268">
        <v>0.81524969999999997</v>
      </c>
      <c r="J201" s="249"/>
      <c r="K201" s="242"/>
      <c r="L201" s="249"/>
      <c r="M201" s="242"/>
      <c r="N201" s="250"/>
      <c r="O201" s="117"/>
      <c r="P201" s="117"/>
      <c r="AD201" s="131"/>
      <c r="AE201" s="226"/>
      <c r="AF201" s="226"/>
      <c r="AJ201" s="237" t="s">
        <v>85</v>
      </c>
      <c r="AL201" s="226"/>
    </row>
    <row r="202" spans="1:38" s="120" customFormat="1" ht="15" x14ac:dyDescent="0.25">
      <c r="A202" s="235"/>
      <c r="B202" s="239"/>
      <c r="C202" s="331" t="s">
        <v>68</v>
      </c>
      <c r="D202" s="331"/>
      <c r="E202" s="331"/>
      <c r="F202" s="251"/>
      <c r="G202" s="252"/>
      <c r="H202" s="252"/>
      <c r="I202" s="252"/>
      <c r="J202" s="262">
        <v>6235.17</v>
      </c>
      <c r="K202" s="252"/>
      <c r="L202" s="253">
        <v>151.21</v>
      </c>
      <c r="M202" s="252"/>
      <c r="N202" s="254">
        <v>4524.34</v>
      </c>
      <c r="O202" s="117"/>
      <c r="P202" s="117"/>
      <c r="AD202" s="131"/>
      <c r="AE202" s="226"/>
      <c r="AF202" s="226"/>
      <c r="AK202" s="237" t="s">
        <v>68</v>
      </c>
      <c r="AL202" s="226"/>
    </row>
    <row r="203" spans="1:38" s="120" customFormat="1" ht="15" x14ac:dyDescent="0.25">
      <c r="A203" s="246"/>
      <c r="B203" s="239"/>
      <c r="C203" s="330" t="s">
        <v>69</v>
      </c>
      <c r="D203" s="330"/>
      <c r="E203" s="330"/>
      <c r="F203" s="241"/>
      <c r="G203" s="242"/>
      <c r="H203" s="242"/>
      <c r="I203" s="242"/>
      <c r="J203" s="249"/>
      <c r="K203" s="242"/>
      <c r="L203" s="243">
        <v>83.28</v>
      </c>
      <c r="M203" s="242"/>
      <c r="N203" s="245">
        <v>3913.33</v>
      </c>
      <c r="O203" s="117"/>
      <c r="P203" s="117"/>
      <c r="AD203" s="131"/>
      <c r="AE203" s="226"/>
      <c r="AF203" s="226"/>
      <c r="AJ203" s="237" t="s">
        <v>69</v>
      </c>
      <c r="AL203" s="226"/>
    </row>
    <row r="204" spans="1:38" s="120" customFormat="1" ht="23.25" x14ac:dyDescent="0.25">
      <c r="A204" s="246"/>
      <c r="B204" s="239" t="s">
        <v>333</v>
      </c>
      <c r="C204" s="330" t="s">
        <v>334</v>
      </c>
      <c r="D204" s="330"/>
      <c r="E204" s="330"/>
      <c r="F204" s="241" t="s">
        <v>72</v>
      </c>
      <c r="G204" s="247">
        <v>117</v>
      </c>
      <c r="H204" s="242"/>
      <c r="I204" s="247">
        <v>117</v>
      </c>
      <c r="J204" s="249"/>
      <c r="K204" s="242"/>
      <c r="L204" s="243">
        <v>97.44</v>
      </c>
      <c r="M204" s="242"/>
      <c r="N204" s="245">
        <v>4578.6000000000004</v>
      </c>
      <c r="O204" s="117"/>
      <c r="P204" s="117"/>
      <c r="AD204" s="131"/>
      <c r="AE204" s="226"/>
      <c r="AF204" s="226"/>
      <c r="AJ204" s="237" t="s">
        <v>334</v>
      </c>
      <c r="AL204" s="226"/>
    </row>
    <row r="205" spans="1:38" s="120" customFormat="1" ht="45" x14ac:dyDescent="0.25">
      <c r="A205" s="246"/>
      <c r="B205" s="239" t="s">
        <v>335</v>
      </c>
      <c r="C205" s="330" t="s">
        <v>336</v>
      </c>
      <c r="D205" s="330"/>
      <c r="E205" s="330"/>
      <c r="F205" s="241" t="s">
        <v>72</v>
      </c>
      <c r="G205" s="247">
        <v>74</v>
      </c>
      <c r="H205" s="244">
        <v>0.85</v>
      </c>
      <c r="I205" s="264">
        <v>62.9</v>
      </c>
      <c r="J205" s="249"/>
      <c r="K205" s="242"/>
      <c r="L205" s="243">
        <v>52.38</v>
      </c>
      <c r="M205" s="242"/>
      <c r="N205" s="245">
        <v>2461.48</v>
      </c>
      <c r="AD205" s="131"/>
      <c r="AE205" s="226"/>
      <c r="AF205" s="226"/>
      <c r="AJ205" s="237" t="s">
        <v>336</v>
      </c>
      <c r="AL205" s="226"/>
    </row>
    <row r="206" spans="1:38" s="120" customFormat="1" ht="15" x14ac:dyDescent="0.25">
      <c r="A206" s="255"/>
      <c r="B206" s="256"/>
      <c r="C206" s="339" t="s">
        <v>75</v>
      </c>
      <c r="D206" s="339"/>
      <c r="E206" s="339"/>
      <c r="F206" s="229"/>
      <c r="G206" s="230"/>
      <c r="H206" s="230"/>
      <c r="I206" s="230"/>
      <c r="J206" s="233"/>
      <c r="K206" s="230"/>
      <c r="L206" s="269">
        <v>301.02999999999997</v>
      </c>
      <c r="M206" s="252"/>
      <c r="N206" s="258">
        <v>11564.42</v>
      </c>
      <c r="O206" s="117"/>
      <c r="P206" s="117"/>
      <c r="AD206" s="131"/>
      <c r="AE206" s="226"/>
      <c r="AF206" s="226"/>
      <c r="AL206" s="226" t="s">
        <v>75</v>
      </c>
    </row>
    <row r="207" spans="1:38" s="120" customFormat="1" ht="45.75" x14ac:dyDescent="0.25">
      <c r="A207" s="227" t="s">
        <v>157</v>
      </c>
      <c r="B207" s="228" t="s">
        <v>446</v>
      </c>
      <c r="C207" s="339" t="s">
        <v>447</v>
      </c>
      <c r="D207" s="339"/>
      <c r="E207" s="339"/>
      <c r="F207" s="229" t="s">
        <v>331</v>
      </c>
      <c r="G207" s="230">
        <v>1.35E-2</v>
      </c>
      <c r="H207" s="231">
        <v>1</v>
      </c>
      <c r="I207" s="232">
        <v>1.35E-2</v>
      </c>
      <c r="J207" s="233"/>
      <c r="K207" s="230"/>
      <c r="L207" s="233"/>
      <c r="M207" s="230"/>
      <c r="N207" s="234"/>
      <c r="O207" s="118" t="s">
        <v>375</v>
      </c>
      <c r="P207" s="118" t="s">
        <v>387</v>
      </c>
      <c r="AD207" s="131"/>
      <c r="AE207" s="226"/>
      <c r="AF207" s="226" t="s">
        <v>447</v>
      </c>
      <c r="AL207" s="226"/>
    </row>
    <row r="208" spans="1:38" s="120" customFormat="1" ht="15" x14ac:dyDescent="0.25">
      <c r="A208" s="235"/>
      <c r="B208" s="236"/>
      <c r="C208" s="330" t="s">
        <v>448</v>
      </c>
      <c r="D208" s="330"/>
      <c r="E208" s="330"/>
      <c r="F208" s="330"/>
      <c r="G208" s="330"/>
      <c r="H208" s="330"/>
      <c r="I208" s="330"/>
      <c r="J208" s="330"/>
      <c r="K208" s="330"/>
      <c r="L208" s="330"/>
      <c r="M208" s="330"/>
      <c r="N208" s="340"/>
      <c r="O208" s="117"/>
      <c r="P208" s="117"/>
      <c r="AD208" s="131"/>
      <c r="AE208" s="226"/>
      <c r="AF208" s="226"/>
      <c r="AG208" s="237" t="s">
        <v>448</v>
      </c>
      <c r="AL208" s="226"/>
    </row>
    <row r="209" spans="1:38" s="120" customFormat="1" ht="22.5" x14ac:dyDescent="0.25">
      <c r="A209" s="238"/>
      <c r="B209" s="239" t="s">
        <v>441</v>
      </c>
      <c r="C209" s="328" t="s">
        <v>442</v>
      </c>
      <c r="D209" s="328"/>
      <c r="E209" s="328"/>
      <c r="F209" s="328"/>
      <c r="G209" s="328"/>
      <c r="H209" s="328"/>
      <c r="I209" s="328"/>
      <c r="J209" s="328"/>
      <c r="K209" s="328"/>
      <c r="L209" s="328"/>
      <c r="M209" s="328"/>
      <c r="N209" s="329"/>
      <c r="O209" s="117"/>
      <c r="P209" s="117"/>
      <c r="AD209" s="131"/>
      <c r="AE209" s="226"/>
      <c r="AF209" s="226"/>
      <c r="AH209" s="237" t="s">
        <v>442</v>
      </c>
      <c r="AL209" s="226"/>
    </row>
    <row r="210" spans="1:38" s="120" customFormat="1" ht="23.25" x14ac:dyDescent="0.25">
      <c r="A210" s="238"/>
      <c r="B210" s="239" t="s">
        <v>105</v>
      </c>
      <c r="C210" s="328" t="s">
        <v>106</v>
      </c>
      <c r="D210" s="328"/>
      <c r="E210" s="328"/>
      <c r="F210" s="328"/>
      <c r="G210" s="328"/>
      <c r="H210" s="328"/>
      <c r="I210" s="328"/>
      <c r="J210" s="328"/>
      <c r="K210" s="328"/>
      <c r="L210" s="328"/>
      <c r="M210" s="328"/>
      <c r="N210" s="329"/>
      <c r="O210" s="117"/>
      <c r="P210" s="117"/>
      <c r="AD210" s="131"/>
      <c r="AE210" s="226"/>
      <c r="AF210" s="226"/>
      <c r="AH210" s="237" t="s">
        <v>106</v>
      </c>
      <c r="AL210" s="226"/>
    </row>
    <row r="211" spans="1:38" s="120" customFormat="1" ht="68.25" x14ac:dyDescent="0.25">
      <c r="A211" s="238"/>
      <c r="B211" s="239" t="s">
        <v>63</v>
      </c>
      <c r="C211" s="328" t="s">
        <v>64</v>
      </c>
      <c r="D211" s="328"/>
      <c r="E211" s="328"/>
      <c r="F211" s="328"/>
      <c r="G211" s="328"/>
      <c r="H211" s="328"/>
      <c r="I211" s="328"/>
      <c r="J211" s="328"/>
      <c r="K211" s="328"/>
      <c r="L211" s="328"/>
      <c r="M211" s="328"/>
      <c r="N211" s="329"/>
      <c r="O211" s="117"/>
      <c r="P211" s="117"/>
      <c r="AD211" s="131"/>
      <c r="AE211" s="226"/>
      <c r="AF211" s="226"/>
      <c r="AH211" s="237" t="s">
        <v>64</v>
      </c>
      <c r="AL211" s="226"/>
    </row>
    <row r="212" spans="1:38" s="120" customFormat="1" ht="15" x14ac:dyDescent="0.25">
      <c r="A212" s="240"/>
      <c r="B212" s="239" t="s">
        <v>58</v>
      </c>
      <c r="C212" s="330" t="s">
        <v>65</v>
      </c>
      <c r="D212" s="330"/>
      <c r="E212" s="330"/>
      <c r="F212" s="241"/>
      <c r="G212" s="242"/>
      <c r="H212" s="242"/>
      <c r="I212" s="242"/>
      <c r="J212" s="259">
        <v>3726</v>
      </c>
      <c r="K212" s="265">
        <v>0.79349999999999998</v>
      </c>
      <c r="L212" s="243">
        <v>39.909999999999997</v>
      </c>
      <c r="M212" s="244">
        <v>46.99</v>
      </c>
      <c r="N212" s="245">
        <v>1875.37</v>
      </c>
      <c r="O212" s="117"/>
      <c r="P212" s="117"/>
      <c r="AD212" s="131"/>
      <c r="AE212" s="226"/>
      <c r="AF212" s="226"/>
      <c r="AI212" s="237" t="s">
        <v>65</v>
      </c>
      <c r="AL212" s="226"/>
    </row>
    <row r="213" spans="1:38" s="120" customFormat="1" ht="15" x14ac:dyDescent="0.25">
      <c r="A213" s="240"/>
      <c r="B213" s="239" t="s">
        <v>76</v>
      </c>
      <c r="C213" s="330" t="s">
        <v>80</v>
      </c>
      <c r="D213" s="330"/>
      <c r="E213" s="330"/>
      <c r="F213" s="241"/>
      <c r="G213" s="242"/>
      <c r="H213" s="242"/>
      <c r="I213" s="242"/>
      <c r="J213" s="259">
        <v>5767.29</v>
      </c>
      <c r="K213" s="265">
        <v>0.86250000000000004</v>
      </c>
      <c r="L213" s="243">
        <v>67.150000000000006</v>
      </c>
      <c r="M213" s="244">
        <v>14.01</v>
      </c>
      <c r="N213" s="260">
        <v>940.77</v>
      </c>
      <c r="O213" s="117"/>
      <c r="P213" s="117"/>
      <c r="AD213" s="131"/>
      <c r="AE213" s="226"/>
      <c r="AF213" s="226"/>
      <c r="AI213" s="237" t="s">
        <v>80</v>
      </c>
      <c r="AL213" s="226"/>
    </row>
    <row r="214" spans="1:38" s="120" customFormat="1" ht="15" x14ac:dyDescent="0.25">
      <c r="A214" s="240"/>
      <c r="B214" s="239" t="s">
        <v>81</v>
      </c>
      <c r="C214" s="330" t="s">
        <v>82</v>
      </c>
      <c r="D214" s="330"/>
      <c r="E214" s="330"/>
      <c r="F214" s="241"/>
      <c r="G214" s="242"/>
      <c r="H214" s="242"/>
      <c r="I214" s="242"/>
      <c r="J214" s="243">
        <v>687.4</v>
      </c>
      <c r="K214" s="265">
        <v>0.86250000000000004</v>
      </c>
      <c r="L214" s="243">
        <v>8</v>
      </c>
      <c r="M214" s="244">
        <v>46.99</v>
      </c>
      <c r="N214" s="260">
        <v>375.92</v>
      </c>
      <c r="O214" s="117"/>
      <c r="P214" s="117"/>
      <c r="AD214" s="131"/>
      <c r="AE214" s="226"/>
      <c r="AF214" s="226"/>
      <c r="AI214" s="237" t="s">
        <v>82</v>
      </c>
      <c r="AL214" s="226"/>
    </row>
    <row r="215" spans="1:38" s="120" customFormat="1" ht="15" x14ac:dyDescent="0.25">
      <c r="A215" s="240"/>
      <c r="B215" s="239" t="s">
        <v>83</v>
      </c>
      <c r="C215" s="330" t="s">
        <v>84</v>
      </c>
      <c r="D215" s="330"/>
      <c r="E215" s="330"/>
      <c r="F215" s="241"/>
      <c r="G215" s="242"/>
      <c r="H215" s="242"/>
      <c r="I215" s="242"/>
      <c r="J215" s="259">
        <v>2012.84</v>
      </c>
      <c r="K215" s="247">
        <v>0</v>
      </c>
      <c r="L215" s="243">
        <v>0</v>
      </c>
      <c r="M215" s="244">
        <v>8.75</v>
      </c>
      <c r="N215" s="250"/>
      <c r="O215" s="118"/>
      <c r="P215" s="118"/>
      <c r="AD215" s="131"/>
      <c r="AE215" s="226"/>
      <c r="AF215" s="226"/>
      <c r="AI215" s="237" t="s">
        <v>84</v>
      </c>
      <c r="AL215" s="226"/>
    </row>
    <row r="216" spans="1:38" s="120" customFormat="1" ht="15" x14ac:dyDescent="0.25">
      <c r="A216" s="246"/>
      <c r="B216" s="239"/>
      <c r="C216" s="330" t="s">
        <v>66</v>
      </c>
      <c r="D216" s="330"/>
      <c r="E216" s="330"/>
      <c r="F216" s="241" t="s">
        <v>67</v>
      </c>
      <c r="G216" s="247">
        <v>360</v>
      </c>
      <c r="H216" s="265">
        <v>0.79349999999999998</v>
      </c>
      <c r="I216" s="248">
        <v>3.8564099999999999</v>
      </c>
      <c r="J216" s="249"/>
      <c r="K216" s="242"/>
      <c r="L216" s="249"/>
      <c r="M216" s="242"/>
      <c r="N216" s="250"/>
      <c r="O216" s="117"/>
      <c r="P216" s="117"/>
      <c r="AD216" s="131"/>
      <c r="AE216" s="226"/>
      <c r="AF216" s="226"/>
      <c r="AJ216" s="237" t="s">
        <v>66</v>
      </c>
      <c r="AL216" s="226"/>
    </row>
    <row r="217" spans="1:38" s="120" customFormat="1" ht="15" x14ac:dyDescent="0.25">
      <c r="A217" s="246"/>
      <c r="B217" s="239"/>
      <c r="C217" s="330" t="s">
        <v>85</v>
      </c>
      <c r="D217" s="330"/>
      <c r="E217" s="330"/>
      <c r="F217" s="241" t="s">
        <v>67</v>
      </c>
      <c r="G217" s="244">
        <v>52.86</v>
      </c>
      <c r="H217" s="265">
        <v>0.86250000000000004</v>
      </c>
      <c r="I217" s="268">
        <v>0.61548860000000005</v>
      </c>
      <c r="J217" s="249"/>
      <c r="K217" s="242"/>
      <c r="L217" s="249"/>
      <c r="M217" s="242"/>
      <c r="N217" s="250"/>
      <c r="O217" s="117"/>
      <c r="P217" s="117"/>
      <c r="AD217" s="131"/>
      <c r="AE217" s="226"/>
      <c r="AF217" s="226"/>
      <c r="AJ217" s="237" t="s">
        <v>85</v>
      </c>
      <c r="AL217" s="226"/>
    </row>
    <row r="218" spans="1:38" s="120" customFormat="1" ht="15" x14ac:dyDescent="0.25">
      <c r="A218" s="235"/>
      <c r="B218" s="239"/>
      <c r="C218" s="331" t="s">
        <v>68</v>
      </c>
      <c r="D218" s="331"/>
      <c r="E218" s="331"/>
      <c r="F218" s="251"/>
      <c r="G218" s="252"/>
      <c r="H218" s="252"/>
      <c r="I218" s="252"/>
      <c r="J218" s="262">
        <v>11506.13</v>
      </c>
      <c r="K218" s="252"/>
      <c r="L218" s="253">
        <v>107.06</v>
      </c>
      <c r="M218" s="252"/>
      <c r="N218" s="254">
        <v>2816.14</v>
      </c>
      <c r="O218" s="117"/>
      <c r="P218" s="117"/>
      <c r="AD218" s="131"/>
      <c r="AE218" s="226"/>
      <c r="AF218" s="226"/>
      <c r="AK218" s="237" t="s">
        <v>68</v>
      </c>
      <c r="AL218" s="226"/>
    </row>
    <row r="219" spans="1:38" s="120" customFormat="1" ht="15" x14ac:dyDescent="0.25">
      <c r="A219" s="246"/>
      <c r="B219" s="239"/>
      <c r="C219" s="330" t="s">
        <v>69</v>
      </c>
      <c r="D219" s="330"/>
      <c r="E219" s="330"/>
      <c r="F219" s="241"/>
      <c r="G219" s="242"/>
      <c r="H219" s="242"/>
      <c r="I219" s="242"/>
      <c r="J219" s="249"/>
      <c r="K219" s="242"/>
      <c r="L219" s="243">
        <v>47.91</v>
      </c>
      <c r="M219" s="242"/>
      <c r="N219" s="245">
        <v>2251.29</v>
      </c>
      <c r="O219" s="117"/>
      <c r="P219" s="117"/>
      <c r="AD219" s="131"/>
      <c r="AE219" s="226"/>
      <c r="AF219" s="226"/>
      <c r="AJ219" s="237" t="s">
        <v>69</v>
      </c>
      <c r="AL219" s="226"/>
    </row>
    <row r="220" spans="1:38" s="120" customFormat="1" ht="23.25" x14ac:dyDescent="0.25">
      <c r="A220" s="246"/>
      <c r="B220" s="239" t="s">
        <v>333</v>
      </c>
      <c r="C220" s="330" t="s">
        <v>334</v>
      </c>
      <c r="D220" s="330"/>
      <c r="E220" s="330"/>
      <c r="F220" s="241" t="s">
        <v>72</v>
      </c>
      <c r="G220" s="247">
        <v>117</v>
      </c>
      <c r="H220" s="242"/>
      <c r="I220" s="247">
        <v>117</v>
      </c>
      <c r="J220" s="249"/>
      <c r="K220" s="242"/>
      <c r="L220" s="243">
        <v>56.05</v>
      </c>
      <c r="M220" s="242"/>
      <c r="N220" s="245">
        <v>2634.01</v>
      </c>
      <c r="O220" s="117"/>
      <c r="P220" s="117"/>
      <c r="AD220" s="131"/>
      <c r="AE220" s="226"/>
      <c r="AF220" s="226"/>
      <c r="AJ220" s="237" t="s">
        <v>334</v>
      </c>
      <c r="AL220" s="226"/>
    </row>
    <row r="221" spans="1:38" s="120" customFormat="1" ht="45" x14ac:dyDescent="0.25">
      <c r="A221" s="246"/>
      <c r="B221" s="239" t="s">
        <v>335</v>
      </c>
      <c r="C221" s="330" t="s">
        <v>336</v>
      </c>
      <c r="D221" s="330"/>
      <c r="E221" s="330"/>
      <c r="F221" s="241" t="s">
        <v>72</v>
      </c>
      <c r="G221" s="247">
        <v>74</v>
      </c>
      <c r="H221" s="244">
        <v>0.85</v>
      </c>
      <c r="I221" s="264">
        <v>62.9</v>
      </c>
      <c r="J221" s="249"/>
      <c r="K221" s="242"/>
      <c r="L221" s="243">
        <v>30.14</v>
      </c>
      <c r="M221" s="242"/>
      <c r="N221" s="245">
        <v>1416.06</v>
      </c>
      <c r="O221" s="117"/>
      <c r="P221" s="117"/>
      <c r="AD221" s="131"/>
      <c r="AE221" s="226"/>
      <c r="AF221" s="226"/>
      <c r="AJ221" s="237" t="s">
        <v>336</v>
      </c>
      <c r="AL221" s="226"/>
    </row>
    <row r="222" spans="1:38" s="120" customFormat="1" ht="15" x14ac:dyDescent="0.25">
      <c r="A222" s="255"/>
      <c r="B222" s="256"/>
      <c r="C222" s="339" t="s">
        <v>75</v>
      </c>
      <c r="D222" s="339"/>
      <c r="E222" s="339"/>
      <c r="F222" s="229"/>
      <c r="G222" s="230"/>
      <c r="H222" s="230"/>
      <c r="I222" s="230"/>
      <c r="J222" s="233"/>
      <c r="K222" s="230"/>
      <c r="L222" s="269">
        <v>193.25</v>
      </c>
      <c r="M222" s="252"/>
      <c r="N222" s="258">
        <v>6866.21</v>
      </c>
      <c r="O222" s="117"/>
      <c r="P222" s="117"/>
      <c r="AD222" s="131"/>
      <c r="AE222" s="226"/>
      <c r="AF222" s="226"/>
      <c r="AL222" s="226" t="s">
        <v>75</v>
      </c>
    </row>
    <row r="223" spans="1:38" s="120" customFormat="1" ht="45.75" x14ac:dyDescent="0.25">
      <c r="A223" s="227" t="s">
        <v>161</v>
      </c>
      <c r="B223" s="228" t="s">
        <v>329</v>
      </c>
      <c r="C223" s="339" t="s">
        <v>449</v>
      </c>
      <c r="D223" s="339"/>
      <c r="E223" s="339"/>
      <c r="F223" s="229" t="s">
        <v>331</v>
      </c>
      <c r="G223" s="230">
        <v>6.5199999999999998E-3</v>
      </c>
      <c r="H223" s="231">
        <v>1</v>
      </c>
      <c r="I223" s="271">
        <v>6.5199999999999998E-3</v>
      </c>
      <c r="J223" s="233"/>
      <c r="K223" s="230"/>
      <c r="L223" s="233"/>
      <c r="M223" s="230"/>
      <c r="N223" s="234"/>
      <c r="O223" s="118" t="s">
        <v>375</v>
      </c>
      <c r="P223" s="118" t="s">
        <v>387</v>
      </c>
      <c r="AD223" s="131"/>
      <c r="AE223" s="226"/>
      <c r="AF223" s="226" t="s">
        <v>449</v>
      </c>
      <c r="AL223" s="226"/>
    </row>
    <row r="224" spans="1:38" s="120" customFormat="1" ht="15" x14ac:dyDescent="0.25">
      <c r="A224" s="235"/>
      <c r="B224" s="236"/>
      <c r="C224" s="330" t="s">
        <v>450</v>
      </c>
      <c r="D224" s="330"/>
      <c r="E224" s="330"/>
      <c r="F224" s="330"/>
      <c r="G224" s="330"/>
      <c r="H224" s="330"/>
      <c r="I224" s="330"/>
      <c r="J224" s="330"/>
      <c r="K224" s="330"/>
      <c r="L224" s="330"/>
      <c r="M224" s="330"/>
      <c r="N224" s="340"/>
      <c r="O224" s="117"/>
      <c r="P224" s="117"/>
      <c r="AD224" s="131"/>
      <c r="AE224" s="226"/>
      <c r="AF224" s="226"/>
      <c r="AG224" s="237" t="s">
        <v>450</v>
      </c>
      <c r="AL224" s="226"/>
    </row>
    <row r="225" spans="1:38" s="120" customFormat="1" ht="22.5" x14ac:dyDescent="0.25">
      <c r="A225" s="238"/>
      <c r="B225" s="239" t="s">
        <v>441</v>
      </c>
      <c r="C225" s="328" t="s">
        <v>442</v>
      </c>
      <c r="D225" s="328"/>
      <c r="E225" s="328"/>
      <c r="F225" s="328"/>
      <c r="G225" s="328"/>
      <c r="H225" s="328"/>
      <c r="I225" s="328"/>
      <c r="J225" s="328"/>
      <c r="K225" s="328"/>
      <c r="L225" s="328"/>
      <c r="M225" s="328"/>
      <c r="N225" s="329"/>
      <c r="AD225" s="131"/>
      <c r="AE225" s="226"/>
      <c r="AF225" s="226"/>
      <c r="AH225" s="237" t="s">
        <v>442</v>
      </c>
      <c r="AL225" s="226"/>
    </row>
    <row r="226" spans="1:38" s="120" customFormat="1" ht="23.25" x14ac:dyDescent="0.25">
      <c r="A226" s="238"/>
      <c r="B226" s="239" t="s">
        <v>105</v>
      </c>
      <c r="C226" s="328" t="s">
        <v>106</v>
      </c>
      <c r="D226" s="328"/>
      <c r="E226" s="328"/>
      <c r="F226" s="328"/>
      <c r="G226" s="328"/>
      <c r="H226" s="328"/>
      <c r="I226" s="328"/>
      <c r="J226" s="328"/>
      <c r="K226" s="328"/>
      <c r="L226" s="328"/>
      <c r="M226" s="328"/>
      <c r="N226" s="329"/>
      <c r="O226" s="117"/>
      <c r="P226" s="117"/>
      <c r="AD226" s="131"/>
      <c r="AE226" s="226"/>
      <c r="AF226" s="226"/>
      <c r="AH226" s="237" t="s">
        <v>106</v>
      </c>
      <c r="AL226" s="226"/>
    </row>
    <row r="227" spans="1:38" s="120" customFormat="1" ht="68.25" x14ac:dyDescent="0.25">
      <c r="A227" s="238"/>
      <c r="B227" s="239" t="s">
        <v>63</v>
      </c>
      <c r="C227" s="328" t="s">
        <v>64</v>
      </c>
      <c r="D227" s="328"/>
      <c r="E227" s="328"/>
      <c r="F227" s="328"/>
      <c r="G227" s="328"/>
      <c r="H227" s="328"/>
      <c r="I227" s="328"/>
      <c r="J227" s="328"/>
      <c r="K227" s="328"/>
      <c r="L227" s="328"/>
      <c r="M227" s="328"/>
      <c r="N227" s="329"/>
      <c r="O227" s="117"/>
      <c r="P227" s="117"/>
      <c r="AD227" s="131"/>
      <c r="AE227" s="226"/>
      <c r="AF227" s="226"/>
      <c r="AH227" s="237" t="s">
        <v>64</v>
      </c>
      <c r="AL227" s="226"/>
    </row>
    <row r="228" spans="1:38" s="120" customFormat="1" ht="15" x14ac:dyDescent="0.25">
      <c r="A228" s="240"/>
      <c r="B228" s="239" t="s">
        <v>58</v>
      </c>
      <c r="C228" s="330" t="s">
        <v>65</v>
      </c>
      <c r="D228" s="330"/>
      <c r="E228" s="330"/>
      <c r="F228" s="241"/>
      <c r="G228" s="242"/>
      <c r="H228" s="242"/>
      <c r="I228" s="242"/>
      <c r="J228" s="259">
        <v>3891.6</v>
      </c>
      <c r="K228" s="265">
        <v>0.79349999999999998</v>
      </c>
      <c r="L228" s="243">
        <v>20.13</v>
      </c>
      <c r="M228" s="244">
        <v>46.99</v>
      </c>
      <c r="N228" s="260">
        <v>945.91</v>
      </c>
      <c r="O228" s="117"/>
      <c r="P228" s="117"/>
      <c r="AD228" s="131"/>
      <c r="AE228" s="226"/>
      <c r="AF228" s="226"/>
      <c r="AI228" s="237" t="s">
        <v>65</v>
      </c>
      <c r="AL228" s="226"/>
    </row>
    <row r="229" spans="1:38" s="120" customFormat="1" ht="15" x14ac:dyDescent="0.25">
      <c r="A229" s="240"/>
      <c r="B229" s="239" t="s">
        <v>76</v>
      </c>
      <c r="C229" s="330" t="s">
        <v>80</v>
      </c>
      <c r="D229" s="330"/>
      <c r="E229" s="330"/>
      <c r="F229" s="241"/>
      <c r="G229" s="242"/>
      <c r="H229" s="242"/>
      <c r="I229" s="242"/>
      <c r="J229" s="259">
        <v>12813.74</v>
      </c>
      <c r="K229" s="265">
        <v>0.86250000000000004</v>
      </c>
      <c r="L229" s="243">
        <v>72.06</v>
      </c>
      <c r="M229" s="244">
        <v>14.01</v>
      </c>
      <c r="N229" s="245">
        <v>1009.56</v>
      </c>
      <c r="O229" s="117"/>
      <c r="P229" s="117"/>
      <c r="AD229" s="131"/>
      <c r="AE229" s="226"/>
      <c r="AF229" s="226"/>
      <c r="AI229" s="237" t="s">
        <v>80</v>
      </c>
      <c r="AL229" s="226"/>
    </row>
    <row r="230" spans="1:38" s="120" customFormat="1" ht="15" x14ac:dyDescent="0.25">
      <c r="A230" s="240"/>
      <c r="B230" s="239" t="s">
        <v>81</v>
      </c>
      <c r="C230" s="330" t="s">
        <v>82</v>
      </c>
      <c r="D230" s="330"/>
      <c r="E230" s="330"/>
      <c r="F230" s="241"/>
      <c r="G230" s="242"/>
      <c r="H230" s="242"/>
      <c r="I230" s="242"/>
      <c r="J230" s="259">
        <v>1431.7</v>
      </c>
      <c r="K230" s="265">
        <v>0.86250000000000004</v>
      </c>
      <c r="L230" s="243">
        <v>8.0500000000000007</v>
      </c>
      <c r="M230" s="244">
        <v>46.99</v>
      </c>
      <c r="N230" s="260">
        <v>378.27</v>
      </c>
      <c r="O230" s="117"/>
      <c r="P230" s="117"/>
      <c r="AD230" s="131"/>
      <c r="AE230" s="226"/>
      <c r="AF230" s="226"/>
      <c r="AI230" s="237" t="s">
        <v>82</v>
      </c>
      <c r="AL230" s="226"/>
    </row>
    <row r="231" spans="1:38" s="120" customFormat="1" ht="15" x14ac:dyDescent="0.25">
      <c r="A231" s="240"/>
      <c r="B231" s="239" t="s">
        <v>83</v>
      </c>
      <c r="C231" s="330" t="s">
        <v>84</v>
      </c>
      <c r="D231" s="330"/>
      <c r="E231" s="330"/>
      <c r="F231" s="241"/>
      <c r="G231" s="242"/>
      <c r="H231" s="242"/>
      <c r="I231" s="242"/>
      <c r="J231" s="259">
        <v>2849.58</v>
      </c>
      <c r="K231" s="247">
        <v>0</v>
      </c>
      <c r="L231" s="243">
        <v>0</v>
      </c>
      <c r="M231" s="244">
        <v>8.75</v>
      </c>
      <c r="N231" s="250"/>
      <c r="O231" s="117"/>
      <c r="P231" s="117"/>
      <c r="AD231" s="131"/>
      <c r="AE231" s="226"/>
      <c r="AF231" s="226"/>
      <c r="AI231" s="237" t="s">
        <v>84</v>
      </c>
      <c r="AL231" s="226"/>
    </row>
    <row r="232" spans="1:38" s="120" customFormat="1" ht="15" x14ac:dyDescent="0.25">
      <c r="A232" s="246"/>
      <c r="B232" s="239"/>
      <c r="C232" s="330" t="s">
        <v>66</v>
      </c>
      <c r="D232" s="330"/>
      <c r="E232" s="330"/>
      <c r="F232" s="241" t="s">
        <v>67</v>
      </c>
      <c r="G232" s="247">
        <v>376</v>
      </c>
      <c r="H232" s="265">
        <v>0.79349999999999998</v>
      </c>
      <c r="I232" s="268">
        <v>1.9452811000000001</v>
      </c>
      <c r="J232" s="249"/>
      <c r="K232" s="242"/>
      <c r="L232" s="249"/>
      <c r="M232" s="242"/>
      <c r="N232" s="250"/>
      <c r="O232" s="117"/>
      <c r="P232" s="117"/>
      <c r="AD232" s="131"/>
      <c r="AE232" s="226"/>
      <c r="AF232" s="226"/>
      <c r="AJ232" s="237" t="s">
        <v>66</v>
      </c>
      <c r="AL232" s="226"/>
    </row>
    <row r="233" spans="1:38" s="120" customFormat="1" ht="15" x14ac:dyDescent="0.25">
      <c r="A233" s="246"/>
      <c r="B233" s="239"/>
      <c r="C233" s="330" t="s">
        <v>85</v>
      </c>
      <c r="D233" s="330"/>
      <c r="E233" s="330"/>
      <c r="F233" s="241" t="s">
        <v>67</v>
      </c>
      <c r="G233" s="244">
        <v>108.85</v>
      </c>
      <c r="H233" s="265">
        <v>0.86250000000000004</v>
      </c>
      <c r="I233" s="267">
        <v>0.61211800000000005</v>
      </c>
      <c r="J233" s="249"/>
      <c r="K233" s="242"/>
      <c r="L233" s="249"/>
      <c r="M233" s="242"/>
      <c r="N233" s="250"/>
      <c r="O233" s="117"/>
      <c r="P233" s="117"/>
      <c r="AD233" s="131"/>
      <c r="AE233" s="226"/>
      <c r="AF233" s="226"/>
      <c r="AJ233" s="237" t="s">
        <v>85</v>
      </c>
      <c r="AL233" s="226"/>
    </row>
    <row r="234" spans="1:38" s="120" customFormat="1" ht="15" x14ac:dyDescent="0.25">
      <c r="A234" s="235"/>
      <c r="B234" s="239"/>
      <c r="C234" s="331" t="s">
        <v>68</v>
      </c>
      <c r="D234" s="331"/>
      <c r="E234" s="331"/>
      <c r="F234" s="251"/>
      <c r="G234" s="252"/>
      <c r="H234" s="252"/>
      <c r="I234" s="252"/>
      <c r="J234" s="262">
        <v>19554.919999999998</v>
      </c>
      <c r="K234" s="252"/>
      <c r="L234" s="253">
        <v>92.19</v>
      </c>
      <c r="M234" s="252"/>
      <c r="N234" s="254">
        <v>1955.47</v>
      </c>
      <c r="O234" s="117"/>
      <c r="P234" s="117"/>
      <c r="AD234" s="131"/>
      <c r="AE234" s="226"/>
      <c r="AF234" s="226"/>
      <c r="AK234" s="237" t="s">
        <v>68</v>
      </c>
      <c r="AL234" s="226"/>
    </row>
    <row r="235" spans="1:38" s="120" customFormat="1" ht="15" x14ac:dyDescent="0.25">
      <c r="A235" s="246"/>
      <c r="B235" s="239"/>
      <c r="C235" s="330" t="s">
        <v>69</v>
      </c>
      <c r="D235" s="330"/>
      <c r="E235" s="330"/>
      <c r="F235" s="241"/>
      <c r="G235" s="242"/>
      <c r="H235" s="242"/>
      <c r="I235" s="242"/>
      <c r="J235" s="249"/>
      <c r="K235" s="242"/>
      <c r="L235" s="243">
        <v>28.18</v>
      </c>
      <c r="M235" s="242"/>
      <c r="N235" s="245">
        <v>1324.18</v>
      </c>
      <c r="O235" s="117"/>
      <c r="P235" s="117"/>
      <c r="AD235" s="131"/>
      <c r="AE235" s="226"/>
      <c r="AF235" s="226"/>
      <c r="AJ235" s="237" t="s">
        <v>69</v>
      </c>
      <c r="AL235" s="226"/>
    </row>
    <row r="236" spans="1:38" s="120" customFormat="1" ht="23.25" x14ac:dyDescent="0.25">
      <c r="A236" s="246"/>
      <c r="B236" s="239" t="s">
        <v>333</v>
      </c>
      <c r="C236" s="330" t="s">
        <v>334</v>
      </c>
      <c r="D236" s="330"/>
      <c r="E236" s="330"/>
      <c r="F236" s="241" t="s">
        <v>72</v>
      </c>
      <c r="G236" s="247">
        <v>117</v>
      </c>
      <c r="H236" s="242"/>
      <c r="I236" s="247">
        <v>117</v>
      </c>
      <c r="J236" s="249"/>
      <c r="K236" s="242"/>
      <c r="L236" s="243">
        <v>32.97</v>
      </c>
      <c r="M236" s="242"/>
      <c r="N236" s="245">
        <v>1549.29</v>
      </c>
      <c r="O236" s="117"/>
      <c r="P236" s="117"/>
      <c r="AD236" s="131"/>
      <c r="AE236" s="226"/>
      <c r="AF236" s="226"/>
      <c r="AJ236" s="237" t="s">
        <v>334</v>
      </c>
      <c r="AL236" s="226"/>
    </row>
    <row r="237" spans="1:38" s="120" customFormat="1" ht="45" x14ac:dyDescent="0.25">
      <c r="A237" s="246"/>
      <c r="B237" s="239" t="s">
        <v>335</v>
      </c>
      <c r="C237" s="330" t="s">
        <v>336</v>
      </c>
      <c r="D237" s="330"/>
      <c r="E237" s="330"/>
      <c r="F237" s="241" t="s">
        <v>72</v>
      </c>
      <c r="G237" s="247">
        <v>74</v>
      </c>
      <c r="H237" s="244">
        <v>0.85</v>
      </c>
      <c r="I237" s="264">
        <v>62.9</v>
      </c>
      <c r="J237" s="249"/>
      <c r="K237" s="242"/>
      <c r="L237" s="243">
        <v>17.73</v>
      </c>
      <c r="M237" s="242"/>
      <c r="N237" s="260">
        <v>832.91</v>
      </c>
      <c r="O237" s="117"/>
      <c r="P237" s="117"/>
      <c r="AD237" s="131"/>
      <c r="AE237" s="226"/>
      <c r="AF237" s="226"/>
      <c r="AJ237" s="237" t="s">
        <v>336</v>
      </c>
      <c r="AL237" s="226"/>
    </row>
    <row r="238" spans="1:38" s="120" customFormat="1" ht="15" x14ac:dyDescent="0.25">
      <c r="A238" s="255"/>
      <c r="B238" s="256"/>
      <c r="C238" s="339" t="s">
        <v>75</v>
      </c>
      <c r="D238" s="339"/>
      <c r="E238" s="339"/>
      <c r="F238" s="229"/>
      <c r="G238" s="230"/>
      <c r="H238" s="230"/>
      <c r="I238" s="230"/>
      <c r="J238" s="233"/>
      <c r="K238" s="230"/>
      <c r="L238" s="269">
        <v>142.88999999999999</v>
      </c>
      <c r="M238" s="252"/>
      <c r="N238" s="258">
        <v>4337.67</v>
      </c>
      <c r="O238" s="117"/>
      <c r="P238" s="117"/>
      <c r="AD238" s="131"/>
      <c r="AE238" s="226"/>
      <c r="AF238" s="226"/>
      <c r="AL238" s="226" t="s">
        <v>75</v>
      </c>
    </row>
    <row r="239" spans="1:38" s="120" customFormat="1" ht="57" x14ac:dyDescent="0.25">
      <c r="A239" s="227" t="s">
        <v>165</v>
      </c>
      <c r="B239" s="228" t="s">
        <v>329</v>
      </c>
      <c r="C239" s="339" t="s">
        <v>451</v>
      </c>
      <c r="D239" s="339"/>
      <c r="E239" s="339"/>
      <c r="F239" s="229" t="s">
        <v>331</v>
      </c>
      <c r="G239" s="230">
        <v>0.04</v>
      </c>
      <c r="H239" s="231">
        <v>1</v>
      </c>
      <c r="I239" s="263">
        <v>0.04</v>
      </c>
      <c r="J239" s="233"/>
      <c r="K239" s="230"/>
      <c r="L239" s="233"/>
      <c r="M239" s="230"/>
      <c r="N239" s="234"/>
      <c r="O239" s="117"/>
      <c r="P239" s="117"/>
      <c r="AD239" s="131"/>
      <c r="AE239" s="226"/>
      <c r="AF239" s="226" t="s">
        <v>451</v>
      </c>
      <c r="AL239" s="226"/>
    </row>
    <row r="240" spans="1:38" s="120" customFormat="1" ht="15" x14ac:dyDescent="0.25">
      <c r="A240" s="235"/>
      <c r="B240" s="236"/>
      <c r="C240" s="330" t="s">
        <v>452</v>
      </c>
      <c r="D240" s="330"/>
      <c r="E240" s="330"/>
      <c r="F240" s="330"/>
      <c r="G240" s="330"/>
      <c r="H240" s="330"/>
      <c r="I240" s="330"/>
      <c r="J240" s="330"/>
      <c r="K240" s="330"/>
      <c r="L240" s="330"/>
      <c r="M240" s="330"/>
      <c r="N240" s="340"/>
      <c r="O240" s="117"/>
      <c r="P240" s="117"/>
      <c r="AD240" s="131"/>
      <c r="AE240" s="226"/>
      <c r="AF240" s="226"/>
      <c r="AG240" s="237" t="s">
        <v>452</v>
      </c>
      <c r="AL240" s="226"/>
    </row>
    <row r="241" spans="1:38" s="120" customFormat="1" ht="22.5" x14ac:dyDescent="0.25">
      <c r="A241" s="238"/>
      <c r="B241" s="239" t="s">
        <v>441</v>
      </c>
      <c r="C241" s="328" t="s">
        <v>442</v>
      </c>
      <c r="D241" s="328"/>
      <c r="E241" s="328"/>
      <c r="F241" s="328"/>
      <c r="G241" s="328"/>
      <c r="H241" s="328"/>
      <c r="I241" s="328"/>
      <c r="J241" s="328"/>
      <c r="K241" s="328"/>
      <c r="L241" s="328"/>
      <c r="M241" s="328"/>
      <c r="N241" s="329"/>
      <c r="O241" s="117"/>
      <c r="P241" s="117"/>
      <c r="AD241" s="131"/>
      <c r="AE241" s="226"/>
      <c r="AF241" s="226"/>
      <c r="AH241" s="237" t="s">
        <v>442</v>
      </c>
      <c r="AL241" s="226"/>
    </row>
    <row r="242" spans="1:38" s="120" customFormat="1" ht="23.25" x14ac:dyDescent="0.25">
      <c r="A242" s="238"/>
      <c r="B242" s="239" t="s">
        <v>105</v>
      </c>
      <c r="C242" s="328" t="s">
        <v>106</v>
      </c>
      <c r="D242" s="328"/>
      <c r="E242" s="328"/>
      <c r="F242" s="328"/>
      <c r="G242" s="328"/>
      <c r="H242" s="328"/>
      <c r="I242" s="328"/>
      <c r="J242" s="328"/>
      <c r="K242" s="328"/>
      <c r="L242" s="328"/>
      <c r="M242" s="328"/>
      <c r="N242" s="329"/>
      <c r="O242" s="117"/>
      <c r="P242" s="117"/>
      <c r="AD242" s="131"/>
      <c r="AE242" s="226"/>
      <c r="AF242" s="226"/>
      <c r="AH242" s="237" t="s">
        <v>106</v>
      </c>
      <c r="AL242" s="226"/>
    </row>
    <row r="243" spans="1:38" s="120" customFormat="1" ht="68.25" x14ac:dyDescent="0.25">
      <c r="A243" s="238"/>
      <c r="B243" s="239" t="s">
        <v>63</v>
      </c>
      <c r="C243" s="328" t="s">
        <v>64</v>
      </c>
      <c r="D243" s="328"/>
      <c r="E243" s="328"/>
      <c r="F243" s="328"/>
      <c r="G243" s="328"/>
      <c r="H243" s="328"/>
      <c r="I243" s="328"/>
      <c r="J243" s="328"/>
      <c r="K243" s="328"/>
      <c r="L243" s="328"/>
      <c r="M243" s="328"/>
      <c r="N243" s="329"/>
      <c r="O243" s="117"/>
      <c r="P243" s="117"/>
      <c r="AD243" s="131"/>
      <c r="AE243" s="226"/>
      <c r="AF243" s="226"/>
      <c r="AH243" s="237" t="s">
        <v>64</v>
      </c>
      <c r="AL243" s="226"/>
    </row>
    <row r="244" spans="1:38" s="120" customFormat="1" ht="15" x14ac:dyDescent="0.25">
      <c r="A244" s="240"/>
      <c r="B244" s="239" t="s">
        <v>58</v>
      </c>
      <c r="C244" s="330" t="s">
        <v>65</v>
      </c>
      <c r="D244" s="330"/>
      <c r="E244" s="330"/>
      <c r="F244" s="241"/>
      <c r="G244" s="242"/>
      <c r="H244" s="242"/>
      <c r="I244" s="242"/>
      <c r="J244" s="259">
        <v>3891.6</v>
      </c>
      <c r="K244" s="265">
        <v>0.79349999999999998</v>
      </c>
      <c r="L244" s="243">
        <v>123.52</v>
      </c>
      <c r="M244" s="244">
        <v>46.99</v>
      </c>
      <c r="N244" s="245">
        <v>5804.2</v>
      </c>
      <c r="O244" s="117"/>
      <c r="P244" s="117"/>
      <c r="AD244" s="131"/>
      <c r="AE244" s="226"/>
      <c r="AF244" s="226"/>
      <c r="AI244" s="237" t="s">
        <v>65</v>
      </c>
      <c r="AL244" s="226"/>
    </row>
    <row r="245" spans="1:38" s="120" customFormat="1" ht="15" x14ac:dyDescent="0.25">
      <c r="A245" s="240"/>
      <c r="B245" s="239" t="s">
        <v>76</v>
      </c>
      <c r="C245" s="330" t="s">
        <v>80</v>
      </c>
      <c r="D245" s="330"/>
      <c r="E245" s="330"/>
      <c r="F245" s="241"/>
      <c r="G245" s="242"/>
      <c r="H245" s="242"/>
      <c r="I245" s="242"/>
      <c r="J245" s="259">
        <v>12813.74</v>
      </c>
      <c r="K245" s="265">
        <v>0.86250000000000004</v>
      </c>
      <c r="L245" s="243">
        <v>442.07</v>
      </c>
      <c r="M245" s="244">
        <v>14.01</v>
      </c>
      <c r="N245" s="245">
        <v>6193.4</v>
      </c>
      <c r="O245" s="117"/>
      <c r="P245" s="117"/>
      <c r="AD245" s="131"/>
      <c r="AE245" s="226"/>
      <c r="AF245" s="226"/>
      <c r="AI245" s="237" t="s">
        <v>80</v>
      </c>
      <c r="AL245" s="226"/>
    </row>
    <row r="246" spans="1:38" s="120" customFormat="1" ht="60" x14ac:dyDescent="0.25">
      <c r="A246" s="240"/>
      <c r="B246" s="239" t="s">
        <v>81</v>
      </c>
      <c r="C246" s="330" t="s">
        <v>82</v>
      </c>
      <c r="D246" s="330"/>
      <c r="E246" s="330"/>
      <c r="F246" s="241"/>
      <c r="G246" s="242"/>
      <c r="H246" s="242"/>
      <c r="I246" s="242"/>
      <c r="J246" s="259">
        <v>1431.7</v>
      </c>
      <c r="K246" s="265">
        <v>0.86250000000000004</v>
      </c>
      <c r="L246" s="243">
        <v>49.39</v>
      </c>
      <c r="M246" s="244">
        <v>46.99</v>
      </c>
      <c r="N246" s="245">
        <v>2320.84</v>
      </c>
      <c r="O246" s="118" t="s">
        <v>380</v>
      </c>
      <c r="P246" s="118" t="s">
        <v>387</v>
      </c>
      <c r="AD246" s="131"/>
      <c r="AE246" s="226"/>
      <c r="AF246" s="226"/>
      <c r="AI246" s="237" t="s">
        <v>82</v>
      </c>
      <c r="AL246" s="226"/>
    </row>
    <row r="247" spans="1:38" s="120" customFormat="1" ht="15" x14ac:dyDescent="0.25">
      <c r="A247" s="240"/>
      <c r="B247" s="239" t="s">
        <v>83</v>
      </c>
      <c r="C247" s="330" t="s">
        <v>84</v>
      </c>
      <c r="D247" s="330"/>
      <c r="E247" s="330"/>
      <c r="F247" s="241"/>
      <c r="G247" s="242"/>
      <c r="H247" s="242"/>
      <c r="I247" s="242"/>
      <c r="J247" s="259">
        <v>2849.58</v>
      </c>
      <c r="K247" s="247">
        <v>0</v>
      </c>
      <c r="L247" s="243">
        <v>0</v>
      </c>
      <c r="M247" s="244">
        <v>8.75</v>
      </c>
      <c r="N247" s="250"/>
      <c r="O247" s="117"/>
      <c r="P247" s="117"/>
      <c r="AD247" s="131"/>
      <c r="AE247" s="226"/>
      <c r="AF247" s="226"/>
      <c r="AI247" s="237" t="s">
        <v>84</v>
      </c>
      <c r="AL247" s="226"/>
    </row>
    <row r="248" spans="1:38" s="120" customFormat="1" ht="15" x14ac:dyDescent="0.25">
      <c r="A248" s="246"/>
      <c r="B248" s="239"/>
      <c r="C248" s="330" t="s">
        <v>66</v>
      </c>
      <c r="D248" s="330"/>
      <c r="E248" s="330"/>
      <c r="F248" s="241" t="s">
        <v>67</v>
      </c>
      <c r="G248" s="247">
        <v>376</v>
      </c>
      <c r="H248" s="265">
        <v>0.79349999999999998</v>
      </c>
      <c r="I248" s="248">
        <v>11.934240000000001</v>
      </c>
      <c r="J248" s="249"/>
      <c r="K248" s="242"/>
      <c r="L248" s="249"/>
      <c r="M248" s="242"/>
      <c r="N248" s="250"/>
      <c r="O248" s="117"/>
      <c r="P248" s="117"/>
      <c r="AD248" s="131"/>
      <c r="AE248" s="226"/>
      <c r="AF248" s="226"/>
      <c r="AJ248" s="237" t="s">
        <v>66</v>
      </c>
      <c r="AL248" s="226"/>
    </row>
    <row r="249" spans="1:38" s="120" customFormat="1" ht="15" x14ac:dyDescent="0.25">
      <c r="A249" s="246"/>
      <c r="B249" s="239"/>
      <c r="C249" s="330" t="s">
        <v>85</v>
      </c>
      <c r="D249" s="330"/>
      <c r="E249" s="330"/>
      <c r="F249" s="241" t="s">
        <v>67</v>
      </c>
      <c r="G249" s="244">
        <v>108.85</v>
      </c>
      <c r="H249" s="265">
        <v>0.86250000000000004</v>
      </c>
      <c r="I249" s="267">
        <v>3.755325</v>
      </c>
      <c r="J249" s="249"/>
      <c r="K249" s="242"/>
      <c r="L249" s="249"/>
      <c r="M249" s="242"/>
      <c r="N249" s="250"/>
      <c r="O249" s="117"/>
      <c r="P249" s="117"/>
      <c r="AD249" s="131"/>
      <c r="AE249" s="226"/>
      <c r="AF249" s="226"/>
      <c r="AJ249" s="237" t="s">
        <v>85</v>
      </c>
      <c r="AL249" s="226"/>
    </row>
    <row r="250" spans="1:38" s="120" customFormat="1" ht="15" x14ac:dyDescent="0.25">
      <c r="A250" s="235"/>
      <c r="B250" s="239"/>
      <c r="C250" s="331" t="s">
        <v>68</v>
      </c>
      <c r="D250" s="331"/>
      <c r="E250" s="331"/>
      <c r="F250" s="251"/>
      <c r="G250" s="252"/>
      <c r="H250" s="252"/>
      <c r="I250" s="252"/>
      <c r="J250" s="262">
        <v>19554.919999999998</v>
      </c>
      <c r="K250" s="252"/>
      <c r="L250" s="253">
        <v>565.59</v>
      </c>
      <c r="M250" s="252"/>
      <c r="N250" s="254">
        <v>11997.6</v>
      </c>
      <c r="O250" s="117"/>
      <c r="P250" s="117"/>
      <c r="AD250" s="131"/>
      <c r="AE250" s="226"/>
      <c r="AF250" s="226"/>
      <c r="AK250" s="237" t="s">
        <v>68</v>
      </c>
      <c r="AL250" s="226"/>
    </row>
    <row r="251" spans="1:38" s="120" customFormat="1" ht="15" x14ac:dyDescent="0.25">
      <c r="A251" s="246"/>
      <c r="B251" s="239"/>
      <c r="C251" s="330" t="s">
        <v>69</v>
      </c>
      <c r="D251" s="330"/>
      <c r="E251" s="330"/>
      <c r="F251" s="241"/>
      <c r="G251" s="242"/>
      <c r="H251" s="242"/>
      <c r="I251" s="242"/>
      <c r="J251" s="249"/>
      <c r="K251" s="242"/>
      <c r="L251" s="243">
        <v>172.91</v>
      </c>
      <c r="M251" s="242"/>
      <c r="N251" s="245">
        <v>8125.04</v>
      </c>
      <c r="O251" s="117"/>
      <c r="P251" s="117"/>
      <c r="AD251" s="131"/>
      <c r="AE251" s="226"/>
      <c r="AF251" s="226"/>
      <c r="AJ251" s="237" t="s">
        <v>69</v>
      </c>
      <c r="AL251" s="226"/>
    </row>
    <row r="252" spans="1:38" s="120" customFormat="1" ht="23.25" x14ac:dyDescent="0.25">
      <c r="A252" s="246"/>
      <c r="B252" s="239" t="s">
        <v>333</v>
      </c>
      <c r="C252" s="330" t="s">
        <v>334</v>
      </c>
      <c r="D252" s="330"/>
      <c r="E252" s="330"/>
      <c r="F252" s="241" t="s">
        <v>72</v>
      </c>
      <c r="G252" s="247">
        <v>117</v>
      </c>
      <c r="H252" s="242"/>
      <c r="I252" s="247">
        <v>117</v>
      </c>
      <c r="J252" s="249"/>
      <c r="K252" s="242"/>
      <c r="L252" s="243">
        <v>202.3</v>
      </c>
      <c r="M252" s="242"/>
      <c r="N252" s="245">
        <v>9506.2999999999993</v>
      </c>
      <c r="O252" s="117"/>
      <c r="P252" s="117"/>
      <c r="AD252" s="131"/>
      <c r="AE252" s="226"/>
      <c r="AF252" s="226"/>
      <c r="AJ252" s="237" t="s">
        <v>334</v>
      </c>
      <c r="AL252" s="226"/>
    </row>
    <row r="253" spans="1:38" s="120" customFormat="1" ht="45" x14ac:dyDescent="0.25">
      <c r="A253" s="246"/>
      <c r="B253" s="239" t="s">
        <v>335</v>
      </c>
      <c r="C253" s="330" t="s">
        <v>336</v>
      </c>
      <c r="D253" s="330"/>
      <c r="E253" s="330"/>
      <c r="F253" s="241" t="s">
        <v>72</v>
      </c>
      <c r="G253" s="247">
        <v>74</v>
      </c>
      <c r="H253" s="244">
        <v>0.85</v>
      </c>
      <c r="I253" s="264">
        <v>62.9</v>
      </c>
      <c r="J253" s="249"/>
      <c r="K253" s="242"/>
      <c r="L253" s="243">
        <v>108.76</v>
      </c>
      <c r="M253" s="242"/>
      <c r="N253" s="245">
        <v>5110.6499999999996</v>
      </c>
      <c r="O253" s="117"/>
      <c r="P253" s="117"/>
      <c r="AD253" s="131"/>
      <c r="AE253" s="226"/>
      <c r="AF253" s="226"/>
      <c r="AJ253" s="237" t="s">
        <v>336</v>
      </c>
      <c r="AL253" s="226"/>
    </row>
    <row r="254" spans="1:38" s="120" customFormat="1" ht="15" x14ac:dyDescent="0.25">
      <c r="A254" s="255"/>
      <c r="B254" s="256"/>
      <c r="C254" s="339" t="s">
        <v>75</v>
      </c>
      <c r="D254" s="339"/>
      <c r="E254" s="339"/>
      <c r="F254" s="229"/>
      <c r="G254" s="230"/>
      <c r="H254" s="230"/>
      <c r="I254" s="230"/>
      <c r="J254" s="233"/>
      <c r="K254" s="230"/>
      <c r="L254" s="269">
        <v>876.65</v>
      </c>
      <c r="M254" s="252"/>
      <c r="N254" s="258">
        <v>26614.55</v>
      </c>
      <c r="O254" s="117"/>
      <c r="P254" s="117"/>
      <c r="AD254" s="131"/>
      <c r="AE254" s="226"/>
      <c r="AF254" s="226"/>
      <c r="AL254" s="226" t="s">
        <v>75</v>
      </c>
    </row>
    <row r="255" spans="1:38" s="120" customFormat="1" ht="34.5" x14ac:dyDescent="0.25">
      <c r="A255" s="227" t="s">
        <v>168</v>
      </c>
      <c r="B255" s="228" t="s">
        <v>169</v>
      </c>
      <c r="C255" s="339" t="s">
        <v>170</v>
      </c>
      <c r="D255" s="339"/>
      <c r="E255" s="339"/>
      <c r="F255" s="229" t="s">
        <v>79</v>
      </c>
      <c r="G255" s="230">
        <v>0.73</v>
      </c>
      <c r="H255" s="231">
        <v>1</v>
      </c>
      <c r="I255" s="263">
        <v>0.73</v>
      </c>
      <c r="J255" s="233"/>
      <c r="K255" s="230"/>
      <c r="L255" s="233"/>
      <c r="M255" s="230"/>
      <c r="N255" s="234"/>
      <c r="O255" s="118" t="s">
        <v>376</v>
      </c>
      <c r="P255" s="118" t="s">
        <v>387</v>
      </c>
      <c r="AD255" s="131"/>
      <c r="AE255" s="226"/>
      <c r="AF255" s="226" t="s">
        <v>170</v>
      </c>
      <c r="AL255" s="226"/>
    </row>
    <row r="256" spans="1:38" s="120" customFormat="1" ht="68.25" x14ac:dyDescent="0.25">
      <c r="A256" s="238"/>
      <c r="B256" s="239" t="s">
        <v>63</v>
      </c>
      <c r="C256" s="328" t="s">
        <v>64</v>
      </c>
      <c r="D256" s="328"/>
      <c r="E256" s="328"/>
      <c r="F256" s="328"/>
      <c r="G256" s="328"/>
      <c r="H256" s="328"/>
      <c r="I256" s="328"/>
      <c r="J256" s="328"/>
      <c r="K256" s="328"/>
      <c r="L256" s="328"/>
      <c r="M256" s="328"/>
      <c r="N256" s="329"/>
      <c r="O256" s="117"/>
      <c r="P256" s="117"/>
      <c r="AD256" s="131"/>
      <c r="AE256" s="226"/>
      <c r="AF256" s="226"/>
      <c r="AH256" s="237" t="s">
        <v>64</v>
      </c>
      <c r="AL256" s="226"/>
    </row>
    <row r="257" spans="1:38" s="120" customFormat="1" ht="15" x14ac:dyDescent="0.25">
      <c r="A257" s="240"/>
      <c r="B257" s="239" t="s">
        <v>58</v>
      </c>
      <c r="C257" s="330" t="s">
        <v>65</v>
      </c>
      <c r="D257" s="330"/>
      <c r="E257" s="330"/>
      <c r="F257" s="241"/>
      <c r="G257" s="242"/>
      <c r="H257" s="242"/>
      <c r="I257" s="242"/>
      <c r="J257" s="243">
        <v>120.81</v>
      </c>
      <c r="K257" s="244">
        <v>1.1499999999999999</v>
      </c>
      <c r="L257" s="243">
        <v>101.42</v>
      </c>
      <c r="M257" s="244">
        <v>46.99</v>
      </c>
      <c r="N257" s="245">
        <v>4765.7299999999996</v>
      </c>
      <c r="O257" s="117"/>
      <c r="P257" s="117"/>
      <c r="AD257" s="131"/>
      <c r="AE257" s="226"/>
      <c r="AF257" s="226"/>
      <c r="AI257" s="237" t="s">
        <v>65</v>
      </c>
      <c r="AL257" s="226"/>
    </row>
    <row r="258" spans="1:38" s="120" customFormat="1" ht="15" x14ac:dyDescent="0.25">
      <c r="A258" s="240"/>
      <c r="B258" s="239" t="s">
        <v>76</v>
      </c>
      <c r="C258" s="330" t="s">
        <v>80</v>
      </c>
      <c r="D258" s="330"/>
      <c r="E258" s="330"/>
      <c r="F258" s="241"/>
      <c r="G258" s="242"/>
      <c r="H258" s="242"/>
      <c r="I258" s="242"/>
      <c r="J258" s="243">
        <v>294.95999999999998</v>
      </c>
      <c r="K258" s="244">
        <v>1.1499999999999999</v>
      </c>
      <c r="L258" s="243">
        <v>247.62</v>
      </c>
      <c r="M258" s="244">
        <v>14.01</v>
      </c>
      <c r="N258" s="245">
        <v>3469.16</v>
      </c>
      <c r="AD258" s="131"/>
      <c r="AE258" s="226"/>
      <c r="AF258" s="226"/>
      <c r="AI258" s="237" t="s">
        <v>80</v>
      </c>
      <c r="AL258" s="226"/>
    </row>
    <row r="259" spans="1:38" s="120" customFormat="1" ht="15" x14ac:dyDescent="0.25">
      <c r="A259" s="240"/>
      <c r="B259" s="239" t="s">
        <v>83</v>
      </c>
      <c r="C259" s="330" t="s">
        <v>84</v>
      </c>
      <c r="D259" s="330"/>
      <c r="E259" s="330"/>
      <c r="F259" s="241"/>
      <c r="G259" s="242"/>
      <c r="H259" s="242"/>
      <c r="I259" s="242"/>
      <c r="J259" s="243">
        <v>22.45</v>
      </c>
      <c r="K259" s="242"/>
      <c r="L259" s="243">
        <v>16.39</v>
      </c>
      <c r="M259" s="244">
        <v>8.75</v>
      </c>
      <c r="N259" s="260">
        <v>143.41</v>
      </c>
      <c r="O259" s="117"/>
      <c r="P259" s="117"/>
      <c r="AD259" s="131"/>
      <c r="AE259" s="226"/>
      <c r="AF259" s="226"/>
      <c r="AI259" s="237" t="s">
        <v>84</v>
      </c>
      <c r="AL259" s="226"/>
    </row>
    <row r="260" spans="1:38" s="120" customFormat="1" ht="15" x14ac:dyDescent="0.25">
      <c r="A260" s="246"/>
      <c r="B260" s="239"/>
      <c r="C260" s="330" t="s">
        <v>66</v>
      </c>
      <c r="D260" s="330"/>
      <c r="E260" s="330"/>
      <c r="F260" s="241" t="s">
        <v>67</v>
      </c>
      <c r="G260" s="244">
        <v>13.32</v>
      </c>
      <c r="H260" s="244">
        <v>1.1499999999999999</v>
      </c>
      <c r="I260" s="248">
        <v>11.18214</v>
      </c>
      <c r="J260" s="249"/>
      <c r="K260" s="242"/>
      <c r="L260" s="249"/>
      <c r="M260" s="242"/>
      <c r="N260" s="250"/>
      <c r="O260" s="117"/>
      <c r="P260" s="117"/>
      <c r="AD260" s="131"/>
      <c r="AE260" s="226"/>
      <c r="AF260" s="226"/>
      <c r="AJ260" s="237" t="s">
        <v>66</v>
      </c>
      <c r="AL260" s="226"/>
    </row>
    <row r="261" spans="1:38" s="120" customFormat="1" ht="15" x14ac:dyDescent="0.25">
      <c r="A261" s="235"/>
      <c r="B261" s="239"/>
      <c r="C261" s="331" t="s">
        <v>68</v>
      </c>
      <c r="D261" s="331"/>
      <c r="E261" s="331"/>
      <c r="F261" s="251"/>
      <c r="G261" s="252"/>
      <c r="H261" s="252"/>
      <c r="I261" s="252"/>
      <c r="J261" s="253">
        <v>438.22</v>
      </c>
      <c r="K261" s="252"/>
      <c r="L261" s="253">
        <v>365.43</v>
      </c>
      <c r="M261" s="252"/>
      <c r="N261" s="254">
        <v>8378.2999999999993</v>
      </c>
      <c r="O261" s="117"/>
      <c r="P261" s="117"/>
      <c r="AD261" s="131"/>
      <c r="AE261" s="226"/>
      <c r="AF261" s="226"/>
      <c r="AK261" s="237" t="s">
        <v>68</v>
      </c>
      <c r="AL261" s="226"/>
    </row>
    <row r="262" spans="1:38" s="120" customFormat="1" ht="15" x14ac:dyDescent="0.25">
      <c r="A262" s="246"/>
      <c r="B262" s="239"/>
      <c r="C262" s="330" t="s">
        <v>69</v>
      </c>
      <c r="D262" s="330"/>
      <c r="E262" s="330"/>
      <c r="F262" s="241"/>
      <c r="G262" s="242"/>
      <c r="H262" s="242"/>
      <c r="I262" s="242"/>
      <c r="J262" s="249"/>
      <c r="K262" s="242"/>
      <c r="L262" s="243">
        <v>101.42</v>
      </c>
      <c r="M262" s="242"/>
      <c r="N262" s="245">
        <v>4765.7299999999996</v>
      </c>
      <c r="O262" s="117"/>
      <c r="P262" s="117"/>
      <c r="AD262" s="131"/>
      <c r="AE262" s="226"/>
      <c r="AF262" s="226"/>
      <c r="AJ262" s="237" t="s">
        <v>69</v>
      </c>
      <c r="AL262" s="226"/>
    </row>
    <row r="263" spans="1:38" s="120" customFormat="1" ht="57" x14ac:dyDescent="0.25">
      <c r="A263" s="246"/>
      <c r="B263" s="239" t="s">
        <v>86</v>
      </c>
      <c r="C263" s="330" t="s">
        <v>87</v>
      </c>
      <c r="D263" s="330"/>
      <c r="E263" s="330"/>
      <c r="F263" s="241" t="s">
        <v>72</v>
      </c>
      <c r="G263" s="247">
        <v>91</v>
      </c>
      <c r="H263" s="242"/>
      <c r="I263" s="247">
        <v>91</v>
      </c>
      <c r="J263" s="249"/>
      <c r="K263" s="242"/>
      <c r="L263" s="243">
        <v>92.29</v>
      </c>
      <c r="M263" s="242"/>
      <c r="N263" s="245">
        <v>4336.8100000000004</v>
      </c>
      <c r="O263" s="117"/>
      <c r="P263" s="117"/>
      <c r="AD263" s="131"/>
      <c r="AE263" s="226"/>
      <c r="AF263" s="226"/>
      <c r="AJ263" s="237" t="s">
        <v>87</v>
      </c>
      <c r="AL263" s="226"/>
    </row>
    <row r="264" spans="1:38" s="120" customFormat="1" ht="57" x14ac:dyDescent="0.25">
      <c r="A264" s="246"/>
      <c r="B264" s="239" t="s">
        <v>88</v>
      </c>
      <c r="C264" s="330" t="s">
        <v>89</v>
      </c>
      <c r="D264" s="330"/>
      <c r="E264" s="330"/>
      <c r="F264" s="241" t="s">
        <v>72</v>
      </c>
      <c r="G264" s="247">
        <v>52</v>
      </c>
      <c r="H264" s="242"/>
      <c r="I264" s="247">
        <v>52</v>
      </c>
      <c r="J264" s="249"/>
      <c r="K264" s="242"/>
      <c r="L264" s="243">
        <v>52.74</v>
      </c>
      <c r="M264" s="242"/>
      <c r="N264" s="245">
        <v>2478.1799999999998</v>
      </c>
      <c r="O264" s="117"/>
      <c r="P264" s="117"/>
      <c r="AD264" s="131"/>
      <c r="AE264" s="226"/>
      <c r="AF264" s="226"/>
      <c r="AJ264" s="237" t="s">
        <v>89</v>
      </c>
      <c r="AL264" s="226"/>
    </row>
    <row r="265" spans="1:38" s="120" customFormat="1" ht="15" x14ac:dyDescent="0.25">
      <c r="A265" s="255"/>
      <c r="B265" s="256"/>
      <c r="C265" s="339" t="s">
        <v>75</v>
      </c>
      <c r="D265" s="339"/>
      <c r="E265" s="339"/>
      <c r="F265" s="229"/>
      <c r="G265" s="230"/>
      <c r="H265" s="230"/>
      <c r="I265" s="230"/>
      <c r="J265" s="233"/>
      <c r="K265" s="230"/>
      <c r="L265" s="269">
        <v>510.46</v>
      </c>
      <c r="M265" s="252"/>
      <c r="N265" s="258">
        <v>15193.29</v>
      </c>
      <c r="O265" s="117"/>
      <c r="P265" s="117"/>
      <c r="AD265" s="131"/>
      <c r="AE265" s="226"/>
      <c r="AF265" s="226"/>
      <c r="AL265" s="226" t="s">
        <v>75</v>
      </c>
    </row>
    <row r="266" spans="1:38" s="120" customFormat="1" ht="45.75" x14ac:dyDescent="0.25">
      <c r="A266" s="227" t="s">
        <v>171</v>
      </c>
      <c r="B266" s="228" t="s">
        <v>172</v>
      </c>
      <c r="C266" s="339" t="s">
        <v>173</v>
      </c>
      <c r="D266" s="339"/>
      <c r="E266" s="339"/>
      <c r="F266" s="229" t="s">
        <v>174</v>
      </c>
      <c r="G266" s="230">
        <v>168.05</v>
      </c>
      <c r="H266" s="231">
        <v>1</v>
      </c>
      <c r="I266" s="263">
        <v>168.05</v>
      </c>
      <c r="J266" s="269">
        <v>3.28</v>
      </c>
      <c r="K266" s="230"/>
      <c r="L266" s="269">
        <v>551.20000000000005</v>
      </c>
      <c r="M266" s="263">
        <v>14.01</v>
      </c>
      <c r="N266" s="258">
        <v>7722.31</v>
      </c>
      <c r="O266" s="117"/>
      <c r="P266" s="117"/>
      <c r="AD266" s="131"/>
      <c r="AE266" s="226"/>
      <c r="AF266" s="226" t="s">
        <v>173</v>
      </c>
      <c r="AL266" s="226"/>
    </row>
    <row r="267" spans="1:38" s="120" customFormat="1" ht="15" x14ac:dyDescent="0.25">
      <c r="A267" s="255"/>
      <c r="B267" s="256"/>
      <c r="C267" s="339" t="s">
        <v>75</v>
      </c>
      <c r="D267" s="339"/>
      <c r="E267" s="339"/>
      <c r="F267" s="229"/>
      <c r="G267" s="230"/>
      <c r="H267" s="230"/>
      <c r="I267" s="230"/>
      <c r="J267" s="233"/>
      <c r="K267" s="230"/>
      <c r="L267" s="269">
        <v>551.20000000000005</v>
      </c>
      <c r="M267" s="252"/>
      <c r="N267" s="258">
        <v>7722.31</v>
      </c>
      <c r="O267" s="117"/>
      <c r="P267" s="117"/>
      <c r="AD267" s="131"/>
      <c r="AE267" s="226"/>
      <c r="AF267" s="226"/>
      <c r="AL267" s="226" t="s">
        <v>75</v>
      </c>
    </row>
    <row r="268" spans="1:38" s="120" customFormat="1" ht="34.5" x14ac:dyDescent="0.25">
      <c r="A268" s="227" t="s">
        <v>175</v>
      </c>
      <c r="B268" s="228" t="s">
        <v>176</v>
      </c>
      <c r="C268" s="339" t="s">
        <v>177</v>
      </c>
      <c r="D268" s="339"/>
      <c r="E268" s="339"/>
      <c r="F268" s="229" t="s">
        <v>174</v>
      </c>
      <c r="G268" s="230">
        <v>102.4</v>
      </c>
      <c r="H268" s="231">
        <v>1</v>
      </c>
      <c r="I268" s="272">
        <v>102.4</v>
      </c>
      <c r="J268" s="269">
        <v>8.39</v>
      </c>
      <c r="K268" s="230"/>
      <c r="L268" s="269">
        <v>859.14</v>
      </c>
      <c r="M268" s="263">
        <v>14.01</v>
      </c>
      <c r="N268" s="258">
        <v>12036.55</v>
      </c>
      <c r="O268" s="117"/>
      <c r="P268" s="117"/>
      <c r="AD268" s="131"/>
      <c r="AE268" s="226"/>
      <c r="AF268" s="226" t="s">
        <v>177</v>
      </c>
      <c r="AL268" s="226"/>
    </row>
    <row r="269" spans="1:38" s="120" customFormat="1" ht="15" x14ac:dyDescent="0.25">
      <c r="A269" s="255"/>
      <c r="B269" s="256"/>
      <c r="C269" s="339" t="s">
        <v>75</v>
      </c>
      <c r="D269" s="339"/>
      <c r="E269" s="339"/>
      <c r="F269" s="229"/>
      <c r="G269" s="230"/>
      <c r="H269" s="230"/>
      <c r="I269" s="230"/>
      <c r="J269" s="233"/>
      <c r="K269" s="230"/>
      <c r="L269" s="269">
        <v>859.14</v>
      </c>
      <c r="M269" s="252"/>
      <c r="N269" s="258">
        <v>12036.55</v>
      </c>
      <c r="O269" s="117"/>
      <c r="P269" s="117"/>
      <c r="AD269" s="131"/>
      <c r="AE269" s="226"/>
      <c r="AF269" s="226"/>
      <c r="AL269" s="226" t="s">
        <v>75</v>
      </c>
    </row>
    <row r="270" spans="1:38" s="120" customFormat="1" ht="34.5" x14ac:dyDescent="0.25">
      <c r="A270" s="227" t="s">
        <v>178</v>
      </c>
      <c r="B270" s="228" t="s">
        <v>179</v>
      </c>
      <c r="C270" s="339" t="s">
        <v>180</v>
      </c>
      <c r="D270" s="339"/>
      <c r="E270" s="339"/>
      <c r="F270" s="229" t="s">
        <v>174</v>
      </c>
      <c r="G270" s="230">
        <v>1.329</v>
      </c>
      <c r="H270" s="231">
        <v>1</v>
      </c>
      <c r="I270" s="266">
        <v>1.329</v>
      </c>
      <c r="J270" s="269">
        <v>42.98</v>
      </c>
      <c r="K270" s="230"/>
      <c r="L270" s="269">
        <v>57.12</v>
      </c>
      <c r="M270" s="263">
        <v>14.01</v>
      </c>
      <c r="N270" s="273">
        <v>800.25</v>
      </c>
      <c r="O270" s="117"/>
      <c r="P270" s="117"/>
      <c r="AD270" s="131"/>
      <c r="AE270" s="226"/>
      <c r="AF270" s="226" t="s">
        <v>180</v>
      </c>
      <c r="AL270" s="226"/>
    </row>
    <row r="271" spans="1:38" s="120" customFormat="1" ht="15" x14ac:dyDescent="0.25">
      <c r="A271" s="255"/>
      <c r="B271" s="256"/>
      <c r="C271" s="339" t="s">
        <v>75</v>
      </c>
      <c r="D271" s="339"/>
      <c r="E271" s="339"/>
      <c r="F271" s="229"/>
      <c r="G271" s="230"/>
      <c r="H271" s="230"/>
      <c r="I271" s="230"/>
      <c r="J271" s="233"/>
      <c r="K271" s="230"/>
      <c r="L271" s="269">
        <v>57.12</v>
      </c>
      <c r="M271" s="252"/>
      <c r="N271" s="273">
        <v>800.25</v>
      </c>
      <c r="O271" s="117"/>
      <c r="P271" s="117"/>
      <c r="AD271" s="131"/>
      <c r="AE271" s="226"/>
      <c r="AF271" s="226"/>
      <c r="AL271" s="226" t="s">
        <v>75</v>
      </c>
    </row>
    <row r="272" spans="1:38" s="120" customFormat="1" ht="45.75" x14ac:dyDescent="0.25">
      <c r="A272" s="227" t="s">
        <v>181</v>
      </c>
      <c r="B272" s="228" t="s">
        <v>182</v>
      </c>
      <c r="C272" s="339" t="s">
        <v>183</v>
      </c>
      <c r="D272" s="339"/>
      <c r="E272" s="339"/>
      <c r="F272" s="229" t="s">
        <v>174</v>
      </c>
      <c r="G272" s="230">
        <v>271.77999999999997</v>
      </c>
      <c r="H272" s="231">
        <v>1</v>
      </c>
      <c r="I272" s="263">
        <v>271.77999999999997</v>
      </c>
      <c r="J272" s="269">
        <v>2.91</v>
      </c>
      <c r="K272" s="230"/>
      <c r="L272" s="269">
        <v>790.88</v>
      </c>
      <c r="M272" s="263">
        <v>14.38</v>
      </c>
      <c r="N272" s="258">
        <v>11372.85</v>
      </c>
      <c r="O272" s="117"/>
      <c r="P272" s="117"/>
      <c r="AD272" s="131"/>
      <c r="AE272" s="226"/>
      <c r="AF272" s="226" t="s">
        <v>183</v>
      </c>
      <c r="AL272" s="226"/>
    </row>
    <row r="273" spans="1:38" s="120" customFormat="1" ht="15" x14ac:dyDescent="0.25">
      <c r="A273" s="235"/>
      <c r="B273" s="236"/>
      <c r="C273" s="330" t="s">
        <v>184</v>
      </c>
      <c r="D273" s="330"/>
      <c r="E273" s="330"/>
      <c r="F273" s="330"/>
      <c r="G273" s="330"/>
      <c r="H273" s="330"/>
      <c r="I273" s="330"/>
      <c r="J273" s="330"/>
      <c r="K273" s="330"/>
      <c r="L273" s="330"/>
      <c r="M273" s="330"/>
      <c r="N273" s="340"/>
      <c r="O273" s="117"/>
      <c r="P273" s="117"/>
      <c r="AD273" s="131"/>
      <c r="AE273" s="226"/>
      <c r="AF273" s="226"/>
      <c r="AG273" s="237" t="s">
        <v>184</v>
      </c>
      <c r="AL273" s="226"/>
    </row>
    <row r="274" spans="1:38" s="120" customFormat="1" ht="15" x14ac:dyDescent="0.25">
      <c r="A274" s="255"/>
      <c r="B274" s="256"/>
      <c r="C274" s="339" t="s">
        <v>75</v>
      </c>
      <c r="D274" s="339"/>
      <c r="E274" s="339"/>
      <c r="F274" s="229"/>
      <c r="G274" s="230"/>
      <c r="H274" s="230"/>
      <c r="I274" s="230"/>
      <c r="J274" s="233"/>
      <c r="K274" s="230"/>
      <c r="L274" s="269">
        <v>790.88</v>
      </c>
      <c r="M274" s="252"/>
      <c r="N274" s="258">
        <v>11372.85</v>
      </c>
      <c r="O274" s="117"/>
      <c r="P274" s="117"/>
      <c r="AD274" s="131"/>
      <c r="AE274" s="226"/>
      <c r="AF274" s="226"/>
      <c r="AL274" s="226" t="s">
        <v>75</v>
      </c>
    </row>
    <row r="275" spans="1:38" s="120" customFormat="1" ht="15" x14ac:dyDescent="0.25">
      <c r="A275" s="336" t="s">
        <v>185</v>
      </c>
      <c r="B275" s="337"/>
      <c r="C275" s="337"/>
      <c r="D275" s="337"/>
      <c r="E275" s="337"/>
      <c r="F275" s="337"/>
      <c r="G275" s="337"/>
      <c r="H275" s="337"/>
      <c r="I275" s="337"/>
      <c r="J275" s="337"/>
      <c r="K275" s="337"/>
      <c r="L275" s="337"/>
      <c r="M275" s="337"/>
      <c r="N275" s="338"/>
      <c r="O275" s="117"/>
      <c r="P275" s="117"/>
      <c r="AD275" s="131"/>
      <c r="AE275" s="226" t="s">
        <v>185</v>
      </c>
      <c r="AF275" s="226"/>
      <c r="AL275" s="226"/>
    </row>
    <row r="276" spans="1:38" s="120" customFormat="1" ht="45.75" x14ac:dyDescent="0.25">
      <c r="A276" s="227" t="s">
        <v>186</v>
      </c>
      <c r="B276" s="228" t="s">
        <v>187</v>
      </c>
      <c r="C276" s="339" t="s">
        <v>188</v>
      </c>
      <c r="D276" s="339"/>
      <c r="E276" s="339"/>
      <c r="F276" s="229" t="s">
        <v>189</v>
      </c>
      <c r="G276" s="230">
        <v>0.10324999999999999</v>
      </c>
      <c r="H276" s="231">
        <v>1</v>
      </c>
      <c r="I276" s="271">
        <v>0.10324999999999999</v>
      </c>
      <c r="J276" s="233"/>
      <c r="K276" s="230"/>
      <c r="L276" s="233"/>
      <c r="M276" s="230"/>
      <c r="N276" s="234"/>
      <c r="O276" s="118" t="s">
        <v>378</v>
      </c>
      <c r="P276" s="118" t="s">
        <v>387</v>
      </c>
      <c r="AD276" s="131"/>
      <c r="AE276" s="226"/>
      <c r="AF276" s="226" t="s">
        <v>188</v>
      </c>
      <c r="AL276" s="226"/>
    </row>
    <row r="277" spans="1:38" s="120" customFormat="1" ht="15" x14ac:dyDescent="0.25">
      <c r="A277" s="235"/>
      <c r="B277" s="236"/>
      <c r="C277" s="330" t="s">
        <v>190</v>
      </c>
      <c r="D277" s="330"/>
      <c r="E277" s="330"/>
      <c r="F277" s="330"/>
      <c r="G277" s="330"/>
      <c r="H277" s="330"/>
      <c r="I277" s="330"/>
      <c r="J277" s="330"/>
      <c r="K277" s="330"/>
      <c r="L277" s="330"/>
      <c r="M277" s="330"/>
      <c r="N277" s="340"/>
      <c r="O277" s="117"/>
      <c r="P277" s="117"/>
      <c r="AD277" s="131"/>
      <c r="AE277" s="226"/>
      <c r="AF277" s="226"/>
      <c r="AG277" s="237" t="s">
        <v>190</v>
      </c>
      <c r="AL277" s="226"/>
    </row>
    <row r="278" spans="1:38" s="120" customFormat="1" ht="23.25" x14ac:dyDescent="0.25">
      <c r="A278" s="238"/>
      <c r="B278" s="239" t="s">
        <v>105</v>
      </c>
      <c r="C278" s="328" t="s">
        <v>106</v>
      </c>
      <c r="D278" s="328"/>
      <c r="E278" s="328"/>
      <c r="F278" s="328"/>
      <c r="G278" s="328"/>
      <c r="H278" s="328"/>
      <c r="I278" s="328"/>
      <c r="J278" s="328"/>
      <c r="K278" s="328"/>
      <c r="L278" s="328"/>
      <c r="M278" s="328"/>
      <c r="N278" s="329"/>
      <c r="O278" s="117"/>
      <c r="P278" s="117"/>
      <c r="AD278" s="131"/>
      <c r="AE278" s="226"/>
      <c r="AF278" s="226"/>
      <c r="AH278" s="237" t="s">
        <v>106</v>
      </c>
      <c r="AL278" s="226"/>
    </row>
    <row r="279" spans="1:38" s="120" customFormat="1" ht="68.25" x14ac:dyDescent="0.25">
      <c r="A279" s="238"/>
      <c r="B279" s="239" t="s">
        <v>63</v>
      </c>
      <c r="C279" s="328" t="s">
        <v>64</v>
      </c>
      <c r="D279" s="328"/>
      <c r="E279" s="328"/>
      <c r="F279" s="328"/>
      <c r="G279" s="328"/>
      <c r="H279" s="328"/>
      <c r="I279" s="328"/>
      <c r="J279" s="328"/>
      <c r="K279" s="328"/>
      <c r="L279" s="328"/>
      <c r="M279" s="328"/>
      <c r="N279" s="329"/>
      <c r="O279" s="117"/>
      <c r="P279" s="117"/>
      <c r="AD279" s="131"/>
      <c r="AE279" s="226"/>
      <c r="AF279" s="226"/>
      <c r="AH279" s="237" t="s">
        <v>64</v>
      </c>
      <c r="AL279" s="226"/>
    </row>
    <row r="280" spans="1:38" s="120" customFormat="1" ht="15" x14ac:dyDescent="0.25">
      <c r="A280" s="240"/>
      <c r="B280" s="239" t="s">
        <v>76</v>
      </c>
      <c r="C280" s="330" t="s">
        <v>80</v>
      </c>
      <c r="D280" s="330"/>
      <c r="E280" s="330"/>
      <c r="F280" s="241"/>
      <c r="G280" s="242"/>
      <c r="H280" s="242"/>
      <c r="I280" s="242"/>
      <c r="J280" s="259">
        <v>2347.36</v>
      </c>
      <c r="K280" s="265">
        <v>1.4375</v>
      </c>
      <c r="L280" s="243">
        <v>348.4</v>
      </c>
      <c r="M280" s="244">
        <v>14.01</v>
      </c>
      <c r="N280" s="245">
        <v>4881.08</v>
      </c>
      <c r="O280" s="117"/>
      <c r="P280" s="117"/>
      <c r="AD280" s="131"/>
      <c r="AE280" s="226"/>
      <c r="AF280" s="226"/>
      <c r="AI280" s="237" t="s">
        <v>80</v>
      </c>
      <c r="AL280" s="226"/>
    </row>
    <row r="281" spans="1:38" s="120" customFormat="1" ht="15" x14ac:dyDescent="0.25">
      <c r="A281" s="240"/>
      <c r="B281" s="239" t="s">
        <v>81</v>
      </c>
      <c r="C281" s="330" t="s">
        <v>82</v>
      </c>
      <c r="D281" s="330"/>
      <c r="E281" s="330"/>
      <c r="F281" s="241"/>
      <c r="G281" s="242"/>
      <c r="H281" s="242"/>
      <c r="I281" s="242"/>
      <c r="J281" s="243">
        <v>396.43</v>
      </c>
      <c r="K281" s="265">
        <v>1.4375</v>
      </c>
      <c r="L281" s="243">
        <v>58.84</v>
      </c>
      <c r="M281" s="244">
        <v>46.99</v>
      </c>
      <c r="N281" s="245">
        <v>2764.89</v>
      </c>
      <c r="O281" s="117"/>
      <c r="P281" s="117"/>
      <c r="AD281" s="131"/>
      <c r="AE281" s="226"/>
      <c r="AF281" s="226"/>
      <c r="AI281" s="237" t="s">
        <v>82</v>
      </c>
      <c r="AL281" s="226"/>
    </row>
    <row r="282" spans="1:38" s="120" customFormat="1" ht="15" x14ac:dyDescent="0.25">
      <c r="A282" s="246"/>
      <c r="B282" s="239"/>
      <c r="C282" s="330" t="s">
        <v>85</v>
      </c>
      <c r="D282" s="330"/>
      <c r="E282" s="330"/>
      <c r="F282" s="241" t="s">
        <v>67</v>
      </c>
      <c r="G282" s="244">
        <v>29.08</v>
      </c>
      <c r="H282" s="265">
        <v>1.4375</v>
      </c>
      <c r="I282" s="268">
        <v>4.3161081000000001</v>
      </c>
      <c r="J282" s="249"/>
      <c r="K282" s="242"/>
      <c r="L282" s="249"/>
      <c r="M282" s="242"/>
      <c r="N282" s="250"/>
      <c r="O282" s="117"/>
      <c r="P282" s="117"/>
      <c r="AD282" s="131"/>
      <c r="AE282" s="226"/>
      <c r="AF282" s="226"/>
      <c r="AJ282" s="237" t="s">
        <v>85</v>
      </c>
      <c r="AL282" s="226"/>
    </row>
    <row r="283" spans="1:38" s="120" customFormat="1" ht="15" x14ac:dyDescent="0.25">
      <c r="A283" s="235"/>
      <c r="B283" s="239"/>
      <c r="C283" s="331" t="s">
        <v>68</v>
      </c>
      <c r="D283" s="331"/>
      <c r="E283" s="331"/>
      <c r="F283" s="251"/>
      <c r="G283" s="252"/>
      <c r="H283" s="252"/>
      <c r="I283" s="252"/>
      <c r="J283" s="262">
        <v>2347.36</v>
      </c>
      <c r="K283" s="252"/>
      <c r="L283" s="253">
        <v>348.4</v>
      </c>
      <c r="M283" s="252"/>
      <c r="N283" s="254">
        <v>4881.08</v>
      </c>
      <c r="O283" s="117"/>
      <c r="P283" s="117"/>
      <c r="AD283" s="131"/>
      <c r="AE283" s="226"/>
      <c r="AF283" s="226"/>
      <c r="AK283" s="237" t="s">
        <v>68</v>
      </c>
      <c r="AL283" s="226"/>
    </row>
    <row r="284" spans="1:38" s="120" customFormat="1" ht="15" x14ac:dyDescent="0.25">
      <c r="A284" s="246"/>
      <c r="B284" s="239"/>
      <c r="C284" s="330" t="s">
        <v>69</v>
      </c>
      <c r="D284" s="330"/>
      <c r="E284" s="330"/>
      <c r="F284" s="241"/>
      <c r="G284" s="242"/>
      <c r="H284" s="242"/>
      <c r="I284" s="242"/>
      <c r="J284" s="249"/>
      <c r="K284" s="242"/>
      <c r="L284" s="243">
        <v>58.84</v>
      </c>
      <c r="M284" s="242"/>
      <c r="N284" s="245">
        <v>2764.89</v>
      </c>
      <c r="O284" s="117"/>
      <c r="P284" s="117"/>
      <c r="AD284" s="131"/>
      <c r="AE284" s="226"/>
      <c r="AF284" s="226"/>
      <c r="AJ284" s="237" t="s">
        <v>69</v>
      </c>
      <c r="AL284" s="226"/>
    </row>
    <row r="285" spans="1:38" s="120" customFormat="1" ht="23.25" x14ac:dyDescent="0.25">
      <c r="A285" s="246"/>
      <c r="B285" s="239" t="s">
        <v>191</v>
      </c>
      <c r="C285" s="330" t="s">
        <v>192</v>
      </c>
      <c r="D285" s="330"/>
      <c r="E285" s="330"/>
      <c r="F285" s="241" t="s">
        <v>72</v>
      </c>
      <c r="G285" s="247">
        <v>92</v>
      </c>
      <c r="H285" s="242"/>
      <c r="I285" s="247">
        <v>92</v>
      </c>
      <c r="J285" s="249"/>
      <c r="K285" s="242"/>
      <c r="L285" s="243">
        <v>54.13</v>
      </c>
      <c r="M285" s="242"/>
      <c r="N285" s="245">
        <v>2543.6999999999998</v>
      </c>
      <c r="O285" s="117"/>
      <c r="P285" s="117"/>
      <c r="AD285" s="131"/>
      <c r="AE285" s="226"/>
      <c r="AF285" s="226"/>
      <c r="AJ285" s="237" t="s">
        <v>192</v>
      </c>
      <c r="AL285" s="226"/>
    </row>
    <row r="286" spans="1:38" s="120" customFormat="1" ht="45" x14ac:dyDescent="0.25">
      <c r="A286" s="246"/>
      <c r="B286" s="239" t="s">
        <v>193</v>
      </c>
      <c r="C286" s="330" t="s">
        <v>194</v>
      </c>
      <c r="D286" s="330"/>
      <c r="E286" s="330"/>
      <c r="F286" s="241" t="s">
        <v>72</v>
      </c>
      <c r="G286" s="247">
        <v>46</v>
      </c>
      <c r="H286" s="244">
        <v>0.85</v>
      </c>
      <c r="I286" s="264">
        <v>39.1</v>
      </c>
      <c r="J286" s="249"/>
      <c r="K286" s="242"/>
      <c r="L286" s="243">
        <v>23.01</v>
      </c>
      <c r="M286" s="242"/>
      <c r="N286" s="245">
        <v>1081.07</v>
      </c>
      <c r="O286" s="117"/>
      <c r="P286" s="117"/>
      <c r="AD286" s="131"/>
      <c r="AE286" s="226"/>
      <c r="AF286" s="226"/>
      <c r="AJ286" s="237" t="s">
        <v>194</v>
      </c>
      <c r="AL286" s="226"/>
    </row>
    <row r="287" spans="1:38" s="120" customFormat="1" ht="15" x14ac:dyDescent="0.25">
      <c r="A287" s="255"/>
      <c r="B287" s="256"/>
      <c r="C287" s="339" t="s">
        <v>75</v>
      </c>
      <c r="D287" s="339"/>
      <c r="E287" s="339"/>
      <c r="F287" s="229"/>
      <c r="G287" s="230"/>
      <c r="H287" s="230"/>
      <c r="I287" s="230"/>
      <c r="J287" s="233"/>
      <c r="K287" s="230"/>
      <c r="L287" s="269">
        <v>425.54</v>
      </c>
      <c r="M287" s="252"/>
      <c r="N287" s="258">
        <v>8505.85</v>
      </c>
      <c r="O287" s="117"/>
      <c r="P287" s="117"/>
      <c r="AD287" s="131"/>
      <c r="AE287" s="226"/>
      <c r="AF287" s="226"/>
      <c r="AL287" s="226" t="s">
        <v>75</v>
      </c>
    </row>
    <row r="288" spans="1:38" s="120" customFormat="1" ht="34.5" x14ac:dyDescent="0.25">
      <c r="A288" s="227" t="s">
        <v>195</v>
      </c>
      <c r="B288" s="228" t="s">
        <v>196</v>
      </c>
      <c r="C288" s="339" t="s">
        <v>453</v>
      </c>
      <c r="D288" s="339"/>
      <c r="E288" s="339"/>
      <c r="F288" s="229" t="s">
        <v>189</v>
      </c>
      <c r="G288" s="230">
        <v>0.10324999999999999</v>
      </c>
      <c r="H288" s="231">
        <v>1</v>
      </c>
      <c r="I288" s="271">
        <v>0.10324999999999999</v>
      </c>
      <c r="J288" s="233"/>
      <c r="K288" s="230"/>
      <c r="L288" s="233"/>
      <c r="M288" s="230"/>
      <c r="N288" s="234"/>
      <c r="O288" s="117"/>
      <c r="P288" s="117"/>
      <c r="AD288" s="131"/>
      <c r="AE288" s="226"/>
      <c r="AF288" s="226" t="s">
        <v>453</v>
      </c>
      <c r="AL288" s="226"/>
    </row>
    <row r="289" spans="1:38" s="120" customFormat="1" ht="15" x14ac:dyDescent="0.25">
      <c r="A289" s="235"/>
      <c r="B289" s="236"/>
      <c r="C289" s="330" t="s">
        <v>190</v>
      </c>
      <c r="D289" s="330"/>
      <c r="E289" s="330"/>
      <c r="F289" s="330"/>
      <c r="G289" s="330"/>
      <c r="H289" s="330"/>
      <c r="I289" s="330"/>
      <c r="J289" s="330"/>
      <c r="K289" s="330"/>
      <c r="L289" s="330"/>
      <c r="M289" s="330"/>
      <c r="N289" s="340"/>
      <c r="O289" s="117"/>
      <c r="P289" s="117"/>
      <c r="AD289" s="131"/>
      <c r="AE289" s="226"/>
      <c r="AF289" s="226"/>
      <c r="AG289" s="237" t="s">
        <v>190</v>
      </c>
      <c r="AL289" s="226"/>
    </row>
    <row r="290" spans="1:38" s="120" customFormat="1" ht="15" x14ac:dyDescent="0.25">
      <c r="A290" s="238"/>
      <c r="B290" s="239" t="s">
        <v>454</v>
      </c>
      <c r="C290" s="328" t="s">
        <v>455</v>
      </c>
      <c r="D290" s="328"/>
      <c r="E290" s="328"/>
      <c r="F290" s="328"/>
      <c r="G290" s="328"/>
      <c r="H290" s="328"/>
      <c r="I290" s="328"/>
      <c r="J290" s="328"/>
      <c r="K290" s="328"/>
      <c r="L290" s="328"/>
      <c r="M290" s="328"/>
      <c r="N290" s="329"/>
      <c r="O290" s="117"/>
      <c r="P290" s="117"/>
      <c r="AD290" s="131"/>
      <c r="AE290" s="226"/>
      <c r="AF290" s="226"/>
      <c r="AH290" s="237" t="s">
        <v>455</v>
      </c>
      <c r="AL290" s="226"/>
    </row>
    <row r="291" spans="1:38" s="120" customFormat="1" ht="23.25" x14ac:dyDescent="0.25">
      <c r="A291" s="238"/>
      <c r="B291" s="239" t="s">
        <v>105</v>
      </c>
      <c r="C291" s="328" t="s">
        <v>106</v>
      </c>
      <c r="D291" s="328"/>
      <c r="E291" s="328"/>
      <c r="F291" s="328"/>
      <c r="G291" s="328"/>
      <c r="H291" s="328"/>
      <c r="I291" s="328"/>
      <c r="J291" s="328"/>
      <c r="K291" s="328"/>
      <c r="L291" s="328"/>
      <c r="M291" s="328"/>
      <c r="N291" s="329"/>
      <c r="O291" s="117"/>
      <c r="P291" s="117"/>
      <c r="AD291" s="131"/>
      <c r="AE291" s="226"/>
      <c r="AF291" s="226"/>
      <c r="AH291" s="237" t="s">
        <v>106</v>
      </c>
      <c r="AL291" s="226"/>
    </row>
    <row r="292" spans="1:38" s="120" customFormat="1" ht="68.25" x14ac:dyDescent="0.25">
      <c r="A292" s="238"/>
      <c r="B292" s="239" t="s">
        <v>63</v>
      </c>
      <c r="C292" s="328" t="s">
        <v>64</v>
      </c>
      <c r="D292" s="328"/>
      <c r="E292" s="328"/>
      <c r="F292" s="328"/>
      <c r="G292" s="328"/>
      <c r="H292" s="328"/>
      <c r="I292" s="328"/>
      <c r="J292" s="328"/>
      <c r="K292" s="328"/>
      <c r="L292" s="328"/>
      <c r="M292" s="328"/>
      <c r="N292" s="329"/>
      <c r="O292" s="117"/>
      <c r="P292" s="117"/>
      <c r="AD292" s="131"/>
      <c r="AE292" s="226"/>
      <c r="AF292" s="226"/>
      <c r="AH292" s="237" t="s">
        <v>64</v>
      </c>
      <c r="AL292" s="226"/>
    </row>
    <row r="293" spans="1:38" s="120" customFormat="1" ht="15" x14ac:dyDescent="0.25">
      <c r="A293" s="240"/>
      <c r="B293" s="239" t="s">
        <v>76</v>
      </c>
      <c r="C293" s="330" t="s">
        <v>80</v>
      </c>
      <c r="D293" s="330"/>
      <c r="E293" s="330"/>
      <c r="F293" s="241"/>
      <c r="G293" s="242"/>
      <c r="H293" s="242"/>
      <c r="I293" s="242"/>
      <c r="J293" s="243">
        <v>386.42</v>
      </c>
      <c r="K293" s="265">
        <v>4.3125</v>
      </c>
      <c r="L293" s="243">
        <v>172.06</v>
      </c>
      <c r="M293" s="244">
        <v>14.01</v>
      </c>
      <c r="N293" s="245">
        <v>2410.56</v>
      </c>
      <c r="O293" s="117"/>
      <c r="P293" s="117"/>
      <c r="AD293" s="131"/>
      <c r="AE293" s="226"/>
      <c r="AF293" s="226"/>
      <c r="AI293" s="237" t="s">
        <v>80</v>
      </c>
      <c r="AL293" s="226"/>
    </row>
    <row r="294" spans="1:38" s="120" customFormat="1" ht="15" x14ac:dyDescent="0.25">
      <c r="A294" s="240"/>
      <c r="B294" s="239" t="s">
        <v>81</v>
      </c>
      <c r="C294" s="330" t="s">
        <v>82</v>
      </c>
      <c r="D294" s="330"/>
      <c r="E294" s="330"/>
      <c r="F294" s="241"/>
      <c r="G294" s="242"/>
      <c r="H294" s="242"/>
      <c r="I294" s="242"/>
      <c r="J294" s="243">
        <v>61.63</v>
      </c>
      <c r="K294" s="265">
        <v>4.3125</v>
      </c>
      <c r="L294" s="243">
        <v>27.44</v>
      </c>
      <c r="M294" s="244">
        <v>46.99</v>
      </c>
      <c r="N294" s="245">
        <v>1289.4100000000001</v>
      </c>
      <c r="O294" s="117"/>
      <c r="P294" s="117"/>
      <c r="AD294" s="131"/>
      <c r="AE294" s="226"/>
      <c r="AF294" s="226"/>
      <c r="AI294" s="237" t="s">
        <v>82</v>
      </c>
      <c r="AL294" s="226"/>
    </row>
    <row r="295" spans="1:38" s="120" customFormat="1" ht="15" x14ac:dyDescent="0.25">
      <c r="A295" s="246"/>
      <c r="B295" s="239"/>
      <c r="C295" s="330" t="s">
        <v>85</v>
      </c>
      <c r="D295" s="330"/>
      <c r="E295" s="330"/>
      <c r="F295" s="241" t="s">
        <v>67</v>
      </c>
      <c r="G295" s="244">
        <v>4.28</v>
      </c>
      <c r="H295" s="265">
        <v>4.3125</v>
      </c>
      <c r="I295" s="268">
        <v>1.9057369</v>
      </c>
      <c r="J295" s="249"/>
      <c r="K295" s="242"/>
      <c r="L295" s="249"/>
      <c r="M295" s="242"/>
      <c r="N295" s="250"/>
      <c r="O295" s="117"/>
      <c r="P295" s="117"/>
      <c r="AD295" s="131"/>
      <c r="AE295" s="226"/>
      <c r="AF295" s="226"/>
      <c r="AJ295" s="237" t="s">
        <v>85</v>
      </c>
      <c r="AL295" s="226"/>
    </row>
    <row r="296" spans="1:38" s="120" customFormat="1" ht="15" x14ac:dyDescent="0.25">
      <c r="A296" s="235"/>
      <c r="B296" s="239"/>
      <c r="C296" s="331" t="s">
        <v>68</v>
      </c>
      <c r="D296" s="331"/>
      <c r="E296" s="331"/>
      <c r="F296" s="251"/>
      <c r="G296" s="252"/>
      <c r="H296" s="252"/>
      <c r="I296" s="252"/>
      <c r="J296" s="253">
        <v>386.42</v>
      </c>
      <c r="K296" s="252"/>
      <c r="L296" s="253">
        <v>172.06</v>
      </c>
      <c r="M296" s="252"/>
      <c r="N296" s="254">
        <v>2410.56</v>
      </c>
      <c r="O296" s="117"/>
      <c r="P296" s="117"/>
      <c r="AD296" s="131"/>
      <c r="AE296" s="226"/>
      <c r="AF296" s="226"/>
      <c r="AK296" s="237" t="s">
        <v>68</v>
      </c>
      <c r="AL296" s="226"/>
    </row>
    <row r="297" spans="1:38" s="120" customFormat="1" ht="15" x14ac:dyDescent="0.25">
      <c r="A297" s="246"/>
      <c r="B297" s="239"/>
      <c r="C297" s="330" t="s">
        <v>69</v>
      </c>
      <c r="D297" s="330"/>
      <c r="E297" s="330"/>
      <c r="F297" s="241"/>
      <c r="G297" s="242"/>
      <c r="H297" s="242"/>
      <c r="I297" s="242"/>
      <c r="J297" s="249"/>
      <c r="K297" s="242"/>
      <c r="L297" s="243">
        <v>27.44</v>
      </c>
      <c r="M297" s="242"/>
      <c r="N297" s="245">
        <v>1289.4100000000001</v>
      </c>
      <c r="O297" s="117"/>
      <c r="P297" s="117"/>
      <c r="AD297" s="131"/>
      <c r="AE297" s="226"/>
      <c r="AF297" s="226"/>
      <c r="AJ297" s="237" t="s">
        <v>69</v>
      </c>
      <c r="AL297" s="226"/>
    </row>
    <row r="298" spans="1:38" s="120" customFormat="1" ht="23.25" x14ac:dyDescent="0.25">
      <c r="A298" s="246"/>
      <c r="B298" s="239" t="s">
        <v>191</v>
      </c>
      <c r="C298" s="330" t="s">
        <v>192</v>
      </c>
      <c r="D298" s="330"/>
      <c r="E298" s="330"/>
      <c r="F298" s="241" t="s">
        <v>72</v>
      </c>
      <c r="G298" s="247">
        <v>92</v>
      </c>
      <c r="H298" s="242"/>
      <c r="I298" s="247">
        <v>92</v>
      </c>
      <c r="J298" s="249"/>
      <c r="K298" s="242"/>
      <c r="L298" s="243">
        <v>25.24</v>
      </c>
      <c r="M298" s="242"/>
      <c r="N298" s="245">
        <v>1186.26</v>
      </c>
      <c r="O298" s="117"/>
      <c r="P298" s="117"/>
      <c r="AD298" s="131"/>
      <c r="AE298" s="226"/>
      <c r="AF298" s="226"/>
      <c r="AJ298" s="237" t="s">
        <v>192</v>
      </c>
      <c r="AL298" s="226"/>
    </row>
    <row r="299" spans="1:38" s="120" customFormat="1" ht="45" x14ac:dyDescent="0.25">
      <c r="A299" s="246"/>
      <c r="B299" s="239" t="s">
        <v>193</v>
      </c>
      <c r="C299" s="330" t="s">
        <v>194</v>
      </c>
      <c r="D299" s="330"/>
      <c r="E299" s="330"/>
      <c r="F299" s="241" t="s">
        <v>72</v>
      </c>
      <c r="G299" s="247">
        <v>46</v>
      </c>
      <c r="H299" s="244">
        <v>0.85</v>
      </c>
      <c r="I299" s="264">
        <v>39.1</v>
      </c>
      <c r="J299" s="249"/>
      <c r="K299" s="242"/>
      <c r="L299" s="243">
        <v>10.73</v>
      </c>
      <c r="M299" s="242"/>
      <c r="N299" s="260">
        <v>504.16</v>
      </c>
      <c r="O299" s="117"/>
      <c r="P299" s="117"/>
      <c r="AD299" s="131"/>
      <c r="AE299" s="226"/>
      <c r="AF299" s="226"/>
      <c r="AJ299" s="237" t="s">
        <v>194</v>
      </c>
      <c r="AL299" s="226"/>
    </row>
    <row r="300" spans="1:38" s="120" customFormat="1" ht="15" x14ac:dyDescent="0.25">
      <c r="A300" s="255"/>
      <c r="B300" s="256"/>
      <c r="C300" s="339" t="s">
        <v>75</v>
      </c>
      <c r="D300" s="339"/>
      <c r="E300" s="339"/>
      <c r="F300" s="229"/>
      <c r="G300" s="230"/>
      <c r="H300" s="230"/>
      <c r="I300" s="230"/>
      <c r="J300" s="233"/>
      <c r="K300" s="230"/>
      <c r="L300" s="269">
        <v>208.03</v>
      </c>
      <c r="M300" s="252"/>
      <c r="N300" s="258">
        <v>4100.9799999999996</v>
      </c>
      <c r="O300" s="117"/>
      <c r="P300" s="117"/>
      <c r="AD300" s="131"/>
      <c r="AE300" s="226"/>
      <c r="AF300" s="226"/>
      <c r="AL300" s="226" t="s">
        <v>75</v>
      </c>
    </row>
    <row r="301" spans="1:38" s="120" customFormat="1" ht="34.5" x14ac:dyDescent="0.25">
      <c r="A301" s="227" t="s">
        <v>200</v>
      </c>
      <c r="B301" s="228" t="s">
        <v>201</v>
      </c>
      <c r="C301" s="339" t="s">
        <v>202</v>
      </c>
      <c r="D301" s="339"/>
      <c r="E301" s="339"/>
      <c r="F301" s="229" t="s">
        <v>203</v>
      </c>
      <c r="G301" s="230">
        <v>1</v>
      </c>
      <c r="H301" s="231">
        <v>1</v>
      </c>
      <c r="I301" s="231">
        <v>1</v>
      </c>
      <c r="J301" s="233"/>
      <c r="K301" s="230"/>
      <c r="L301" s="233"/>
      <c r="M301" s="230"/>
      <c r="N301" s="234"/>
      <c r="O301" s="117"/>
      <c r="P301" s="117"/>
      <c r="AD301" s="131"/>
      <c r="AE301" s="226"/>
      <c r="AF301" s="226" t="s">
        <v>202</v>
      </c>
      <c r="AL301" s="226"/>
    </row>
    <row r="302" spans="1:38" s="120" customFormat="1" ht="15" x14ac:dyDescent="0.25">
      <c r="A302" s="235"/>
      <c r="B302" s="236"/>
      <c r="C302" s="330" t="s">
        <v>204</v>
      </c>
      <c r="D302" s="330"/>
      <c r="E302" s="330"/>
      <c r="F302" s="330"/>
      <c r="G302" s="330"/>
      <c r="H302" s="330"/>
      <c r="I302" s="330"/>
      <c r="J302" s="330"/>
      <c r="K302" s="330"/>
      <c r="L302" s="330"/>
      <c r="M302" s="330"/>
      <c r="N302" s="340"/>
      <c r="O302" s="117"/>
      <c r="P302" s="117"/>
      <c r="AD302" s="131"/>
      <c r="AE302" s="226"/>
      <c r="AF302" s="226"/>
      <c r="AG302" s="237" t="s">
        <v>204</v>
      </c>
      <c r="AL302" s="226"/>
    </row>
    <row r="303" spans="1:38" s="120" customFormat="1" ht="23.25" x14ac:dyDescent="0.25">
      <c r="A303" s="238"/>
      <c r="B303" s="239" t="s">
        <v>105</v>
      </c>
      <c r="C303" s="328" t="s">
        <v>106</v>
      </c>
      <c r="D303" s="328"/>
      <c r="E303" s="328"/>
      <c r="F303" s="328"/>
      <c r="G303" s="328"/>
      <c r="H303" s="328"/>
      <c r="I303" s="328"/>
      <c r="J303" s="328"/>
      <c r="K303" s="328"/>
      <c r="L303" s="328"/>
      <c r="M303" s="328"/>
      <c r="N303" s="329"/>
      <c r="O303" s="117"/>
      <c r="P303" s="117"/>
      <c r="AD303" s="131"/>
      <c r="AE303" s="226"/>
      <c r="AF303" s="226"/>
      <c r="AH303" s="237" t="s">
        <v>106</v>
      </c>
      <c r="AL303" s="226"/>
    </row>
    <row r="304" spans="1:38" s="120" customFormat="1" ht="68.25" x14ac:dyDescent="0.25">
      <c r="A304" s="238"/>
      <c r="B304" s="239" t="s">
        <v>63</v>
      </c>
      <c r="C304" s="328" t="s">
        <v>64</v>
      </c>
      <c r="D304" s="328"/>
      <c r="E304" s="328"/>
      <c r="F304" s="328"/>
      <c r="G304" s="328"/>
      <c r="H304" s="328"/>
      <c r="I304" s="328"/>
      <c r="J304" s="328"/>
      <c r="K304" s="328"/>
      <c r="L304" s="328"/>
      <c r="M304" s="328"/>
      <c r="N304" s="329"/>
      <c r="AD304" s="131"/>
      <c r="AE304" s="226"/>
      <c r="AF304" s="226"/>
      <c r="AH304" s="237" t="s">
        <v>64</v>
      </c>
      <c r="AL304" s="226"/>
    </row>
    <row r="305" spans="1:38" s="120" customFormat="1" ht="15" x14ac:dyDescent="0.25">
      <c r="A305" s="240"/>
      <c r="B305" s="239" t="s">
        <v>58</v>
      </c>
      <c r="C305" s="330" t="s">
        <v>65</v>
      </c>
      <c r="D305" s="330"/>
      <c r="E305" s="330"/>
      <c r="F305" s="241"/>
      <c r="G305" s="242"/>
      <c r="H305" s="242"/>
      <c r="I305" s="242"/>
      <c r="J305" s="243">
        <v>219.94</v>
      </c>
      <c r="K305" s="265">
        <v>1.3225</v>
      </c>
      <c r="L305" s="243">
        <v>290.87</v>
      </c>
      <c r="M305" s="244">
        <v>46.99</v>
      </c>
      <c r="N305" s="245">
        <v>13667.98</v>
      </c>
      <c r="O305" s="117"/>
      <c r="P305" s="117"/>
      <c r="AD305" s="131"/>
      <c r="AE305" s="226"/>
      <c r="AF305" s="226"/>
      <c r="AI305" s="237" t="s">
        <v>65</v>
      </c>
      <c r="AL305" s="226"/>
    </row>
    <row r="306" spans="1:38" s="120" customFormat="1" ht="15" x14ac:dyDescent="0.25">
      <c r="A306" s="240"/>
      <c r="B306" s="239" t="s">
        <v>76</v>
      </c>
      <c r="C306" s="330" t="s">
        <v>80</v>
      </c>
      <c r="D306" s="330"/>
      <c r="E306" s="330"/>
      <c r="F306" s="241"/>
      <c r="G306" s="242"/>
      <c r="H306" s="242"/>
      <c r="I306" s="242"/>
      <c r="J306" s="243">
        <v>557.59</v>
      </c>
      <c r="K306" s="265">
        <v>1.4375</v>
      </c>
      <c r="L306" s="243">
        <v>801.54</v>
      </c>
      <c r="M306" s="244">
        <v>14.01</v>
      </c>
      <c r="N306" s="245">
        <v>11229.58</v>
      </c>
      <c r="O306" s="117"/>
      <c r="P306" s="117"/>
      <c r="AD306" s="131"/>
      <c r="AE306" s="226"/>
      <c r="AF306" s="226"/>
      <c r="AI306" s="237" t="s">
        <v>80</v>
      </c>
      <c r="AL306" s="226"/>
    </row>
    <row r="307" spans="1:38" s="120" customFormat="1" ht="15" x14ac:dyDescent="0.25">
      <c r="A307" s="240"/>
      <c r="B307" s="239" t="s">
        <v>81</v>
      </c>
      <c r="C307" s="330" t="s">
        <v>82</v>
      </c>
      <c r="D307" s="330"/>
      <c r="E307" s="330"/>
      <c r="F307" s="241"/>
      <c r="G307" s="242"/>
      <c r="H307" s="242"/>
      <c r="I307" s="242"/>
      <c r="J307" s="243">
        <v>51.27</v>
      </c>
      <c r="K307" s="265">
        <v>1.4375</v>
      </c>
      <c r="L307" s="243">
        <v>73.7</v>
      </c>
      <c r="M307" s="244">
        <v>46.99</v>
      </c>
      <c r="N307" s="245">
        <v>3463.16</v>
      </c>
      <c r="O307" s="117"/>
      <c r="P307" s="117"/>
      <c r="AD307" s="131"/>
      <c r="AE307" s="226"/>
      <c r="AF307" s="226"/>
      <c r="AI307" s="237" t="s">
        <v>82</v>
      </c>
      <c r="AL307" s="226"/>
    </row>
    <row r="308" spans="1:38" s="120" customFormat="1" ht="15" x14ac:dyDescent="0.25">
      <c r="A308" s="240"/>
      <c r="B308" s="239" t="s">
        <v>83</v>
      </c>
      <c r="C308" s="330" t="s">
        <v>84</v>
      </c>
      <c r="D308" s="330"/>
      <c r="E308" s="330"/>
      <c r="F308" s="241"/>
      <c r="G308" s="242"/>
      <c r="H308" s="242"/>
      <c r="I308" s="242"/>
      <c r="J308" s="243">
        <v>0.78</v>
      </c>
      <c r="K308" s="242"/>
      <c r="L308" s="243">
        <v>0.78</v>
      </c>
      <c r="M308" s="244">
        <v>8.75</v>
      </c>
      <c r="N308" s="260">
        <v>6.83</v>
      </c>
      <c r="O308" s="117"/>
      <c r="P308" s="117"/>
      <c r="AD308" s="131"/>
      <c r="AE308" s="226"/>
      <c r="AF308" s="226"/>
      <c r="AI308" s="237" t="s">
        <v>84</v>
      </c>
      <c r="AL308" s="226"/>
    </row>
    <row r="309" spans="1:38" s="120" customFormat="1" ht="15" x14ac:dyDescent="0.25">
      <c r="A309" s="246"/>
      <c r="B309" s="239"/>
      <c r="C309" s="330" t="s">
        <v>66</v>
      </c>
      <c r="D309" s="330"/>
      <c r="E309" s="330"/>
      <c r="F309" s="241" t="s">
        <v>67</v>
      </c>
      <c r="G309" s="264">
        <v>27.7</v>
      </c>
      <c r="H309" s="265">
        <v>1.3225</v>
      </c>
      <c r="I309" s="248">
        <v>36.633249999999997</v>
      </c>
      <c r="J309" s="249"/>
      <c r="K309" s="242"/>
      <c r="L309" s="249"/>
      <c r="M309" s="242"/>
      <c r="N309" s="250"/>
      <c r="O309" s="117"/>
      <c r="P309" s="117"/>
      <c r="AD309" s="131"/>
      <c r="AE309" s="226"/>
      <c r="AF309" s="226"/>
      <c r="AJ309" s="237" t="s">
        <v>66</v>
      </c>
      <c r="AL309" s="226"/>
    </row>
    <row r="310" spans="1:38" s="120" customFormat="1" ht="15" x14ac:dyDescent="0.25">
      <c r="A310" s="246"/>
      <c r="B310" s="239"/>
      <c r="C310" s="330" t="s">
        <v>85</v>
      </c>
      <c r="D310" s="330"/>
      <c r="E310" s="330"/>
      <c r="F310" s="241" t="s">
        <v>67</v>
      </c>
      <c r="G310" s="244">
        <v>3.84</v>
      </c>
      <c r="H310" s="265">
        <v>1.4375</v>
      </c>
      <c r="I310" s="244">
        <v>5.52</v>
      </c>
      <c r="J310" s="249"/>
      <c r="K310" s="242"/>
      <c r="L310" s="249"/>
      <c r="M310" s="242"/>
      <c r="N310" s="250"/>
      <c r="O310" s="117"/>
      <c r="P310" s="117"/>
      <c r="AD310" s="131"/>
      <c r="AE310" s="226"/>
      <c r="AF310" s="226"/>
      <c r="AJ310" s="237" t="s">
        <v>85</v>
      </c>
      <c r="AL310" s="226"/>
    </row>
    <row r="311" spans="1:38" s="120" customFormat="1" ht="15" x14ac:dyDescent="0.25">
      <c r="A311" s="235"/>
      <c r="B311" s="239"/>
      <c r="C311" s="331" t="s">
        <v>68</v>
      </c>
      <c r="D311" s="331"/>
      <c r="E311" s="331"/>
      <c r="F311" s="251"/>
      <c r="G311" s="252"/>
      <c r="H311" s="252"/>
      <c r="I311" s="252"/>
      <c r="J311" s="253">
        <v>778.31</v>
      </c>
      <c r="K311" s="252"/>
      <c r="L311" s="262">
        <v>1093.19</v>
      </c>
      <c r="M311" s="252"/>
      <c r="N311" s="254">
        <v>24904.39</v>
      </c>
      <c r="O311" s="117"/>
      <c r="P311" s="117"/>
      <c r="AD311" s="131"/>
      <c r="AE311" s="226"/>
      <c r="AF311" s="226"/>
      <c r="AK311" s="237" t="s">
        <v>68</v>
      </c>
      <c r="AL311" s="226"/>
    </row>
    <row r="312" spans="1:38" s="120" customFormat="1" ht="15" x14ac:dyDescent="0.25">
      <c r="A312" s="246"/>
      <c r="B312" s="239"/>
      <c r="C312" s="330" t="s">
        <v>69</v>
      </c>
      <c r="D312" s="330"/>
      <c r="E312" s="330"/>
      <c r="F312" s="241"/>
      <c r="G312" s="242"/>
      <c r="H312" s="242"/>
      <c r="I312" s="242"/>
      <c r="J312" s="249"/>
      <c r="K312" s="242"/>
      <c r="L312" s="243">
        <v>364.57</v>
      </c>
      <c r="M312" s="242"/>
      <c r="N312" s="245">
        <v>17131.14</v>
      </c>
      <c r="O312" s="117"/>
      <c r="P312" s="117"/>
      <c r="AD312" s="131"/>
      <c r="AE312" s="226"/>
      <c r="AF312" s="226"/>
      <c r="AJ312" s="237" t="s">
        <v>69</v>
      </c>
      <c r="AL312" s="226"/>
    </row>
    <row r="313" spans="1:38" s="120" customFormat="1" ht="45" x14ac:dyDescent="0.25">
      <c r="A313" s="246"/>
      <c r="B313" s="239" t="s">
        <v>205</v>
      </c>
      <c r="C313" s="330" t="s">
        <v>206</v>
      </c>
      <c r="D313" s="330"/>
      <c r="E313" s="330"/>
      <c r="F313" s="241" t="s">
        <v>72</v>
      </c>
      <c r="G313" s="247">
        <v>147</v>
      </c>
      <c r="H313" s="242"/>
      <c r="I313" s="247">
        <v>147</v>
      </c>
      <c r="J313" s="249"/>
      <c r="K313" s="242"/>
      <c r="L313" s="243">
        <v>535.91999999999996</v>
      </c>
      <c r="M313" s="242"/>
      <c r="N313" s="245">
        <v>25182.78</v>
      </c>
      <c r="O313" s="117"/>
      <c r="P313" s="117"/>
      <c r="AD313" s="131"/>
      <c r="AE313" s="226"/>
      <c r="AF313" s="226"/>
      <c r="AJ313" s="237" t="s">
        <v>206</v>
      </c>
      <c r="AL313" s="226"/>
    </row>
    <row r="314" spans="1:38" s="120" customFormat="1" ht="56.25" x14ac:dyDescent="0.25">
      <c r="A314" s="246"/>
      <c r="B314" s="239" t="s">
        <v>207</v>
      </c>
      <c r="C314" s="330" t="s">
        <v>208</v>
      </c>
      <c r="D314" s="330"/>
      <c r="E314" s="330"/>
      <c r="F314" s="241" t="s">
        <v>72</v>
      </c>
      <c r="G314" s="247">
        <v>134</v>
      </c>
      <c r="H314" s="244">
        <v>0.85</v>
      </c>
      <c r="I314" s="264">
        <v>113.9</v>
      </c>
      <c r="J314" s="249"/>
      <c r="K314" s="242"/>
      <c r="L314" s="243">
        <v>415.25</v>
      </c>
      <c r="M314" s="242"/>
      <c r="N314" s="245">
        <v>19512.37</v>
      </c>
      <c r="O314" s="117"/>
      <c r="P314" s="117"/>
      <c r="AD314" s="131"/>
      <c r="AE314" s="226"/>
      <c r="AF314" s="226"/>
      <c r="AJ314" s="237" t="s">
        <v>208</v>
      </c>
      <c r="AL314" s="226"/>
    </row>
    <row r="315" spans="1:38" s="120" customFormat="1" ht="15" x14ac:dyDescent="0.25">
      <c r="A315" s="255"/>
      <c r="B315" s="256"/>
      <c r="C315" s="339" t="s">
        <v>75</v>
      </c>
      <c r="D315" s="339"/>
      <c r="E315" s="339"/>
      <c r="F315" s="229"/>
      <c r="G315" s="230"/>
      <c r="H315" s="230"/>
      <c r="I315" s="230"/>
      <c r="J315" s="233"/>
      <c r="K315" s="230"/>
      <c r="L315" s="257">
        <v>2044.36</v>
      </c>
      <c r="M315" s="252"/>
      <c r="N315" s="258">
        <v>69599.539999999994</v>
      </c>
      <c r="O315" s="117"/>
      <c r="P315" s="117"/>
      <c r="AD315" s="131"/>
      <c r="AE315" s="226"/>
      <c r="AF315" s="226"/>
      <c r="AL315" s="226" t="s">
        <v>75</v>
      </c>
    </row>
    <row r="316" spans="1:38" s="120" customFormat="1" ht="15" x14ac:dyDescent="0.25">
      <c r="A316" s="227" t="s">
        <v>209</v>
      </c>
      <c r="B316" s="228" t="s">
        <v>210</v>
      </c>
      <c r="C316" s="339" t="s">
        <v>211</v>
      </c>
      <c r="D316" s="339"/>
      <c r="E316" s="339"/>
      <c r="F316" s="229" t="s">
        <v>212</v>
      </c>
      <c r="G316" s="230">
        <v>1100</v>
      </c>
      <c r="H316" s="231">
        <v>1</v>
      </c>
      <c r="I316" s="231">
        <v>1100</v>
      </c>
      <c r="J316" s="269">
        <v>11.16</v>
      </c>
      <c r="K316" s="230"/>
      <c r="L316" s="257">
        <v>12276</v>
      </c>
      <c r="M316" s="263">
        <v>8.75</v>
      </c>
      <c r="N316" s="258">
        <v>107415</v>
      </c>
      <c r="O316" s="117"/>
      <c r="P316" s="117"/>
      <c r="AD316" s="131"/>
      <c r="AE316" s="226"/>
      <c r="AF316" s="226" t="s">
        <v>211</v>
      </c>
      <c r="AL316" s="226"/>
    </row>
    <row r="317" spans="1:38" s="120" customFormat="1" ht="15" x14ac:dyDescent="0.25">
      <c r="A317" s="235"/>
      <c r="B317" s="236"/>
      <c r="C317" s="330" t="s">
        <v>213</v>
      </c>
      <c r="D317" s="330"/>
      <c r="E317" s="330"/>
      <c r="F317" s="330"/>
      <c r="G317" s="330"/>
      <c r="H317" s="330"/>
      <c r="I317" s="330"/>
      <c r="J317" s="330"/>
      <c r="K317" s="330"/>
      <c r="L317" s="330"/>
      <c r="M317" s="330"/>
      <c r="N317" s="340"/>
      <c r="O317" s="117"/>
      <c r="P317" s="117"/>
      <c r="AD317" s="131"/>
      <c r="AE317" s="226"/>
      <c r="AF317" s="226"/>
      <c r="AG317" s="237" t="s">
        <v>213</v>
      </c>
      <c r="AL317" s="226"/>
    </row>
    <row r="318" spans="1:38" s="120" customFormat="1" ht="15" x14ac:dyDescent="0.25">
      <c r="A318" s="255"/>
      <c r="B318" s="256"/>
      <c r="C318" s="339" t="s">
        <v>75</v>
      </c>
      <c r="D318" s="339"/>
      <c r="E318" s="339"/>
      <c r="F318" s="229"/>
      <c r="G318" s="230"/>
      <c r="H318" s="230"/>
      <c r="I318" s="230"/>
      <c r="J318" s="233"/>
      <c r="K318" s="230"/>
      <c r="L318" s="257">
        <v>12276</v>
      </c>
      <c r="M318" s="252"/>
      <c r="N318" s="258">
        <v>107415</v>
      </c>
      <c r="O318" s="117"/>
      <c r="P318" s="117"/>
      <c r="AD318" s="131"/>
      <c r="AE318" s="226"/>
      <c r="AF318" s="226"/>
      <c r="AL318" s="226" t="s">
        <v>75</v>
      </c>
    </row>
    <row r="319" spans="1:38" s="120" customFormat="1" ht="34.5" x14ac:dyDescent="0.25">
      <c r="A319" s="227" t="s">
        <v>214</v>
      </c>
      <c r="B319" s="228" t="s">
        <v>215</v>
      </c>
      <c r="C319" s="339" t="s">
        <v>216</v>
      </c>
      <c r="D319" s="339"/>
      <c r="E319" s="339"/>
      <c r="F319" s="229" t="s">
        <v>61</v>
      </c>
      <c r="G319" s="230">
        <v>2.0649999999999999</v>
      </c>
      <c r="H319" s="231">
        <v>1</v>
      </c>
      <c r="I319" s="266">
        <v>2.0649999999999999</v>
      </c>
      <c r="J319" s="233"/>
      <c r="K319" s="230"/>
      <c r="L319" s="233"/>
      <c r="M319" s="230"/>
      <c r="N319" s="234"/>
      <c r="O319" s="117"/>
      <c r="P319" s="117"/>
      <c r="AD319" s="131"/>
      <c r="AE319" s="226"/>
      <c r="AF319" s="226" t="s">
        <v>216</v>
      </c>
      <c r="AL319" s="226"/>
    </row>
    <row r="320" spans="1:38" s="120" customFormat="1" ht="15" x14ac:dyDescent="0.25">
      <c r="A320" s="235"/>
      <c r="B320" s="236"/>
      <c r="C320" s="330" t="s">
        <v>217</v>
      </c>
      <c r="D320" s="330"/>
      <c r="E320" s="330"/>
      <c r="F320" s="330"/>
      <c r="G320" s="330"/>
      <c r="H320" s="330"/>
      <c r="I320" s="330"/>
      <c r="J320" s="330"/>
      <c r="K320" s="330"/>
      <c r="L320" s="330"/>
      <c r="M320" s="330"/>
      <c r="N320" s="340"/>
      <c r="O320" s="117"/>
      <c r="P320" s="117"/>
      <c r="AD320" s="131"/>
      <c r="AE320" s="226"/>
      <c r="AF320" s="226"/>
      <c r="AG320" s="237" t="s">
        <v>217</v>
      </c>
      <c r="AL320" s="226"/>
    </row>
    <row r="321" spans="1:39" s="120" customFormat="1" ht="23.25" x14ac:dyDescent="0.25">
      <c r="A321" s="238"/>
      <c r="B321" s="239" t="s">
        <v>105</v>
      </c>
      <c r="C321" s="328" t="s">
        <v>106</v>
      </c>
      <c r="D321" s="328"/>
      <c r="E321" s="328"/>
      <c r="F321" s="328"/>
      <c r="G321" s="328"/>
      <c r="H321" s="328"/>
      <c r="I321" s="328"/>
      <c r="J321" s="328"/>
      <c r="K321" s="328"/>
      <c r="L321" s="328"/>
      <c r="M321" s="328"/>
      <c r="N321" s="329"/>
      <c r="O321" s="117"/>
      <c r="P321" s="117"/>
      <c r="AD321" s="131"/>
      <c r="AE321" s="226"/>
      <c r="AF321" s="226"/>
      <c r="AH321" s="237" t="s">
        <v>106</v>
      </c>
      <c r="AL321" s="226"/>
    </row>
    <row r="322" spans="1:39" s="120" customFormat="1" ht="68.25" x14ac:dyDescent="0.25">
      <c r="A322" s="238"/>
      <c r="B322" s="239" t="s">
        <v>63</v>
      </c>
      <c r="C322" s="328" t="s">
        <v>64</v>
      </c>
      <c r="D322" s="328"/>
      <c r="E322" s="328"/>
      <c r="F322" s="328"/>
      <c r="G322" s="328"/>
      <c r="H322" s="328"/>
      <c r="I322" s="328"/>
      <c r="J322" s="328"/>
      <c r="K322" s="328"/>
      <c r="L322" s="328"/>
      <c r="M322" s="328"/>
      <c r="N322" s="329"/>
      <c r="O322" s="117"/>
      <c r="P322" s="117"/>
      <c r="AD322" s="131"/>
      <c r="AE322" s="226"/>
      <c r="AF322" s="226"/>
      <c r="AH322" s="237" t="s">
        <v>64</v>
      </c>
      <c r="AL322" s="226"/>
    </row>
    <row r="323" spans="1:39" s="120" customFormat="1" ht="15" x14ac:dyDescent="0.25">
      <c r="A323" s="240"/>
      <c r="B323" s="239" t="s">
        <v>58</v>
      </c>
      <c r="C323" s="330" t="s">
        <v>65</v>
      </c>
      <c r="D323" s="330"/>
      <c r="E323" s="330"/>
      <c r="F323" s="241"/>
      <c r="G323" s="242"/>
      <c r="H323" s="242"/>
      <c r="I323" s="242"/>
      <c r="J323" s="243">
        <v>115.49</v>
      </c>
      <c r="K323" s="265">
        <v>1.3225</v>
      </c>
      <c r="L323" s="243">
        <v>315.39999999999998</v>
      </c>
      <c r="M323" s="244">
        <v>46.99</v>
      </c>
      <c r="N323" s="245">
        <v>14820.65</v>
      </c>
      <c r="O323" s="117"/>
      <c r="P323" s="117"/>
      <c r="AD323" s="131"/>
      <c r="AE323" s="226"/>
      <c r="AF323" s="226"/>
      <c r="AI323" s="237" t="s">
        <v>65</v>
      </c>
      <c r="AL323" s="226"/>
    </row>
    <row r="324" spans="1:39" s="120" customFormat="1" ht="15" x14ac:dyDescent="0.25">
      <c r="A324" s="240"/>
      <c r="B324" s="239" t="s">
        <v>76</v>
      </c>
      <c r="C324" s="330" t="s">
        <v>80</v>
      </c>
      <c r="D324" s="330"/>
      <c r="E324" s="330"/>
      <c r="F324" s="241"/>
      <c r="G324" s="242"/>
      <c r="H324" s="242"/>
      <c r="I324" s="242"/>
      <c r="J324" s="259">
        <v>3262.79</v>
      </c>
      <c r="K324" s="265">
        <v>1.4375</v>
      </c>
      <c r="L324" s="259">
        <v>9685.39</v>
      </c>
      <c r="M324" s="244">
        <v>14.01</v>
      </c>
      <c r="N324" s="245">
        <v>135692.31</v>
      </c>
      <c r="O324" s="118"/>
      <c r="P324" s="118"/>
      <c r="AD324" s="131"/>
      <c r="AE324" s="226"/>
      <c r="AF324" s="226"/>
      <c r="AI324" s="237" t="s">
        <v>80</v>
      </c>
      <c r="AL324" s="226"/>
    </row>
    <row r="325" spans="1:39" s="120" customFormat="1" ht="15" x14ac:dyDescent="0.25">
      <c r="A325" s="240"/>
      <c r="B325" s="239" t="s">
        <v>81</v>
      </c>
      <c r="C325" s="330" t="s">
        <v>82</v>
      </c>
      <c r="D325" s="330"/>
      <c r="E325" s="330"/>
      <c r="F325" s="241"/>
      <c r="G325" s="242"/>
      <c r="H325" s="242"/>
      <c r="I325" s="242"/>
      <c r="J325" s="243">
        <v>171.22</v>
      </c>
      <c r="K325" s="265">
        <v>1.4375</v>
      </c>
      <c r="L325" s="243">
        <v>508.26</v>
      </c>
      <c r="M325" s="244">
        <v>46.99</v>
      </c>
      <c r="N325" s="245">
        <v>23883.14</v>
      </c>
      <c r="O325" s="117"/>
      <c r="P325" s="117"/>
      <c r="AD325" s="131"/>
      <c r="AE325" s="226"/>
      <c r="AF325" s="226"/>
      <c r="AI325" s="237" t="s">
        <v>82</v>
      </c>
      <c r="AL325" s="226"/>
    </row>
    <row r="326" spans="1:39" s="120" customFormat="1" ht="15" x14ac:dyDescent="0.25">
      <c r="A326" s="240"/>
      <c r="B326" s="239" t="s">
        <v>83</v>
      </c>
      <c r="C326" s="330" t="s">
        <v>84</v>
      </c>
      <c r="D326" s="330"/>
      <c r="E326" s="330"/>
      <c r="F326" s="241"/>
      <c r="G326" s="242"/>
      <c r="H326" s="242"/>
      <c r="I326" s="242"/>
      <c r="J326" s="243">
        <v>12.2</v>
      </c>
      <c r="K326" s="242"/>
      <c r="L326" s="243">
        <v>25.19</v>
      </c>
      <c r="M326" s="244">
        <v>8.75</v>
      </c>
      <c r="N326" s="260">
        <v>220.41</v>
      </c>
      <c r="O326" s="117"/>
      <c r="P326" s="117"/>
      <c r="AD326" s="131"/>
      <c r="AE326" s="226"/>
      <c r="AF326" s="226"/>
      <c r="AI326" s="237" t="s">
        <v>84</v>
      </c>
      <c r="AL326" s="226"/>
    </row>
    <row r="327" spans="1:39" s="120" customFormat="1" ht="15" x14ac:dyDescent="0.25">
      <c r="A327" s="246"/>
      <c r="B327" s="239"/>
      <c r="C327" s="330" t="s">
        <v>66</v>
      </c>
      <c r="D327" s="330"/>
      <c r="E327" s="330"/>
      <c r="F327" s="241" t="s">
        <v>67</v>
      </c>
      <c r="G327" s="264">
        <v>14.4</v>
      </c>
      <c r="H327" s="265">
        <v>1.3225</v>
      </c>
      <c r="I327" s="248">
        <v>39.325859999999999</v>
      </c>
      <c r="J327" s="249"/>
      <c r="K327" s="242"/>
      <c r="L327" s="249"/>
      <c r="M327" s="242"/>
      <c r="N327" s="250"/>
      <c r="O327" s="117"/>
      <c r="P327" s="117"/>
      <c r="AD327" s="131"/>
      <c r="AE327" s="226"/>
      <c r="AF327" s="226"/>
      <c r="AJ327" s="237" t="s">
        <v>66</v>
      </c>
      <c r="AL327" s="226"/>
    </row>
    <row r="328" spans="1:39" s="120" customFormat="1" ht="15" x14ac:dyDescent="0.25">
      <c r="A328" s="246"/>
      <c r="B328" s="239"/>
      <c r="C328" s="330" t="s">
        <v>85</v>
      </c>
      <c r="D328" s="330"/>
      <c r="E328" s="330"/>
      <c r="F328" s="241" t="s">
        <v>67</v>
      </c>
      <c r="G328" s="244">
        <v>13.88</v>
      </c>
      <c r="H328" s="265">
        <v>1.4375</v>
      </c>
      <c r="I328" s="268">
        <v>41.201912499999999</v>
      </c>
      <c r="J328" s="249"/>
      <c r="K328" s="242"/>
      <c r="L328" s="249"/>
      <c r="M328" s="242"/>
      <c r="N328" s="250"/>
      <c r="O328" s="117"/>
      <c r="P328" s="117"/>
      <c r="AD328" s="131"/>
      <c r="AE328" s="226"/>
      <c r="AF328" s="226"/>
      <c r="AJ328" s="237" t="s">
        <v>85</v>
      </c>
      <c r="AL328" s="226"/>
    </row>
    <row r="329" spans="1:39" s="120" customFormat="1" ht="15" x14ac:dyDescent="0.25">
      <c r="A329" s="235"/>
      <c r="B329" s="239"/>
      <c r="C329" s="331" t="s">
        <v>68</v>
      </c>
      <c r="D329" s="331"/>
      <c r="E329" s="331"/>
      <c r="F329" s="251"/>
      <c r="G329" s="252"/>
      <c r="H329" s="252"/>
      <c r="I329" s="252"/>
      <c r="J329" s="262">
        <v>3390.48</v>
      </c>
      <c r="K329" s="252"/>
      <c r="L329" s="262">
        <v>10025.98</v>
      </c>
      <c r="M329" s="252"/>
      <c r="N329" s="254">
        <v>150733.37</v>
      </c>
      <c r="O329" s="117"/>
      <c r="P329" s="117"/>
      <c r="AD329" s="131"/>
      <c r="AE329" s="226"/>
      <c r="AF329" s="226"/>
      <c r="AK329" s="237" t="s">
        <v>68</v>
      </c>
      <c r="AL329" s="226"/>
    </row>
    <row r="330" spans="1:39" s="120" customFormat="1" ht="15" x14ac:dyDescent="0.25">
      <c r="A330" s="246"/>
      <c r="B330" s="239"/>
      <c r="C330" s="330" t="s">
        <v>69</v>
      </c>
      <c r="D330" s="330"/>
      <c r="E330" s="330"/>
      <c r="F330" s="241"/>
      <c r="G330" s="242"/>
      <c r="H330" s="242"/>
      <c r="I330" s="242"/>
      <c r="J330" s="249"/>
      <c r="K330" s="242"/>
      <c r="L330" s="243">
        <v>823.66</v>
      </c>
      <c r="M330" s="242"/>
      <c r="N330" s="245">
        <v>38703.79</v>
      </c>
      <c r="O330" s="117"/>
      <c r="P330" s="117"/>
      <c r="AD330" s="131"/>
      <c r="AE330" s="226"/>
      <c r="AF330" s="226"/>
      <c r="AJ330" s="237" t="s">
        <v>69</v>
      </c>
      <c r="AL330" s="226"/>
    </row>
    <row r="331" spans="1:39" s="120" customFormat="1" ht="45" x14ac:dyDescent="0.25">
      <c r="A331" s="246"/>
      <c r="B331" s="239" t="s">
        <v>205</v>
      </c>
      <c r="C331" s="330" t="s">
        <v>206</v>
      </c>
      <c r="D331" s="330"/>
      <c r="E331" s="330"/>
      <c r="F331" s="241" t="s">
        <v>72</v>
      </c>
      <c r="G331" s="247">
        <v>147</v>
      </c>
      <c r="H331" s="242"/>
      <c r="I331" s="247">
        <v>147</v>
      </c>
      <c r="J331" s="249"/>
      <c r="K331" s="242"/>
      <c r="L331" s="259">
        <v>1210.78</v>
      </c>
      <c r="M331" s="242"/>
      <c r="N331" s="245">
        <v>56894.57</v>
      </c>
      <c r="O331" s="117"/>
      <c r="P331" s="117"/>
      <c r="AD331" s="131"/>
      <c r="AE331" s="226"/>
      <c r="AF331" s="226"/>
      <c r="AJ331" s="237" t="s">
        <v>206</v>
      </c>
      <c r="AL331" s="226"/>
    </row>
    <row r="332" spans="1:39" s="120" customFormat="1" ht="56.25" x14ac:dyDescent="0.25">
      <c r="A332" s="246"/>
      <c r="B332" s="239" t="s">
        <v>207</v>
      </c>
      <c r="C332" s="330" t="s">
        <v>208</v>
      </c>
      <c r="D332" s="330"/>
      <c r="E332" s="330"/>
      <c r="F332" s="241" t="s">
        <v>72</v>
      </c>
      <c r="G332" s="247">
        <v>134</v>
      </c>
      <c r="H332" s="244">
        <v>0.85</v>
      </c>
      <c r="I332" s="264">
        <v>113.9</v>
      </c>
      <c r="J332" s="249"/>
      <c r="K332" s="242"/>
      <c r="L332" s="243">
        <v>938.15</v>
      </c>
      <c r="M332" s="242"/>
      <c r="N332" s="245">
        <v>44083.62</v>
      </c>
      <c r="O332" s="117"/>
      <c r="P332" s="117"/>
      <c r="AD332" s="131"/>
      <c r="AE332" s="226"/>
      <c r="AF332" s="226"/>
      <c r="AJ332" s="237" t="s">
        <v>208</v>
      </c>
      <c r="AL332" s="226"/>
    </row>
    <row r="333" spans="1:39" s="120" customFormat="1" ht="15" x14ac:dyDescent="0.25">
      <c r="A333" s="255"/>
      <c r="B333" s="256"/>
      <c r="C333" s="339" t="s">
        <v>75</v>
      </c>
      <c r="D333" s="339"/>
      <c r="E333" s="339"/>
      <c r="F333" s="229"/>
      <c r="G333" s="230"/>
      <c r="H333" s="230"/>
      <c r="I333" s="230"/>
      <c r="J333" s="233"/>
      <c r="K333" s="230"/>
      <c r="L333" s="257">
        <v>12174.91</v>
      </c>
      <c r="M333" s="252"/>
      <c r="N333" s="258">
        <v>251711.56</v>
      </c>
      <c r="O333" s="117"/>
      <c r="P333" s="117"/>
      <c r="AD333" s="131"/>
      <c r="AE333" s="226"/>
      <c r="AF333" s="226"/>
      <c r="AL333" s="226" t="s">
        <v>75</v>
      </c>
    </row>
    <row r="334" spans="1:39" s="120" customFormat="1" ht="30" x14ac:dyDescent="0.25">
      <c r="A334" s="227" t="s">
        <v>218</v>
      </c>
      <c r="B334" s="228" t="s">
        <v>219</v>
      </c>
      <c r="C334" s="339" t="s">
        <v>220</v>
      </c>
      <c r="D334" s="339"/>
      <c r="E334" s="339"/>
      <c r="F334" s="229" t="s">
        <v>79</v>
      </c>
      <c r="G334" s="230">
        <v>227.15</v>
      </c>
      <c r="H334" s="231">
        <v>1</v>
      </c>
      <c r="I334" s="263">
        <v>227.15</v>
      </c>
      <c r="J334" s="269">
        <v>110.95</v>
      </c>
      <c r="K334" s="271">
        <v>1.04236</v>
      </c>
      <c r="L334" s="257">
        <v>26269.86</v>
      </c>
      <c r="M334" s="263">
        <v>8.75</v>
      </c>
      <c r="N334" s="258">
        <v>229861.28</v>
      </c>
      <c r="O334" s="118" t="s">
        <v>379</v>
      </c>
      <c r="P334" s="118" t="s">
        <v>384</v>
      </c>
      <c r="AD334" s="131"/>
      <c r="AE334" s="226"/>
      <c r="AF334" s="226" t="s">
        <v>220</v>
      </c>
      <c r="AL334" s="226"/>
    </row>
    <row r="335" spans="1:39" s="120" customFormat="1" ht="15" x14ac:dyDescent="0.25">
      <c r="A335" s="235"/>
      <c r="B335" s="236"/>
      <c r="C335" s="330" t="s">
        <v>221</v>
      </c>
      <c r="D335" s="330"/>
      <c r="E335" s="330"/>
      <c r="F335" s="330"/>
      <c r="G335" s="330"/>
      <c r="H335" s="330"/>
      <c r="I335" s="330"/>
      <c r="J335" s="330"/>
      <c r="K335" s="330"/>
      <c r="L335" s="330"/>
      <c r="M335" s="330"/>
      <c r="N335" s="340"/>
      <c r="O335" s="117"/>
      <c r="P335" s="117"/>
      <c r="AD335" s="131"/>
      <c r="AE335" s="226"/>
      <c r="AF335" s="226"/>
      <c r="AG335" s="237" t="s">
        <v>221</v>
      </c>
      <c r="AL335" s="226"/>
    </row>
    <row r="336" spans="1:39" s="120" customFormat="1" ht="15" x14ac:dyDescent="0.25">
      <c r="A336" s="235"/>
      <c r="B336" s="236"/>
      <c r="C336" s="330" t="s">
        <v>222</v>
      </c>
      <c r="D336" s="330"/>
      <c r="E336" s="330"/>
      <c r="F336" s="330"/>
      <c r="G336" s="330"/>
      <c r="H336" s="330"/>
      <c r="I336" s="330"/>
      <c r="J336" s="330"/>
      <c r="K336" s="330"/>
      <c r="L336" s="330"/>
      <c r="M336" s="330"/>
      <c r="N336" s="340"/>
      <c r="O336" s="117"/>
      <c r="P336" s="117"/>
      <c r="AD336" s="131"/>
      <c r="AE336" s="226"/>
      <c r="AF336" s="226"/>
      <c r="AL336" s="226"/>
      <c r="AM336" s="237" t="s">
        <v>222</v>
      </c>
    </row>
    <row r="337" spans="1:38" s="120" customFormat="1" ht="15" x14ac:dyDescent="0.25">
      <c r="A337" s="238"/>
      <c r="B337" s="239"/>
      <c r="C337" s="328" t="s">
        <v>223</v>
      </c>
      <c r="D337" s="328"/>
      <c r="E337" s="328"/>
      <c r="F337" s="328"/>
      <c r="G337" s="328"/>
      <c r="H337" s="328"/>
      <c r="I337" s="328"/>
      <c r="J337" s="328"/>
      <c r="K337" s="328"/>
      <c r="L337" s="328"/>
      <c r="M337" s="328"/>
      <c r="N337" s="329"/>
      <c r="O337" s="117"/>
      <c r="P337" s="117"/>
      <c r="AD337" s="131"/>
      <c r="AE337" s="226"/>
      <c r="AF337" s="226"/>
      <c r="AH337" s="237" t="s">
        <v>223</v>
      </c>
      <c r="AL337" s="226"/>
    </row>
    <row r="338" spans="1:38" s="120" customFormat="1" ht="15" x14ac:dyDescent="0.25">
      <c r="A338" s="238"/>
      <c r="B338" s="239"/>
      <c r="C338" s="328" t="s">
        <v>224</v>
      </c>
      <c r="D338" s="328"/>
      <c r="E338" s="328"/>
      <c r="F338" s="328"/>
      <c r="G338" s="328"/>
      <c r="H338" s="328"/>
      <c r="I338" s="328"/>
      <c r="J338" s="328"/>
      <c r="K338" s="328"/>
      <c r="L338" s="328"/>
      <c r="M338" s="328"/>
      <c r="N338" s="329"/>
      <c r="O338" s="117"/>
      <c r="P338" s="117"/>
      <c r="AD338" s="131"/>
      <c r="AE338" s="226"/>
      <c r="AF338" s="226"/>
      <c r="AH338" s="237" t="s">
        <v>224</v>
      </c>
      <c r="AL338" s="226"/>
    </row>
    <row r="339" spans="1:38" s="120" customFormat="1" ht="15" x14ac:dyDescent="0.25">
      <c r="A339" s="255"/>
      <c r="B339" s="256"/>
      <c r="C339" s="339" t="s">
        <v>75</v>
      </c>
      <c r="D339" s="339"/>
      <c r="E339" s="339"/>
      <c r="F339" s="229"/>
      <c r="G339" s="230"/>
      <c r="H339" s="230"/>
      <c r="I339" s="230"/>
      <c r="J339" s="233"/>
      <c r="K339" s="230"/>
      <c r="L339" s="257">
        <v>26269.86</v>
      </c>
      <c r="M339" s="252"/>
      <c r="N339" s="258">
        <v>229861.28</v>
      </c>
      <c r="O339" s="117"/>
      <c r="P339" s="117"/>
      <c r="AD339" s="131"/>
      <c r="AE339" s="226"/>
      <c r="AF339" s="226"/>
      <c r="AL339" s="226" t="s">
        <v>75</v>
      </c>
    </row>
    <row r="340" spans="1:38" s="120" customFormat="1" ht="34.5" x14ac:dyDescent="0.25">
      <c r="A340" s="227" t="s">
        <v>225</v>
      </c>
      <c r="B340" s="228" t="s">
        <v>226</v>
      </c>
      <c r="C340" s="339" t="s">
        <v>227</v>
      </c>
      <c r="D340" s="339"/>
      <c r="E340" s="339"/>
      <c r="F340" s="229" t="s">
        <v>61</v>
      </c>
      <c r="G340" s="230">
        <v>3.6139999999999999</v>
      </c>
      <c r="H340" s="231">
        <v>1</v>
      </c>
      <c r="I340" s="266">
        <v>3.6139999999999999</v>
      </c>
      <c r="J340" s="233"/>
      <c r="K340" s="230"/>
      <c r="L340" s="233"/>
      <c r="M340" s="230"/>
      <c r="N340" s="234"/>
      <c r="O340" s="117"/>
      <c r="P340" s="117"/>
      <c r="AD340" s="131"/>
      <c r="AE340" s="226"/>
      <c r="AF340" s="226" t="s">
        <v>227</v>
      </c>
      <c r="AL340" s="226"/>
    </row>
    <row r="341" spans="1:38" s="120" customFormat="1" ht="15" x14ac:dyDescent="0.25">
      <c r="A341" s="235"/>
      <c r="B341" s="236"/>
      <c r="C341" s="330" t="s">
        <v>228</v>
      </c>
      <c r="D341" s="330"/>
      <c r="E341" s="330"/>
      <c r="F341" s="330"/>
      <c r="G341" s="330"/>
      <c r="H341" s="330"/>
      <c r="I341" s="330"/>
      <c r="J341" s="330"/>
      <c r="K341" s="330"/>
      <c r="L341" s="330"/>
      <c r="M341" s="330"/>
      <c r="N341" s="340"/>
      <c r="O341" s="117"/>
      <c r="P341" s="117"/>
      <c r="AD341" s="131"/>
      <c r="AE341" s="226"/>
      <c r="AF341" s="226"/>
      <c r="AG341" s="237" t="s">
        <v>228</v>
      </c>
      <c r="AL341" s="226"/>
    </row>
    <row r="342" spans="1:38" s="120" customFormat="1" ht="68.25" x14ac:dyDescent="0.25">
      <c r="A342" s="238"/>
      <c r="B342" s="239" t="s">
        <v>63</v>
      </c>
      <c r="C342" s="328" t="s">
        <v>64</v>
      </c>
      <c r="D342" s="328"/>
      <c r="E342" s="328"/>
      <c r="F342" s="328"/>
      <c r="G342" s="328"/>
      <c r="H342" s="328"/>
      <c r="I342" s="328"/>
      <c r="J342" s="328"/>
      <c r="K342" s="328"/>
      <c r="L342" s="328"/>
      <c r="M342" s="328"/>
      <c r="N342" s="329"/>
      <c r="O342" s="117"/>
      <c r="P342" s="117"/>
      <c r="AD342" s="131"/>
      <c r="AE342" s="226"/>
      <c r="AF342" s="226"/>
      <c r="AH342" s="237" t="s">
        <v>64</v>
      </c>
      <c r="AL342" s="226"/>
    </row>
    <row r="343" spans="1:38" s="120" customFormat="1" ht="15" x14ac:dyDescent="0.25">
      <c r="A343" s="240"/>
      <c r="B343" s="239" t="s">
        <v>58</v>
      </c>
      <c r="C343" s="330" t="s">
        <v>65</v>
      </c>
      <c r="D343" s="330"/>
      <c r="E343" s="330"/>
      <c r="F343" s="241"/>
      <c r="G343" s="242"/>
      <c r="H343" s="242"/>
      <c r="I343" s="242"/>
      <c r="J343" s="243">
        <v>173.23</v>
      </c>
      <c r="K343" s="244">
        <v>1.1499999999999999</v>
      </c>
      <c r="L343" s="243">
        <v>719.96</v>
      </c>
      <c r="M343" s="244">
        <v>46.99</v>
      </c>
      <c r="N343" s="245">
        <v>33830.92</v>
      </c>
      <c r="O343" s="117"/>
      <c r="P343" s="117"/>
      <c r="AD343" s="131"/>
      <c r="AE343" s="226"/>
      <c r="AF343" s="226"/>
      <c r="AI343" s="237" t="s">
        <v>65</v>
      </c>
      <c r="AL343" s="226"/>
    </row>
    <row r="344" spans="1:38" s="120" customFormat="1" ht="15" x14ac:dyDescent="0.25">
      <c r="A344" s="240"/>
      <c r="B344" s="239" t="s">
        <v>76</v>
      </c>
      <c r="C344" s="330" t="s">
        <v>80</v>
      </c>
      <c r="D344" s="330"/>
      <c r="E344" s="330"/>
      <c r="F344" s="241"/>
      <c r="G344" s="242"/>
      <c r="H344" s="242"/>
      <c r="I344" s="242"/>
      <c r="J344" s="259">
        <v>5268.76</v>
      </c>
      <c r="K344" s="244">
        <v>1.1499999999999999</v>
      </c>
      <c r="L344" s="259">
        <v>21897.49</v>
      </c>
      <c r="M344" s="244">
        <v>14.01</v>
      </c>
      <c r="N344" s="245">
        <v>306783.83</v>
      </c>
      <c r="O344" s="117"/>
      <c r="P344" s="117"/>
      <c r="AD344" s="131"/>
      <c r="AE344" s="226"/>
      <c r="AF344" s="226"/>
      <c r="AI344" s="237" t="s">
        <v>80</v>
      </c>
      <c r="AL344" s="226"/>
    </row>
    <row r="345" spans="1:38" s="120" customFormat="1" ht="15" x14ac:dyDescent="0.25">
      <c r="A345" s="240"/>
      <c r="B345" s="239" t="s">
        <v>81</v>
      </c>
      <c r="C345" s="330" t="s">
        <v>82</v>
      </c>
      <c r="D345" s="330"/>
      <c r="E345" s="330"/>
      <c r="F345" s="241"/>
      <c r="G345" s="242"/>
      <c r="H345" s="242"/>
      <c r="I345" s="242"/>
      <c r="J345" s="243">
        <v>267.67</v>
      </c>
      <c r="K345" s="244">
        <v>1.1499999999999999</v>
      </c>
      <c r="L345" s="259">
        <v>1112.46</v>
      </c>
      <c r="M345" s="244">
        <v>46.99</v>
      </c>
      <c r="N345" s="245">
        <v>52274.5</v>
      </c>
      <c r="O345" s="117"/>
      <c r="P345" s="117"/>
      <c r="AD345" s="131"/>
      <c r="AE345" s="226"/>
      <c r="AF345" s="226"/>
      <c r="AI345" s="237" t="s">
        <v>82</v>
      </c>
      <c r="AL345" s="226"/>
    </row>
    <row r="346" spans="1:38" s="120" customFormat="1" ht="15" x14ac:dyDescent="0.25">
      <c r="A346" s="240"/>
      <c r="B346" s="239" t="s">
        <v>83</v>
      </c>
      <c r="C346" s="330" t="s">
        <v>84</v>
      </c>
      <c r="D346" s="330"/>
      <c r="E346" s="330"/>
      <c r="F346" s="241"/>
      <c r="G346" s="242"/>
      <c r="H346" s="242"/>
      <c r="I346" s="242"/>
      <c r="J346" s="243">
        <v>17.079999999999998</v>
      </c>
      <c r="K346" s="242"/>
      <c r="L346" s="243">
        <v>61.73</v>
      </c>
      <c r="M346" s="244">
        <v>8.75</v>
      </c>
      <c r="N346" s="260">
        <v>540.14</v>
      </c>
      <c r="O346" s="117"/>
      <c r="P346" s="117"/>
      <c r="AD346" s="131"/>
      <c r="AE346" s="226"/>
      <c r="AF346" s="226"/>
      <c r="AI346" s="237" t="s">
        <v>84</v>
      </c>
      <c r="AL346" s="226"/>
    </row>
    <row r="347" spans="1:38" s="120" customFormat="1" ht="15" x14ac:dyDescent="0.25">
      <c r="A347" s="246"/>
      <c r="B347" s="239"/>
      <c r="C347" s="330" t="s">
        <v>66</v>
      </c>
      <c r="D347" s="330"/>
      <c r="E347" s="330"/>
      <c r="F347" s="241" t="s">
        <v>67</v>
      </c>
      <c r="G347" s="264">
        <v>21.6</v>
      </c>
      <c r="H347" s="244">
        <v>1.1499999999999999</v>
      </c>
      <c r="I347" s="248">
        <v>89.77176</v>
      </c>
      <c r="J347" s="249"/>
      <c r="K347" s="242"/>
      <c r="L347" s="249"/>
      <c r="M347" s="242"/>
      <c r="N347" s="250"/>
      <c r="O347" s="117"/>
      <c r="P347" s="117"/>
      <c r="AD347" s="131"/>
      <c r="AE347" s="226"/>
      <c r="AF347" s="226"/>
      <c r="AJ347" s="237" t="s">
        <v>66</v>
      </c>
      <c r="AL347" s="226"/>
    </row>
    <row r="348" spans="1:38" s="120" customFormat="1" ht="15" x14ac:dyDescent="0.25">
      <c r="A348" s="246"/>
      <c r="B348" s="239"/>
      <c r="C348" s="330" t="s">
        <v>85</v>
      </c>
      <c r="D348" s="330"/>
      <c r="E348" s="330"/>
      <c r="F348" s="241" t="s">
        <v>67</v>
      </c>
      <c r="G348" s="264">
        <v>20.6</v>
      </c>
      <c r="H348" s="244">
        <v>1.1499999999999999</v>
      </c>
      <c r="I348" s="248">
        <v>85.615660000000005</v>
      </c>
      <c r="J348" s="249"/>
      <c r="K348" s="242"/>
      <c r="L348" s="249"/>
      <c r="M348" s="242"/>
      <c r="N348" s="250"/>
      <c r="O348" s="117"/>
      <c r="P348" s="117"/>
      <c r="AD348" s="131"/>
      <c r="AE348" s="226"/>
      <c r="AF348" s="226"/>
      <c r="AJ348" s="237" t="s">
        <v>85</v>
      </c>
      <c r="AL348" s="226"/>
    </row>
    <row r="349" spans="1:38" s="120" customFormat="1" ht="15" x14ac:dyDescent="0.25">
      <c r="A349" s="235"/>
      <c r="B349" s="239"/>
      <c r="C349" s="331" t="s">
        <v>68</v>
      </c>
      <c r="D349" s="331"/>
      <c r="E349" s="331"/>
      <c r="F349" s="251"/>
      <c r="G349" s="252"/>
      <c r="H349" s="252"/>
      <c r="I349" s="252"/>
      <c r="J349" s="262">
        <v>5459.07</v>
      </c>
      <c r="K349" s="252"/>
      <c r="L349" s="262">
        <v>22679.18</v>
      </c>
      <c r="M349" s="252"/>
      <c r="N349" s="254">
        <v>341154.89</v>
      </c>
      <c r="AD349" s="131"/>
      <c r="AE349" s="226"/>
      <c r="AF349" s="226"/>
      <c r="AK349" s="237" t="s">
        <v>68</v>
      </c>
      <c r="AL349" s="226"/>
    </row>
    <row r="350" spans="1:38" s="120" customFormat="1" ht="15" x14ac:dyDescent="0.25">
      <c r="A350" s="246"/>
      <c r="B350" s="239"/>
      <c r="C350" s="330" t="s">
        <v>69</v>
      </c>
      <c r="D350" s="330"/>
      <c r="E350" s="330"/>
      <c r="F350" s="241"/>
      <c r="G350" s="242"/>
      <c r="H350" s="242"/>
      <c r="I350" s="242"/>
      <c r="J350" s="249"/>
      <c r="K350" s="242"/>
      <c r="L350" s="259">
        <v>1832.42</v>
      </c>
      <c r="M350" s="242"/>
      <c r="N350" s="245">
        <v>86105.42</v>
      </c>
      <c r="O350" s="117"/>
      <c r="P350" s="117"/>
      <c r="AD350" s="131"/>
      <c r="AE350" s="226"/>
      <c r="AF350" s="226"/>
      <c r="AJ350" s="237" t="s">
        <v>69</v>
      </c>
      <c r="AL350" s="226"/>
    </row>
    <row r="351" spans="1:38" s="120" customFormat="1" ht="45" x14ac:dyDescent="0.25">
      <c r="A351" s="246"/>
      <c r="B351" s="239" t="s">
        <v>205</v>
      </c>
      <c r="C351" s="330" t="s">
        <v>206</v>
      </c>
      <c r="D351" s="330"/>
      <c r="E351" s="330"/>
      <c r="F351" s="241" t="s">
        <v>72</v>
      </c>
      <c r="G351" s="247">
        <v>147</v>
      </c>
      <c r="H351" s="242"/>
      <c r="I351" s="247">
        <v>147</v>
      </c>
      <c r="J351" s="249"/>
      <c r="K351" s="242"/>
      <c r="L351" s="259">
        <v>2693.66</v>
      </c>
      <c r="M351" s="242"/>
      <c r="N351" s="245">
        <v>126574.97</v>
      </c>
      <c r="O351" s="117"/>
      <c r="P351" s="117"/>
      <c r="AD351" s="131"/>
      <c r="AE351" s="226"/>
      <c r="AF351" s="226"/>
      <c r="AJ351" s="237" t="s">
        <v>206</v>
      </c>
      <c r="AL351" s="226"/>
    </row>
    <row r="352" spans="1:38" s="120" customFormat="1" ht="56.25" x14ac:dyDescent="0.25">
      <c r="A352" s="246"/>
      <c r="B352" s="239" t="s">
        <v>207</v>
      </c>
      <c r="C352" s="330" t="s">
        <v>208</v>
      </c>
      <c r="D352" s="330"/>
      <c r="E352" s="330"/>
      <c r="F352" s="241" t="s">
        <v>72</v>
      </c>
      <c r="G352" s="247">
        <v>134</v>
      </c>
      <c r="H352" s="244">
        <v>0.85</v>
      </c>
      <c r="I352" s="264">
        <v>113.9</v>
      </c>
      <c r="J352" s="249"/>
      <c r="K352" s="242"/>
      <c r="L352" s="259">
        <v>2087.13</v>
      </c>
      <c r="M352" s="242"/>
      <c r="N352" s="245">
        <v>98074.07</v>
      </c>
      <c r="O352" s="117"/>
      <c r="P352" s="117"/>
      <c r="AD352" s="131"/>
      <c r="AE352" s="226"/>
      <c r="AF352" s="226"/>
      <c r="AJ352" s="237" t="s">
        <v>208</v>
      </c>
      <c r="AL352" s="226"/>
    </row>
    <row r="353" spans="1:39" s="120" customFormat="1" ht="15" x14ac:dyDescent="0.25">
      <c r="A353" s="255"/>
      <c r="B353" s="256"/>
      <c r="C353" s="339" t="s">
        <v>75</v>
      </c>
      <c r="D353" s="339"/>
      <c r="E353" s="339"/>
      <c r="F353" s="229"/>
      <c r="G353" s="230"/>
      <c r="H353" s="230"/>
      <c r="I353" s="230"/>
      <c r="J353" s="233"/>
      <c r="K353" s="230"/>
      <c r="L353" s="257">
        <v>27459.97</v>
      </c>
      <c r="M353" s="252"/>
      <c r="N353" s="258">
        <v>565803.93000000005</v>
      </c>
      <c r="O353" s="117"/>
      <c r="P353" s="117"/>
      <c r="AD353" s="131"/>
      <c r="AE353" s="226"/>
      <c r="AF353" s="226"/>
      <c r="AL353" s="226" t="s">
        <v>75</v>
      </c>
    </row>
    <row r="354" spans="1:39" s="120" customFormat="1" ht="30" x14ac:dyDescent="0.25">
      <c r="A354" s="227" t="s">
        <v>229</v>
      </c>
      <c r="B354" s="228" t="s">
        <v>230</v>
      </c>
      <c r="C354" s="339" t="s">
        <v>231</v>
      </c>
      <c r="D354" s="339"/>
      <c r="E354" s="339"/>
      <c r="F354" s="229" t="s">
        <v>79</v>
      </c>
      <c r="G354" s="230">
        <v>455.34</v>
      </c>
      <c r="H354" s="231">
        <v>1</v>
      </c>
      <c r="I354" s="263">
        <v>455.34</v>
      </c>
      <c r="J354" s="269">
        <v>523.80999999999995</v>
      </c>
      <c r="K354" s="271">
        <v>1.04236</v>
      </c>
      <c r="L354" s="257">
        <v>248615</v>
      </c>
      <c r="M354" s="263">
        <v>8.75</v>
      </c>
      <c r="N354" s="258">
        <v>2175381.25</v>
      </c>
      <c r="O354" s="118" t="s">
        <v>379</v>
      </c>
      <c r="P354" s="118" t="s">
        <v>384</v>
      </c>
      <c r="AD354" s="131"/>
      <c r="AE354" s="226"/>
      <c r="AF354" s="226" t="s">
        <v>231</v>
      </c>
      <c r="AL354" s="226"/>
    </row>
    <row r="355" spans="1:39" s="120" customFormat="1" ht="15" x14ac:dyDescent="0.25">
      <c r="A355" s="235"/>
      <c r="B355" s="236"/>
      <c r="C355" s="330" t="s">
        <v>232</v>
      </c>
      <c r="D355" s="330"/>
      <c r="E355" s="330"/>
      <c r="F355" s="330"/>
      <c r="G355" s="330"/>
      <c r="H355" s="330"/>
      <c r="I355" s="330"/>
      <c r="J355" s="330"/>
      <c r="K355" s="330"/>
      <c r="L355" s="330"/>
      <c r="M355" s="330"/>
      <c r="N355" s="340"/>
      <c r="O355" s="117"/>
      <c r="P355" s="117"/>
      <c r="AD355" s="131"/>
      <c r="AE355" s="226"/>
      <c r="AF355" s="226"/>
      <c r="AG355" s="237" t="s">
        <v>232</v>
      </c>
      <c r="AL355" s="226"/>
    </row>
    <row r="356" spans="1:39" s="120" customFormat="1" ht="15" x14ac:dyDescent="0.25">
      <c r="A356" s="235"/>
      <c r="B356" s="236"/>
      <c r="C356" s="330" t="s">
        <v>233</v>
      </c>
      <c r="D356" s="330"/>
      <c r="E356" s="330"/>
      <c r="F356" s="330"/>
      <c r="G356" s="330"/>
      <c r="H356" s="330"/>
      <c r="I356" s="330"/>
      <c r="J356" s="330"/>
      <c r="K356" s="330"/>
      <c r="L356" s="330"/>
      <c r="M356" s="330"/>
      <c r="N356" s="340"/>
      <c r="O356" s="118"/>
      <c r="P356" s="118"/>
      <c r="AD356" s="131"/>
      <c r="AE356" s="226"/>
      <c r="AF356" s="226"/>
      <c r="AL356" s="226"/>
      <c r="AM356" s="237" t="s">
        <v>233</v>
      </c>
    </row>
    <row r="357" spans="1:39" s="120" customFormat="1" ht="15" x14ac:dyDescent="0.25">
      <c r="A357" s="238"/>
      <c r="B357" s="239"/>
      <c r="C357" s="328" t="s">
        <v>223</v>
      </c>
      <c r="D357" s="328"/>
      <c r="E357" s="328"/>
      <c r="F357" s="328"/>
      <c r="G357" s="328"/>
      <c r="H357" s="328"/>
      <c r="I357" s="328"/>
      <c r="J357" s="328"/>
      <c r="K357" s="328"/>
      <c r="L357" s="328"/>
      <c r="M357" s="328"/>
      <c r="N357" s="329"/>
      <c r="O357" s="117"/>
      <c r="P357" s="117"/>
      <c r="AD357" s="131"/>
      <c r="AE357" s="226"/>
      <c r="AF357" s="226"/>
      <c r="AH357" s="237" t="s">
        <v>223</v>
      </c>
      <c r="AL357" s="226"/>
    </row>
    <row r="358" spans="1:39" s="120" customFormat="1" ht="15" x14ac:dyDescent="0.25">
      <c r="A358" s="238"/>
      <c r="B358" s="239"/>
      <c r="C358" s="328" t="s">
        <v>224</v>
      </c>
      <c r="D358" s="328"/>
      <c r="E358" s="328"/>
      <c r="F358" s="328"/>
      <c r="G358" s="328"/>
      <c r="H358" s="328"/>
      <c r="I358" s="328"/>
      <c r="J358" s="328"/>
      <c r="K358" s="328"/>
      <c r="L358" s="328"/>
      <c r="M358" s="328"/>
      <c r="N358" s="329"/>
      <c r="O358" s="117"/>
      <c r="P358" s="117"/>
      <c r="AD358" s="131"/>
      <c r="AE358" s="226"/>
      <c r="AF358" s="226"/>
      <c r="AH358" s="237" t="s">
        <v>224</v>
      </c>
      <c r="AL358" s="226"/>
    </row>
    <row r="359" spans="1:39" s="120" customFormat="1" ht="15" x14ac:dyDescent="0.25">
      <c r="A359" s="255"/>
      <c r="B359" s="256"/>
      <c r="C359" s="339" t="s">
        <v>75</v>
      </c>
      <c r="D359" s="339"/>
      <c r="E359" s="339"/>
      <c r="F359" s="229"/>
      <c r="G359" s="230"/>
      <c r="H359" s="230"/>
      <c r="I359" s="230"/>
      <c r="J359" s="233"/>
      <c r="K359" s="230"/>
      <c r="L359" s="257">
        <v>248615</v>
      </c>
      <c r="M359" s="252"/>
      <c r="N359" s="258">
        <v>2175381.25</v>
      </c>
      <c r="O359" s="117"/>
      <c r="P359" s="117"/>
      <c r="AD359" s="131"/>
      <c r="AE359" s="226"/>
      <c r="AF359" s="226"/>
      <c r="AL359" s="226" t="s">
        <v>75</v>
      </c>
    </row>
    <row r="360" spans="1:39" s="120" customFormat="1" ht="45.75" x14ac:dyDescent="0.25">
      <c r="A360" s="227" t="s">
        <v>234</v>
      </c>
      <c r="B360" s="228" t="s">
        <v>235</v>
      </c>
      <c r="C360" s="339" t="s">
        <v>236</v>
      </c>
      <c r="D360" s="339"/>
      <c r="E360" s="339"/>
      <c r="F360" s="229" t="s">
        <v>92</v>
      </c>
      <c r="G360" s="230">
        <v>0.25</v>
      </c>
      <c r="H360" s="231">
        <v>1</v>
      </c>
      <c r="I360" s="263">
        <v>0.25</v>
      </c>
      <c r="J360" s="233"/>
      <c r="K360" s="230"/>
      <c r="L360" s="233"/>
      <c r="M360" s="230"/>
      <c r="N360" s="234"/>
      <c r="O360" s="117"/>
      <c r="P360" s="117"/>
      <c r="AD360" s="131"/>
      <c r="AE360" s="226"/>
      <c r="AF360" s="226" t="s">
        <v>236</v>
      </c>
      <c r="AL360" s="226"/>
    </row>
    <row r="361" spans="1:39" s="120" customFormat="1" ht="15" x14ac:dyDescent="0.25">
      <c r="A361" s="235"/>
      <c r="B361" s="236"/>
      <c r="C361" s="330" t="s">
        <v>93</v>
      </c>
      <c r="D361" s="330"/>
      <c r="E361" s="330"/>
      <c r="F361" s="330"/>
      <c r="G361" s="330"/>
      <c r="H361" s="330"/>
      <c r="I361" s="330"/>
      <c r="J361" s="330"/>
      <c r="K361" s="330"/>
      <c r="L361" s="330"/>
      <c r="M361" s="330"/>
      <c r="N361" s="340"/>
      <c r="O361" s="117"/>
      <c r="P361" s="117"/>
      <c r="AD361" s="131"/>
      <c r="AE361" s="226"/>
      <c r="AF361" s="226"/>
      <c r="AG361" s="237" t="s">
        <v>93</v>
      </c>
      <c r="AL361" s="226"/>
    </row>
    <row r="362" spans="1:39" s="120" customFormat="1" ht="23.25" x14ac:dyDescent="0.25">
      <c r="A362" s="238"/>
      <c r="B362" s="239" t="s">
        <v>94</v>
      </c>
      <c r="C362" s="328" t="s">
        <v>95</v>
      </c>
      <c r="D362" s="328"/>
      <c r="E362" s="328"/>
      <c r="F362" s="328"/>
      <c r="G362" s="328"/>
      <c r="H362" s="328"/>
      <c r="I362" s="328"/>
      <c r="J362" s="328"/>
      <c r="K362" s="328"/>
      <c r="L362" s="328"/>
      <c r="M362" s="328"/>
      <c r="N362" s="329"/>
      <c r="O362" s="117"/>
      <c r="P362" s="117"/>
      <c r="AD362" s="131"/>
      <c r="AE362" s="226"/>
      <c r="AF362" s="226"/>
      <c r="AH362" s="237" t="s">
        <v>95</v>
      </c>
      <c r="AL362" s="226"/>
    </row>
    <row r="363" spans="1:39" s="120" customFormat="1" ht="34.5" x14ac:dyDescent="0.25">
      <c r="A363" s="238"/>
      <c r="B363" s="239" t="s">
        <v>96</v>
      </c>
      <c r="C363" s="328" t="s">
        <v>97</v>
      </c>
      <c r="D363" s="328"/>
      <c r="E363" s="328"/>
      <c r="F363" s="328"/>
      <c r="G363" s="328"/>
      <c r="H363" s="328"/>
      <c r="I363" s="328"/>
      <c r="J363" s="328"/>
      <c r="K363" s="328"/>
      <c r="L363" s="328"/>
      <c r="M363" s="328"/>
      <c r="N363" s="329"/>
      <c r="O363" s="118"/>
      <c r="P363" s="118"/>
      <c r="AD363" s="131"/>
      <c r="AE363" s="226"/>
      <c r="AF363" s="226"/>
      <c r="AH363" s="237" t="s">
        <v>97</v>
      </c>
      <c r="AL363" s="226"/>
    </row>
    <row r="364" spans="1:39" s="120" customFormat="1" ht="23.25" x14ac:dyDescent="0.25">
      <c r="A364" s="238"/>
      <c r="B364" s="239" t="s">
        <v>105</v>
      </c>
      <c r="C364" s="328" t="s">
        <v>106</v>
      </c>
      <c r="D364" s="328"/>
      <c r="E364" s="328"/>
      <c r="F364" s="328"/>
      <c r="G364" s="328"/>
      <c r="H364" s="328"/>
      <c r="I364" s="328"/>
      <c r="J364" s="328"/>
      <c r="K364" s="328"/>
      <c r="L364" s="328"/>
      <c r="M364" s="328"/>
      <c r="N364" s="329"/>
      <c r="O364" s="117"/>
      <c r="P364" s="117"/>
      <c r="AD364" s="131"/>
      <c r="AE364" s="226"/>
      <c r="AF364" s="226"/>
      <c r="AH364" s="237" t="s">
        <v>106</v>
      </c>
      <c r="AL364" s="226"/>
    </row>
    <row r="365" spans="1:39" s="120" customFormat="1" ht="68.25" x14ac:dyDescent="0.25">
      <c r="A365" s="238"/>
      <c r="B365" s="239" t="s">
        <v>63</v>
      </c>
      <c r="C365" s="328" t="s">
        <v>64</v>
      </c>
      <c r="D365" s="328"/>
      <c r="E365" s="328"/>
      <c r="F365" s="328"/>
      <c r="G365" s="328"/>
      <c r="H365" s="328"/>
      <c r="I365" s="328"/>
      <c r="J365" s="328"/>
      <c r="K365" s="328"/>
      <c r="L365" s="328"/>
      <c r="M365" s="328"/>
      <c r="N365" s="329"/>
      <c r="O365" s="117"/>
      <c r="P365" s="117"/>
      <c r="AD365" s="131"/>
      <c r="AE365" s="226"/>
      <c r="AF365" s="226"/>
      <c r="AH365" s="237" t="s">
        <v>64</v>
      </c>
      <c r="AL365" s="226"/>
    </row>
    <row r="366" spans="1:39" s="120" customFormat="1" ht="15" x14ac:dyDescent="0.25">
      <c r="A366" s="240"/>
      <c r="B366" s="239" t="s">
        <v>58</v>
      </c>
      <c r="C366" s="330" t="s">
        <v>65</v>
      </c>
      <c r="D366" s="330"/>
      <c r="E366" s="330"/>
      <c r="F366" s="241"/>
      <c r="G366" s="242"/>
      <c r="H366" s="242"/>
      <c r="I366" s="242"/>
      <c r="J366" s="259">
        <v>9218</v>
      </c>
      <c r="K366" s="248">
        <v>1.66635</v>
      </c>
      <c r="L366" s="259">
        <v>3840.1</v>
      </c>
      <c r="M366" s="244">
        <v>46.99</v>
      </c>
      <c r="N366" s="245">
        <v>180446.3</v>
      </c>
      <c r="O366" s="117"/>
      <c r="P366" s="117"/>
      <c r="AD366" s="131"/>
      <c r="AE366" s="226"/>
      <c r="AF366" s="226"/>
      <c r="AI366" s="237" t="s">
        <v>65</v>
      </c>
      <c r="AL366" s="226"/>
    </row>
    <row r="367" spans="1:39" s="120" customFormat="1" ht="15" x14ac:dyDescent="0.25">
      <c r="A367" s="240"/>
      <c r="B367" s="239" t="s">
        <v>76</v>
      </c>
      <c r="C367" s="330" t="s">
        <v>80</v>
      </c>
      <c r="D367" s="330"/>
      <c r="E367" s="330"/>
      <c r="F367" s="241"/>
      <c r="G367" s="242"/>
      <c r="H367" s="242"/>
      <c r="I367" s="242"/>
      <c r="J367" s="259">
        <v>40105.1</v>
      </c>
      <c r="K367" s="248">
        <v>1.81125</v>
      </c>
      <c r="L367" s="259">
        <v>18160.09</v>
      </c>
      <c r="M367" s="244">
        <v>14.01</v>
      </c>
      <c r="N367" s="245">
        <v>254422.86</v>
      </c>
      <c r="O367" s="117"/>
      <c r="P367" s="117"/>
      <c r="AD367" s="131"/>
      <c r="AE367" s="226"/>
      <c r="AF367" s="226"/>
      <c r="AI367" s="237" t="s">
        <v>80</v>
      </c>
      <c r="AL367" s="226"/>
    </row>
    <row r="368" spans="1:39" s="120" customFormat="1" ht="15" x14ac:dyDescent="0.25">
      <c r="A368" s="240"/>
      <c r="B368" s="239" t="s">
        <v>81</v>
      </c>
      <c r="C368" s="330" t="s">
        <v>82</v>
      </c>
      <c r="D368" s="330"/>
      <c r="E368" s="330"/>
      <c r="F368" s="241"/>
      <c r="G368" s="242"/>
      <c r="H368" s="242"/>
      <c r="I368" s="242"/>
      <c r="J368" s="259">
        <v>2629.93</v>
      </c>
      <c r="K368" s="248">
        <v>1.81125</v>
      </c>
      <c r="L368" s="259">
        <v>1190.8699999999999</v>
      </c>
      <c r="M368" s="244">
        <v>46.99</v>
      </c>
      <c r="N368" s="245">
        <v>55958.98</v>
      </c>
      <c r="O368" s="117"/>
      <c r="P368" s="117"/>
      <c r="AD368" s="131"/>
      <c r="AE368" s="226"/>
      <c r="AF368" s="226"/>
      <c r="AI368" s="237" t="s">
        <v>82</v>
      </c>
      <c r="AL368" s="226"/>
    </row>
    <row r="369" spans="1:39" s="120" customFormat="1" ht="15" x14ac:dyDescent="0.25">
      <c r="A369" s="240"/>
      <c r="B369" s="239" t="s">
        <v>83</v>
      </c>
      <c r="C369" s="330" t="s">
        <v>84</v>
      </c>
      <c r="D369" s="330"/>
      <c r="E369" s="330"/>
      <c r="F369" s="241"/>
      <c r="G369" s="242"/>
      <c r="H369" s="242"/>
      <c r="I369" s="242"/>
      <c r="J369" s="259">
        <v>1477980.73</v>
      </c>
      <c r="K369" s="242"/>
      <c r="L369" s="259">
        <v>369495.18</v>
      </c>
      <c r="M369" s="244">
        <v>8.75</v>
      </c>
      <c r="N369" s="245">
        <v>3233082.83</v>
      </c>
      <c r="O369" s="117"/>
      <c r="P369" s="117"/>
      <c r="AD369" s="131"/>
      <c r="AE369" s="226"/>
      <c r="AF369" s="226"/>
      <c r="AI369" s="237" t="s">
        <v>84</v>
      </c>
      <c r="AL369" s="226"/>
    </row>
    <row r="370" spans="1:39" s="120" customFormat="1" ht="15" x14ac:dyDescent="0.25">
      <c r="A370" s="246"/>
      <c r="B370" s="239"/>
      <c r="C370" s="330" t="s">
        <v>66</v>
      </c>
      <c r="D370" s="330"/>
      <c r="E370" s="330"/>
      <c r="F370" s="241" t="s">
        <v>67</v>
      </c>
      <c r="G370" s="247">
        <v>1100</v>
      </c>
      <c r="H370" s="248">
        <v>1.66635</v>
      </c>
      <c r="I370" s="248">
        <v>458.24624999999997</v>
      </c>
      <c r="J370" s="249"/>
      <c r="K370" s="242"/>
      <c r="L370" s="249"/>
      <c r="M370" s="242"/>
      <c r="N370" s="250"/>
      <c r="O370" s="118"/>
      <c r="P370" s="118"/>
      <c r="AD370" s="131"/>
      <c r="AE370" s="226"/>
      <c r="AF370" s="226"/>
      <c r="AJ370" s="237" t="s">
        <v>66</v>
      </c>
      <c r="AL370" s="226"/>
    </row>
    <row r="371" spans="1:39" s="120" customFormat="1" ht="15" x14ac:dyDescent="0.25">
      <c r="A371" s="246"/>
      <c r="B371" s="239"/>
      <c r="C371" s="330" t="s">
        <v>85</v>
      </c>
      <c r="D371" s="330"/>
      <c r="E371" s="330"/>
      <c r="F371" s="241" t="s">
        <v>67</v>
      </c>
      <c r="G371" s="244">
        <v>213.68</v>
      </c>
      <c r="H371" s="248">
        <v>1.81125</v>
      </c>
      <c r="I371" s="267">
        <v>96.756974999999997</v>
      </c>
      <c r="J371" s="249"/>
      <c r="K371" s="242"/>
      <c r="L371" s="249"/>
      <c r="M371" s="242"/>
      <c r="N371" s="250"/>
      <c r="O371" s="117"/>
      <c r="P371" s="117"/>
      <c r="AD371" s="131"/>
      <c r="AE371" s="226"/>
      <c r="AF371" s="226"/>
      <c r="AJ371" s="237" t="s">
        <v>85</v>
      </c>
      <c r="AL371" s="226"/>
    </row>
    <row r="372" spans="1:39" s="120" customFormat="1" ht="15" x14ac:dyDescent="0.25">
      <c r="A372" s="235"/>
      <c r="B372" s="239"/>
      <c r="C372" s="331" t="s">
        <v>68</v>
      </c>
      <c r="D372" s="331"/>
      <c r="E372" s="331"/>
      <c r="F372" s="251"/>
      <c r="G372" s="252"/>
      <c r="H372" s="252"/>
      <c r="I372" s="252"/>
      <c r="J372" s="262">
        <v>1527303.83</v>
      </c>
      <c r="K372" s="252"/>
      <c r="L372" s="262">
        <v>391495.37</v>
      </c>
      <c r="M372" s="252"/>
      <c r="N372" s="254">
        <v>3667951.99</v>
      </c>
      <c r="O372" s="117"/>
      <c r="P372" s="117"/>
      <c r="AD372" s="131"/>
      <c r="AE372" s="226"/>
      <c r="AF372" s="226"/>
      <c r="AK372" s="237" t="s">
        <v>68</v>
      </c>
      <c r="AL372" s="226"/>
    </row>
    <row r="373" spans="1:39" s="120" customFormat="1" ht="15" x14ac:dyDescent="0.25">
      <c r="A373" s="246"/>
      <c r="B373" s="239"/>
      <c r="C373" s="330" t="s">
        <v>69</v>
      </c>
      <c r="D373" s="330"/>
      <c r="E373" s="330"/>
      <c r="F373" s="241"/>
      <c r="G373" s="242"/>
      <c r="H373" s="242"/>
      <c r="I373" s="242"/>
      <c r="J373" s="249"/>
      <c r="K373" s="242"/>
      <c r="L373" s="259">
        <v>5030.97</v>
      </c>
      <c r="M373" s="242"/>
      <c r="N373" s="245">
        <v>236405.28</v>
      </c>
      <c r="O373" s="117"/>
      <c r="P373" s="117"/>
      <c r="AD373" s="131"/>
      <c r="AE373" s="226"/>
      <c r="AF373" s="226"/>
      <c r="AJ373" s="237" t="s">
        <v>69</v>
      </c>
      <c r="AL373" s="226"/>
    </row>
    <row r="374" spans="1:39" s="120" customFormat="1" ht="22.5" x14ac:dyDescent="0.25">
      <c r="A374" s="246"/>
      <c r="B374" s="239" t="s">
        <v>98</v>
      </c>
      <c r="C374" s="330" t="s">
        <v>99</v>
      </c>
      <c r="D374" s="330"/>
      <c r="E374" s="330"/>
      <c r="F374" s="241" t="s">
        <v>72</v>
      </c>
      <c r="G374" s="247">
        <v>109</v>
      </c>
      <c r="H374" s="242"/>
      <c r="I374" s="247">
        <v>109</v>
      </c>
      <c r="J374" s="249"/>
      <c r="K374" s="242"/>
      <c r="L374" s="259">
        <v>5483.76</v>
      </c>
      <c r="M374" s="242"/>
      <c r="N374" s="245">
        <v>257681.76</v>
      </c>
      <c r="O374" s="117"/>
      <c r="P374" s="117"/>
      <c r="AD374" s="131"/>
      <c r="AE374" s="226"/>
      <c r="AF374" s="226"/>
      <c r="AJ374" s="237" t="s">
        <v>99</v>
      </c>
      <c r="AL374" s="226"/>
    </row>
    <row r="375" spans="1:39" s="120" customFormat="1" ht="45" x14ac:dyDescent="0.25">
      <c r="A375" s="246"/>
      <c r="B375" s="239" t="s">
        <v>100</v>
      </c>
      <c r="C375" s="330" t="s">
        <v>101</v>
      </c>
      <c r="D375" s="330"/>
      <c r="E375" s="330"/>
      <c r="F375" s="241" t="s">
        <v>72</v>
      </c>
      <c r="G375" s="247">
        <v>65</v>
      </c>
      <c r="H375" s="244">
        <v>0.85</v>
      </c>
      <c r="I375" s="244">
        <v>55.25</v>
      </c>
      <c r="J375" s="249"/>
      <c r="K375" s="242"/>
      <c r="L375" s="259">
        <v>2779.61</v>
      </c>
      <c r="M375" s="242"/>
      <c r="N375" s="245">
        <v>130613.92</v>
      </c>
      <c r="O375" s="117"/>
      <c r="P375" s="117"/>
      <c r="AD375" s="131"/>
      <c r="AE375" s="226"/>
      <c r="AF375" s="226"/>
      <c r="AJ375" s="237" t="s">
        <v>101</v>
      </c>
      <c r="AL375" s="226"/>
    </row>
    <row r="376" spans="1:39" s="120" customFormat="1" ht="15" x14ac:dyDescent="0.25">
      <c r="A376" s="255"/>
      <c r="B376" s="256"/>
      <c r="C376" s="339" t="s">
        <v>75</v>
      </c>
      <c r="D376" s="339"/>
      <c r="E376" s="339"/>
      <c r="F376" s="229"/>
      <c r="G376" s="230"/>
      <c r="H376" s="230"/>
      <c r="I376" s="230"/>
      <c r="J376" s="233"/>
      <c r="K376" s="230"/>
      <c r="L376" s="257">
        <v>399758.74</v>
      </c>
      <c r="M376" s="252"/>
      <c r="N376" s="258">
        <v>4056247.67</v>
      </c>
      <c r="O376" s="117"/>
      <c r="P376" s="117"/>
      <c r="AD376" s="131"/>
      <c r="AE376" s="226"/>
      <c r="AF376" s="226"/>
      <c r="AL376" s="226" t="s">
        <v>75</v>
      </c>
    </row>
    <row r="377" spans="1:39" s="120" customFormat="1" ht="23.25" x14ac:dyDescent="0.25">
      <c r="A377" s="227" t="s">
        <v>237</v>
      </c>
      <c r="B377" s="228" t="s">
        <v>238</v>
      </c>
      <c r="C377" s="339" t="s">
        <v>239</v>
      </c>
      <c r="D377" s="339"/>
      <c r="E377" s="339"/>
      <c r="F377" s="229" t="s">
        <v>119</v>
      </c>
      <c r="G377" s="230">
        <v>-460</v>
      </c>
      <c r="H377" s="231">
        <v>1</v>
      </c>
      <c r="I377" s="231">
        <v>-460</v>
      </c>
      <c r="J377" s="269">
        <v>188.1</v>
      </c>
      <c r="K377" s="230"/>
      <c r="L377" s="257">
        <v>-86526</v>
      </c>
      <c r="M377" s="263">
        <v>8.75</v>
      </c>
      <c r="N377" s="258">
        <v>-757102.5</v>
      </c>
      <c r="O377" s="118"/>
      <c r="P377" s="118"/>
      <c r="AD377" s="131"/>
      <c r="AE377" s="226"/>
      <c r="AF377" s="226" t="s">
        <v>239</v>
      </c>
      <c r="AL377" s="226"/>
    </row>
    <row r="378" spans="1:39" s="120" customFormat="1" ht="15" x14ac:dyDescent="0.25">
      <c r="A378" s="255"/>
      <c r="B378" s="256"/>
      <c r="C378" s="339" t="s">
        <v>75</v>
      </c>
      <c r="D378" s="339"/>
      <c r="E378" s="339"/>
      <c r="F378" s="229"/>
      <c r="G378" s="230"/>
      <c r="H378" s="230"/>
      <c r="I378" s="230"/>
      <c r="J378" s="233"/>
      <c r="K378" s="230"/>
      <c r="L378" s="257">
        <v>-86526</v>
      </c>
      <c r="M378" s="252"/>
      <c r="N378" s="258">
        <v>-757102.5</v>
      </c>
      <c r="O378" s="117"/>
      <c r="P378" s="117"/>
      <c r="AD378" s="131"/>
      <c r="AE378" s="226"/>
      <c r="AF378" s="226"/>
      <c r="AL378" s="226" t="s">
        <v>75</v>
      </c>
    </row>
    <row r="379" spans="1:39" s="120" customFormat="1" ht="30" x14ac:dyDescent="0.25">
      <c r="A379" s="227" t="s">
        <v>240</v>
      </c>
      <c r="B379" s="228" t="s">
        <v>241</v>
      </c>
      <c r="C379" s="339" t="s">
        <v>242</v>
      </c>
      <c r="D379" s="339"/>
      <c r="E379" s="339"/>
      <c r="F379" s="229" t="s">
        <v>119</v>
      </c>
      <c r="G379" s="230">
        <v>460</v>
      </c>
      <c r="H379" s="231">
        <v>1</v>
      </c>
      <c r="I379" s="231">
        <v>460</v>
      </c>
      <c r="J379" s="269">
        <v>708.38</v>
      </c>
      <c r="K379" s="271">
        <v>1.04236</v>
      </c>
      <c r="L379" s="257">
        <v>339658.01</v>
      </c>
      <c r="M379" s="263">
        <v>8.75</v>
      </c>
      <c r="N379" s="258">
        <v>2972007.59</v>
      </c>
      <c r="O379" s="118" t="s">
        <v>379</v>
      </c>
      <c r="P379" s="118" t="s">
        <v>386</v>
      </c>
      <c r="AD379" s="131"/>
      <c r="AE379" s="226"/>
      <c r="AF379" s="226" t="s">
        <v>242</v>
      </c>
      <c r="AL379" s="226"/>
    </row>
    <row r="380" spans="1:39" s="120" customFormat="1" ht="15" x14ac:dyDescent="0.25">
      <c r="A380" s="235"/>
      <c r="B380" s="236"/>
      <c r="C380" s="330" t="s">
        <v>243</v>
      </c>
      <c r="D380" s="330"/>
      <c r="E380" s="330"/>
      <c r="F380" s="330"/>
      <c r="G380" s="330"/>
      <c r="H380" s="330"/>
      <c r="I380" s="330"/>
      <c r="J380" s="330"/>
      <c r="K380" s="330"/>
      <c r="L380" s="330"/>
      <c r="M380" s="330"/>
      <c r="N380" s="340"/>
      <c r="O380" s="117"/>
      <c r="P380" s="117"/>
      <c r="AD380" s="131"/>
      <c r="AE380" s="226"/>
      <c r="AF380" s="226"/>
      <c r="AL380" s="226"/>
      <c r="AM380" s="237" t="s">
        <v>243</v>
      </c>
    </row>
    <row r="381" spans="1:39" s="120" customFormat="1" ht="15" x14ac:dyDescent="0.25">
      <c r="A381" s="238"/>
      <c r="B381" s="239"/>
      <c r="C381" s="328" t="s">
        <v>223</v>
      </c>
      <c r="D381" s="328"/>
      <c r="E381" s="328"/>
      <c r="F381" s="328"/>
      <c r="G381" s="328"/>
      <c r="H381" s="328"/>
      <c r="I381" s="328"/>
      <c r="J381" s="328"/>
      <c r="K381" s="328"/>
      <c r="L381" s="328"/>
      <c r="M381" s="328"/>
      <c r="N381" s="329"/>
      <c r="O381" s="117"/>
      <c r="P381" s="117"/>
      <c r="AD381" s="131"/>
      <c r="AE381" s="226"/>
      <c r="AF381" s="226"/>
      <c r="AH381" s="237" t="s">
        <v>223</v>
      </c>
      <c r="AL381" s="226"/>
    </row>
    <row r="382" spans="1:39" s="120" customFormat="1" ht="15" x14ac:dyDescent="0.25">
      <c r="A382" s="238"/>
      <c r="B382" s="239"/>
      <c r="C382" s="328" t="s">
        <v>224</v>
      </c>
      <c r="D382" s="328"/>
      <c r="E382" s="328"/>
      <c r="F382" s="328"/>
      <c r="G382" s="328"/>
      <c r="H382" s="328"/>
      <c r="I382" s="328"/>
      <c r="J382" s="328"/>
      <c r="K382" s="328"/>
      <c r="L382" s="328"/>
      <c r="M382" s="328"/>
      <c r="N382" s="329"/>
      <c r="O382" s="117"/>
      <c r="P382" s="117"/>
      <c r="AD382" s="131"/>
      <c r="AE382" s="226"/>
      <c r="AF382" s="226"/>
      <c r="AH382" s="237" t="s">
        <v>224</v>
      </c>
      <c r="AL382" s="226"/>
    </row>
    <row r="383" spans="1:39" s="120" customFormat="1" ht="15" x14ac:dyDescent="0.25">
      <c r="A383" s="255"/>
      <c r="B383" s="256"/>
      <c r="C383" s="339" t="s">
        <v>75</v>
      </c>
      <c r="D383" s="339"/>
      <c r="E383" s="339"/>
      <c r="F383" s="229"/>
      <c r="G383" s="230"/>
      <c r="H383" s="230"/>
      <c r="I383" s="230"/>
      <c r="J383" s="233"/>
      <c r="K383" s="230"/>
      <c r="L383" s="257">
        <v>339658.01</v>
      </c>
      <c r="M383" s="252"/>
      <c r="N383" s="258">
        <v>2972007.59</v>
      </c>
      <c r="O383" s="117"/>
      <c r="P383" s="117"/>
      <c r="AD383" s="131"/>
      <c r="AE383" s="226"/>
      <c r="AF383" s="226"/>
      <c r="AL383" s="226" t="s">
        <v>75</v>
      </c>
    </row>
    <row r="384" spans="1:39" s="120" customFormat="1" ht="34.5" x14ac:dyDescent="0.25">
      <c r="A384" s="227" t="s">
        <v>244</v>
      </c>
      <c r="B384" s="228" t="s">
        <v>245</v>
      </c>
      <c r="C384" s="339" t="s">
        <v>246</v>
      </c>
      <c r="D384" s="339"/>
      <c r="E384" s="339"/>
      <c r="F384" s="229" t="s">
        <v>247</v>
      </c>
      <c r="G384" s="230">
        <v>-1.38</v>
      </c>
      <c r="H384" s="231">
        <v>1</v>
      </c>
      <c r="I384" s="263">
        <v>-1.38</v>
      </c>
      <c r="J384" s="257">
        <v>10948</v>
      </c>
      <c r="K384" s="230"/>
      <c r="L384" s="257">
        <v>-15108.24</v>
      </c>
      <c r="M384" s="263">
        <v>8.75</v>
      </c>
      <c r="N384" s="258">
        <v>-132197.1</v>
      </c>
      <c r="O384" s="118"/>
      <c r="P384" s="118"/>
      <c r="AD384" s="131"/>
      <c r="AE384" s="226"/>
      <c r="AF384" s="226" t="s">
        <v>246</v>
      </c>
      <c r="AL384" s="226"/>
    </row>
    <row r="385" spans="1:39" s="120" customFormat="1" ht="15" x14ac:dyDescent="0.25">
      <c r="A385" s="255"/>
      <c r="B385" s="256"/>
      <c r="C385" s="339" t="s">
        <v>75</v>
      </c>
      <c r="D385" s="339"/>
      <c r="E385" s="339"/>
      <c r="F385" s="229"/>
      <c r="G385" s="230"/>
      <c r="H385" s="230"/>
      <c r="I385" s="230"/>
      <c r="J385" s="233"/>
      <c r="K385" s="230"/>
      <c r="L385" s="257">
        <v>-15108.24</v>
      </c>
      <c r="M385" s="252"/>
      <c r="N385" s="258">
        <v>-132197.1</v>
      </c>
      <c r="O385" s="117"/>
      <c r="P385" s="117"/>
      <c r="AD385" s="131"/>
      <c r="AE385" s="226"/>
      <c r="AF385" s="226"/>
      <c r="AL385" s="226" t="s">
        <v>75</v>
      </c>
    </row>
    <row r="386" spans="1:39" s="120" customFormat="1" ht="30" x14ac:dyDescent="0.25">
      <c r="A386" s="227" t="s">
        <v>248</v>
      </c>
      <c r="B386" s="228" t="s">
        <v>249</v>
      </c>
      <c r="C386" s="339" t="s">
        <v>250</v>
      </c>
      <c r="D386" s="339"/>
      <c r="E386" s="339"/>
      <c r="F386" s="229" t="s">
        <v>251</v>
      </c>
      <c r="G386" s="230">
        <v>1.8460000000000001</v>
      </c>
      <c r="H386" s="231">
        <v>1</v>
      </c>
      <c r="I386" s="266">
        <v>1.8460000000000001</v>
      </c>
      <c r="J386" s="257">
        <v>23714.29</v>
      </c>
      <c r="K386" s="271">
        <v>1.04236</v>
      </c>
      <c r="L386" s="257">
        <v>45630.96</v>
      </c>
      <c r="M386" s="263">
        <v>8.75</v>
      </c>
      <c r="N386" s="258">
        <v>399270.9</v>
      </c>
      <c r="O386" s="118" t="s">
        <v>379</v>
      </c>
      <c r="P386" s="118" t="s">
        <v>386</v>
      </c>
      <c r="AD386" s="131"/>
      <c r="AE386" s="226"/>
      <c r="AF386" s="226" t="s">
        <v>250</v>
      </c>
      <c r="AL386" s="226"/>
    </row>
    <row r="387" spans="1:39" s="120" customFormat="1" ht="15" x14ac:dyDescent="0.25">
      <c r="A387" s="235"/>
      <c r="B387" s="236"/>
      <c r="C387" s="330" t="s">
        <v>252</v>
      </c>
      <c r="D387" s="330"/>
      <c r="E387" s="330"/>
      <c r="F387" s="330"/>
      <c r="G387" s="330"/>
      <c r="H387" s="330"/>
      <c r="I387" s="330"/>
      <c r="J387" s="330"/>
      <c r="K387" s="330"/>
      <c r="L387" s="330"/>
      <c r="M387" s="330"/>
      <c r="N387" s="340"/>
      <c r="O387" s="117"/>
      <c r="P387" s="117"/>
      <c r="AD387" s="131"/>
      <c r="AE387" s="226"/>
      <c r="AF387" s="226"/>
      <c r="AL387" s="226"/>
      <c r="AM387" s="237" t="s">
        <v>252</v>
      </c>
    </row>
    <row r="388" spans="1:39" s="120" customFormat="1" ht="15" x14ac:dyDescent="0.25">
      <c r="A388" s="238"/>
      <c r="B388" s="239"/>
      <c r="C388" s="328" t="s">
        <v>223</v>
      </c>
      <c r="D388" s="328"/>
      <c r="E388" s="328"/>
      <c r="F388" s="328"/>
      <c r="G388" s="328"/>
      <c r="H388" s="328"/>
      <c r="I388" s="328"/>
      <c r="J388" s="328"/>
      <c r="K388" s="328"/>
      <c r="L388" s="328"/>
      <c r="M388" s="328"/>
      <c r="N388" s="329"/>
      <c r="O388" s="117"/>
      <c r="P388" s="117"/>
      <c r="AD388" s="131"/>
      <c r="AE388" s="226"/>
      <c r="AF388" s="226"/>
      <c r="AH388" s="237" t="s">
        <v>223</v>
      </c>
      <c r="AL388" s="226"/>
    </row>
    <row r="389" spans="1:39" s="120" customFormat="1" ht="15" x14ac:dyDescent="0.25">
      <c r="A389" s="238"/>
      <c r="B389" s="239"/>
      <c r="C389" s="328" t="s">
        <v>224</v>
      </c>
      <c r="D389" s="328"/>
      <c r="E389" s="328"/>
      <c r="F389" s="328"/>
      <c r="G389" s="328"/>
      <c r="H389" s="328"/>
      <c r="I389" s="328"/>
      <c r="J389" s="328"/>
      <c r="K389" s="328"/>
      <c r="L389" s="328"/>
      <c r="M389" s="328"/>
      <c r="N389" s="329"/>
      <c r="O389" s="117"/>
      <c r="P389" s="117"/>
      <c r="AD389" s="131"/>
      <c r="AE389" s="226"/>
      <c r="AF389" s="226"/>
      <c r="AH389" s="237" t="s">
        <v>224</v>
      </c>
      <c r="AL389" s="226"/>
    </row>
    <row r="390" spans="1:39" s="120" customFormat="1" ht="15" x14ac:dyDescent="0.25">
      <c r="A390" s="255"/>
      <c r="B390" s="256"/>
      <c r="C390" s="339" t="s">
        <v>75</v>
      </c>
      <c r="D390" s="339"/>
      <c r="E390" s="339"/>
      <c r="F390" s="229"/>
      <c r="G390" s="230"/>
      <c r="H390" s="230"/>
      <c r="I390" s="230"/>
      <c r="J390" s="233"/>
      <c r="K390" s="230"/>
      <c r="L390" s="257">
        <v>45630.96</v>
      </c>
      <c r="M390" s="252"/>
      <c r="N390" s="258">
        <v>399270.9</v>
      </c>
      <c r="O390" s="117"/>
      <c r="P390" s="117"/>
      <c r="AD390" s="131"/>
      <c r="AE390" s="226"/>
      <c r="AF390" s="226"/>
      <c r="AL390" s="226" t="s">
        <v>75</v>
      </c>
    </row>
    <row r="391" spans="1:39" s="120" customFormat="1" ht="34.5" x14ac:dyDescent="0.25">
      <c r="A391" s="227" t="s">
        <v>253</v>
      </c>
      <c r="B391" s="228" t="s">
        <v>254</v>
      </c>
      <c r="C391" s="339" t="s">
        <v>255</v>
      </c>
      <c r="D391" s="339"/>
      <c r="E391" s="339"/>
      <c r="F391" s="229" t="s">
        <v>247</v>
      </c>
      <c r="G391" s="230">
        <v>-0.86</v>
      </c>
      <c r="H391" s="231">
        <v>1</v>
      </c>
      <c r="I391" s="263">
        <v>-0.86</v>
      </c>
      <c r="J391" s="257">
        <v>11859</v>
      </c>
      <c r="K391" s="230"/>
      <c r="L391" s="257">
        <v>-10198.74</v>
      </c>
      <c r="M391" s="263">
        <v>8.75</v>
      </c>
      <c r="N391" s="258">
        <v>-89238.98</v>
      </c>
      <c r="O391" s="118"/>
      <c r="P391" s="118"/>
      <c r="AD391" s="131"/>
      <c r="AE391" s="226"/>
      <c r="AF391" s="226" t="s">
        <v>255</v>
      </c>
      <c r="AL391" s="226"/>
    </row>
    <row r="392" spans="1:39" s="120" customFormat="1" ht="15" x14ac:dyDescent="0.25">
      <c r="A392" s="255"/>
      <c r="B392" s="256"/>
      <c r="C392" s="339" t="s">
        <v>75</v>
      </c>
      <c r="D392" s="339"/>
      <c r="E392" s="339"/>
      <c r="F392" s="229"/>
      <c r="G392" s="230"/>
      <c r="H392" s="230"/>
      <c r="I392" s="230"/>
      <c r="J392" s="233"/>
      <c r="K392" s="230"/>
      <c r="L392" s="257">
        <v>-10198.74</v>
      </c>
      <c r="M392" s="252"/>
      <c r="N392" s="258">
        <v>-89238.98</v>
      </c>
      <c r="O392" s="117"/>
      <c r="P392" s="117"/>
      <c r="AD392" s="131"/>
      <c r="AE392" s="226"/>
      <c r="AF392" s="226"/>
      <c r="AL392" s="226" t="s">
        <v>75</v>
      </c>
    </row>
    <row r="393" spans="1:39" s="120" customFormat="1" ht="30" x14ac:dyDescent="0.25">
      <c r="A393" s="227" t="s">
        <v>256</v>
      </c>
      <c r="B393" s="228" t="s">
        <v>257</v>
      </c>
      <c r="C393" s="339" t="s">
        <v>258</v>
      </c>
      <c r="D393" s="339"/>
      <c r="E393" s="339"/>
      <c r="F393" s="229" t="s">
        <v>251</v>
      </c>
      <c r="G393" s="230">
        <v>2.3109999999999999</v>
      </c>
      <c r="H393" s="231">
        <v>1</v>
      </c>
      <c r="I393" s="266">
        <v>2.3109999999999999</v>
      </c>
      <c r="J393" s="257">
        <v>30333.33</v>
      </c>
      <c r="K393" s="271">
        <v>1.04236</v>
      </c>
      <c r="L393" s="257">
        <v>73069.78</v>
      </c>
      <c r="M393" s="263">
        <v>8.75</v>
      </c>
      <c r="N393" s="258">
        <v>639360.57999999996</v>
      </c>
      <c r="O393" s="118" t="s">
        <v>379</v>
      </c>
      <c r="P393" s="118" t="s">
        <v>386</v>
      </c>
      <c r="AD393" s="131"/>
      <c r="AE393" s="226"/>
      <c r="AF393" s="226" t="s">
        <v>258</v>
      </c>
      <c r="AL393" s="226"/>
    </row>
    <row r="394" spans="1:39" s="120" customFormat="1" ht="15" x14ac:dyDescent="0.25">
      <c r="A394" s="235"/>
      <c r="B394" s="236"/>
      <c r="C394" s="330" t="s">
        <v>259</v>
      </c>
      <c r="D394" s="330"/>
      <c r="E394" s="330"/>
      <c r="F394" s="330"/>
      <c r="G394" s="330"/>
      <c r="H394" s="330"/>
      <c r="I394" s="330"/>
      <c r="J394" s="330"/>
      <c r="K394" s="330"/>
      <c r="L394" s="330"/>
      <c r="M394" s="330"/>
      <c r="N394" s="340"/>
      <c r="O394" s="117"/>
      <c r="P394" s="117"/>
      <c r="AD394" s="131"/>
      <c r="AE394" s="226"/>
      <c r="AF394" s="226"/>
      <c r="AL394" s="226"/>
      <c r="AM394" s="237" t="s">
        <v>259</v>
      </c>
    </row>
    <row r="395" spans="1:39" s="120" customFormat="1" ht="15" x14ac:dyDescent="0.25">
      <c r="A395" s="238"/>
      <c r="B395" s="239"/>
      <c r="C395" s="328" t="s">
        <v>223</v>
      </c>
      <c r="D395" s="328"/>
      <c r="E395" s="328"/>
      <c r="F395" s="328"/>
      <c r="G395" s="328"/>
      <c r="H395" s="328"/>
      <c r="I395" s="328"/>
      <c r="J395" s="328"/>
      <c r="K395" s="328"/>
      <c r="L395" s="328"/>
      <c r="M395" s="328"/>
      <c r="N395" s="329"/>
      <c r="O395" s="117"/>
      <c r="P395" s="117"/>
      <c r="AD395" s="131"/>
      <c r="AE395" s="226"/>
      <c r="AF395" s="226"/>
      <c r="AH395" s="237" t="s">
        <v>223</v>
      </c>
      <c r="AL395" s="226"/>
    </row>
    <row r="396" spans="1:39" s="120" customFormat="1" ht="15" x14ac:dyDescent="0.25">
      <c r="A396" s="238"/>
      <c r="B396" s="239"/>
      <c r="C396" s="328" t="s">
        <v>224</v>
      </c>
      <c r="D396" s="328"/>
      <c r="E396" s="328"/>
      <c r="F396" s="328"/>
      <c r="G396" s="328"/>
      <c r="H396" s="328"/>
      <c r="I396" s="328"/>
      <c r="J396" s="328"/>
      <c r="K396" s="328"/>
      <c r="L396" s="328"/>
      <c r="M396" s="328"/>
      <c r="N396" s="329"/>
      <c r="O396" s="117"/>
      <c r="P396" s="117"/>
      <c r="AD396" s="131"/>
      <c r="AE396" s="226"/>
      <c r="AF396" s="226"/>
      <c r="AH396" s="237" t="s">
        <v>224</v>
      </c>
      <c r="AL396" s="226"/>
    </row>
    <row r="397" spans="1:39" s="120" customFormat="1" ht="15" x14ac:dyDescent="0.25">
      <c r="A397" s="255"/>
      <c r="B397" s="256"/>
      <c r="C397" s="339" t="s">
        <v>75</v>
      </c>
      <c r="D397" s="339"/>
      <c r="E397" s="339"/>
      <c r="F397" s="229"/>
      <c r="G397" s="230"/>
      <c r="H397" s="230"/>
      <c r="I397" s="230"/>
      <c r="J397" s="233"/>
      <c r="K397" s="230"/>
      <c r="L397" s="257">
        <v>73069.78</v>
      </c>
      <c r="M397" s="252"/>
      <c r="N397" s="258">
        <v>639360.57999999996</v>
      </c>
      <c r="O397" s="117"/>
      <c r="P397" s="117"/>
      <c r="AD397" s="131"/>
      <c r="AE397" s="226"/>
      <c r="AF397" s="226"/>
      <c r="AL397" s="226" t="s">
        <v>75</v>
      </c>
    </row>
    <row r="398" spans="1:39" s="120" customFormat="1" ht="34.5" x14ac:dyDescent="0.25">
      <c r="A398" s="227" t="s">
        <v>260</v>
      </c>
      <c r="B398" s="228" t="s">
        <v>261</v>
      </c>
      <c r="C398" s="339" t="s">
        <v>262</v>
      </c>
      <c r="D398" s="339"/>
      <c r="E398" s="339"/>
      <c r="F398" s="229" t="s">
        <v>247</v>
      </c>
      <c r="G398" s="230">
        <v>-0.16500000000000001</v>
      </c>
      <c r="H398" s="231">
        <v>1</v>
      </c>
      <c r="I398" s="266">
        <v>-0.16500000000000001</v>
      </c>
      <c r="J398" s="257">
        <v>10424</v>
      </c>
      <c r="K398" s="230"/>
      <c r="L398" s="257">
        <v>-1719.96</v>
      </c>
      <c r="M398" s="263">
        <v>8.75</v>
      </c>
      <c r="N398" s="258">
        <v>-15049.65</v>
      </c>
      <c r="O398" s="118"/>
      <c r="P398" s="118"/>
      <c r="AD398" s="131"/>
      <c r="AE398" s="226"/>
      <c r="AF398" s="226" t="s">
        <v>262</v>
      </c>
      <c r="AL398" s="226"/>
    </row>
    <row r="399" spans="1:39" s="120" customFormat="1" ht="15" x14ac:dyDescent="0.25">
      <c r="A399" s="255"/>
      <c r="B399" s="256"/>
      <c r="C399" s="339" t="s">
        <v>75</v>
      </c>
      <c r="D399" s="339"/>
      <c r="E399" s="339"/>
      <c r="F399" s="229"/>
      <c r="G399" s="230"/>
      <c r="H399" s="230"/>
      <c r="I399" s="230"/>
      <c r="J399" s="233"/>
      <c r="K399" s="230"/>
      <c r="L399" s="257">
        <v>-1719.96</v>
      </c>
      <c r="M399" s="252"/>
      <c r="N399" s="258">
        <v>-15049.65</v>
      </c>
      <c r="O399" s="117"/>
      <c r="P399" s="117"/>
      <c r="AD399" s="131"/>
      <c r="AE399" s="226"/>
      <c r="AF399" s="226"/>
      <c r="AL399" s="226" t="s">
        <v>75</v>
      </c>
    </row>
    <row r="400" spans="1:39" s="120" customFormat="1" ht="30" x14ac:dyDescent="0.25">
      <c r="A400" s="227" t="s">
        <v>263</v>
      </c>
      <c r="B400" s="228" t="s">
        <v>264</v>
      </c>
      <c r="C400" s="339" t="s">
        <v>265</v>
      </c>
      <c r="D400" s="339"/>
      <c r="E400" s="339"/>
      <c r="F400" s="229" t="s">
        <v>251</v>
      </c>
      <c r="G400" s="230">
        <v>0.28499999999999998</v>
      </c>
      <c r="H400" s="231">
        <v>1</v>
      </c>
      <c r="I400" s="266">
        <v>0.28499999999999998</v>
      </c>
      <c r="J400" s="257">
        <v>26666.67</v>
      </c>
      <c r="K400" s="271">
        <v>1.04236</v>
      </c>
      <c r="L400" s="257">
        <v>7921.94</v>
      </c>
      <c r="M400" s="263">
        <v>8.75</v>
      </c>
      <c r="N400" s="258">
        <v>69316.98</v>
      </c>
      <c r="O400" s="118" t="s">
        <v>379</v>
      </c>
      <c r="P400" s="118" t="s">
        <v>386</v>
      </c>
      <c r="AD400" s="131"/>
      <c r="AE400" s="226"/>
      <c r="AF400" s="226" t="s">
        <v>265</v>
      </c>
      <c r="AL400" s="226"/>
    </row>
    <row r="401" spans="1:39" s="120" customFormat="1" ht="15" x14ac:dyDescent="0.25">
      <c r="A401" s="235"/>
      <c r="B401" s="236"/>
      <c r="C401" s="330" t="s">
        <v>266</v>
      </c>
      <c r="D401" s="330"/>
      <c r="E401" s="330"/>
      <c r="F401" s="330"/>
      <c r="G401" s="330"/>
      <c r="H401" s="330"/>
      <c r="I401" s="330"/>
      <c r="J401" s="330"/>
      <c r="K401" s="330"/>
      <c r="L401" s="330"/>
      <c r="M401" s="330"/>
      <c r="N401" s="340"/>
      <c r="O401" s="117"/>
      <c r="P401" s="117"/>
      <c r="AD401" s="131"/>
      <c r="AE401" s="226"/>
      <c r="AF401" s="226"/>
      <c r="AL401" s="226"/>
      <c r="AM401" s="237" t="s">
        <v>266</v>
      </c>
    </row>
    <row r="402" spans="1:39" s="120" customFormat="1" ht="15" x14ac:dyDescent="0.25">
      <c r="A402" s="238"/>
      <c r="B402" s="239"/>
      <c r="C402" s="328" t="s">
        <v>223</v>
      </c>
      <c r="D402" s="328"/>
      <c r="E402" s="328"/>
      <c r="F402" s="328"/>
      <c r="G402" s="328"/>
      <c r="H402" s="328"/>
      <c r="I402" s="328"/>
      <c r="J402" s="328"/>
      <c r="K402" s="328"/>
      <c r="L402" s="328"/>
      <c r="M402" s="328"/>
      <c r="N402" s="329"/>
      <c r="O402" s="117"/>
      <c r="P402" s="117"/>
      <c r="AD402" s="131"/>
      <c r="AE402" s="226"/>
      <c r="AF402" s="226"/>
      <c r="AH402" s="237" t="s">
        <v>223</v>
      </c>
      <c r="AL402" s="226"/>
    </row>
    <row r="403" spans="1:39" s="120" customFormat="1" ht="15" x14ac:dyDescent="0.25">
      <c r="A403" s="238"/>
      <c r="B403" s="239"/>
      <c r="C403" s="328" t="s">
        <v>224</v>
      </c>
      <c r="D403" s="328"/>
      <c r="E403" s="328"/>
      <c r="F403" s="328"/>
      <c r="G403" s="328"/>
      <c r="H403" s="328"/>
      <c r="I403" s="328"/>
      <c r="J403" s="328"/>
      <c r="K403" s="328"/>
      <c r="L403" s="328"/>
      <c r="M403" s="328"/>
      <c r="N403" s="329"/>
      <c r="O403" s="117"/>
      <c r="P403" s="117"/>
      <c r="AD403" s="131"/>
      <c r="AE403" s="226"/>
      <c r="AF403" s="226"/>
      <c r="AH403" s="237" t="s">
        <v>224</v>
      </c>
      <c r="AL403" s="226"/>
    </row>
    <row r="404" spans="1:39" s="120" customFormat="1" ht="15" x14ac:dyDescent="0.25">
      <c r="A404" s="255"/>
      <c r="B404" s="256"/>
      <c r="C404" s="339" t="s">
        <v>75</v>
      </c>
      <c r="D404" s="339"/>
      <c r="E404" s="339"/>
      <c r="F404" s="229"/>
      <c r="G404" s="230"/>
      <c r="H404" s="230"/>
      <c r="I404" s="230"/>
      <c r="J404" s="233"/>
      <c r="K404" s="230"/>
      <c r="L404" s="257">
        <v>7921.94</v>
      </c>
      <c r="M404" s="252"/>
      <c r="N404" s="258">
        <v>69316.98</v>
      </c>
      <c r="O404" s="117"/>
      <c r="P404" s="117"/>
      <c r="AD404" s="131"/>
      <c r="AE404" s="226"/>
      <c r="AF404" s="226"/>
      <c r="AL404" s="226" t="s">
        <v>75</v>
      </c>
    </row>
    <row r="405" spans="1:39" s="120" customFormat="1" ht="15" x14ac:dyDescent="0.25">
      <c r="A405" s="227" t="s">
        <v>267</v>
      </c>
      <c r="B405" s="228" t="s">
        <v>268</v>
      </c>
      <c r="C405" s="339" t="s">
        <v>269</v>
      </c>
      <c r="D405" s="339"/>
      <c r="E405" s="339"/>
      <c r="F405" s="229" t="s">
        <v>119</v>
      </c>
      <c r="G405" s="230">
        <v>-80</v>
      </c>
      <c r="H405" s="231">
        <v>1</v>
      </c>
      <c r="I405" s="231">
        <v>-80</v>
      </c>
      <c r="J405" s="269">
        <v>145.30000000000001</v>
      </c>
      <c r="K405" s="230"/>
      <c r="L405" s="257">
        <v>-11624</v>
      </c>
      <c r="M405" s="263">
        <v>8.75</v>
      </c>
      <c r="N405" s="258">
        <v>-101710</v>
      </c>
      <c r="O405" s="118"/>
      <c r="P405" s="118"/>
      <c r="AD405" s="131"/>
      <c r="AE405" s="226"/>
      <c r="AF405" s="226" t="s">
        <v>269</v>
      </c>
      <c r="AL405" s="226"/>
    </row>
    <row r="406" spans="1:39" s="120" customFormat="1" ht="15" x14ac:dyDescent="0.25">
      <c r="A406" s="255"/>
      <c r="B406" s="256"/>
      <c r="C406" s="339" t="s">
        <v>75</v>
      </c>
      <c r="D406" s="339"/>
      <c r="E406" s="339"/>
      <c r="F406" s="229"/>
      <c r="G406" s="230"/>
      <c r="H406" s="230"/>
      <c r="I406" s="230"/>
      <c r="J406" s="233"/>
      <c r="K406" s="230"/>
      <c r="L406" s="257">
        <v>-11624</v>
      </c>
      <c r="M406" s="252"/>
      <c r="N406" s="258">
        <v>-101710</v>
      </c>
      <c r="O406" s="117"/>
      <c r="P406" s="117"/>
      <c r="AD406" s="131"/>
      <c r="AE406" s="226"/>
      <c r="AF406" s="226"/>
      <c r="AL406" s="226" t="s">
        <v>75</v>
      </c>
    </row>
    <row r="407" spans="1:39" s="120" customFormat="1" ht="30" x14ac:dyDescent="0.25">
      <c r="A407" s="227" t="s">
        <v>270</v>
      </c>
      <c r="B407" s="228" t="s">
        <v>271</v>
      </c>
      <c r="C407" s="339" t="s">
        <v>272</v>
      </c>
      <c r="D407" s="339"/>
      <c r="E407" s="339"/>
      <c r="F407" s="229" t="s">
        <v>251</v>
      </c>
      <c r="G407" s="230">
        <v>2.4780000000000002</v>
      </c>
      <c r="H407" s="231">
        <v>1</v>
      </c>
      <c r="I407" s="266">
        <v>2.4780000000000002</v>
      </c>
      <c r="J407" s="257">
        <v>40000</v>
      </c>
      <c r="K407" s="271">
        <v>1.04236</v>
      </c>
      <c r="L407" s="257">
        <v>103318.72</v>
      </c>
      <c r="M407" s="263">
        <v>8.75</v>
      </c>
      <c r="N407" s="258">
        <v>904038.8</v>
      </c>
      <c r="O407" s="118" t="s">
        <v>379</v>
      </c>
      <c r="P407" s="118" t="s">
        <v>386</v>
      </c>
      <c r="AD407" s="131"/>
      <c r="AE407" s="226"/>
      <c r="AF407" s="226" t="s">
        <v>272</v>
      </c>
      <c r="AL407" s="226"/>
    </row>
    <row r="408" spans="1:39" s="120" customFormat="1" ht="15" x14ac:dyDescent="0.25">
      <c r="A408" s="235"/>
      <c r="B408" s="236"/>
      <c r="C408" s="330" t="s">
        <v>273</v>
      </c>
      <c r="D408" s="330"/>
      <c r="E408" s="330"/>
      <c r="F408" s="330"/>
      <c r="G408" s="330"/>
      <c r="H408" s="330"/>
      <c r="I408" s="330"/>
      <c r="J408" s="330"/>
      <c r="K408" s="330"/>
      <c r="L408" s="330"/>
      <c r="M408" s="330"/>
      <c r="N408" s="340"/>
      <c r="O408" s="117"/>
      <c r="P408" s="117"/>
      <c r="AD408" s="131"/>
      <c r="AE408" s="226"/>
      <c r="AF408" s="226"/>
      <c r="AL408" s="226"/>
      <c r="AM408" s="237" t="s">
        <v>273</v>
      </c>
    </row>
    <row r="409" spans="1:39" s="120" customFormat="1" ht="15" x14ac:dyDescent="0.25">
      <c r="A409" s="238"/>
      <c r="B409" s="239"/>
      <c r="C409" s="328" t="s">
        <v>223</v>
      </c>
      <c r="D409" s="328"/>
      <c r="E409" s="328"/>
      <c r="F409" s="328"/>
      <c r="G409" s="328"/>
      <c r="H409" s="328"/>
      <c r="I409" s="328"/>
      <c r="J409" s="328"/>
      <c r="K409" s="328"/>
      <c r="L409" s="328"/>
      <c r="M409" s="328"/>
      <c r="N409" s="329"/>
      <c r="O409" s="117"/>
      <c r="P409" s="117"/>
      <c r="AD409" s="131"/>
      <c r="AE409" s="226"/>
      <c r="AF409" s="226"/>
      <c r="AH409" s="237" t="s">
        <v>223</v>
      </c>
      <c r="AL409" s="226"/>
    </row>
    <row r="410" spans="1:39" s="120" customFormat="1" ht="15" x14ac:dyDescent="0.25">
      <c r="A410" s="238"/>
      <c r="B410" s="239"/>
      <c r="C410" s="328" t="s">
        <v>224</v>
      </c>
      <c r="D410" s="328"/>
      <c r="E410" s="328"/>
      <c r="F410" s="328"/>
      <c r="G410" s="328"/>
      <c r="H410" s="328"/>
      <c r="I410" s="328"/>
      <c r="J410" s="328"/>
      <c r="K410" s="328"/>
      <c r="L410" s="328"/>
      <c r="M410" s="328"/>
      <c r="N410" s="329"/>
      <c r="O410" s="117"/>
      <c r="P410" s="117"/>
      <c r="AD410" s="131"/>
      <c r="AE410" s="226"/>
      <c r="AF410" s="226"/>
      <c r="AH410" s="237" t="s">
        <v>224</v>
      </c>
      <c r="AL410" s="226"/>
    </row>
    <row r="411" spans="1:39" s="120" customFormat="1" ht="15" x14ac:dyDescent="0.25">
      <c r="A411" s="255"/>
      <c r="B411" s="256"/>
      <c r="C411" s="339" t="s">
        <v>75</v>
      </c>
      <c r="D411" s="339"/>
      <c r="E411" s="339"/>
      <c r="F411" s="229"/>
      <c r="G411" s="230"/>
      <c r="H411" s="230"/>
      <c r="I411" s="230"/>
      <c r="J411" s="233"/>
      <c r="K411" s="230"/>
      <c r="L411" s="257">
        <v>103318.72</v>
      </c>
      <c r="M411" s="252"/>
      <c r="N411" s="258">
        <v>904038.8</v>
      </c>
      <c r="O411" s="117"/>
      <c r="P411" s="117"/>
      <c r="AD411" s="131"/>
      <c r="AE411" s="226"/>
      <c r="AF411" s="226"/>
      <c r="AL411" s="226" t="s">
        <v>75</v>
      </c>
    </row>
    <row r="412" spans="1:39" s="120" customFormat="1" ht="23.25" x14ac:dyDescent="0.25">
      <c r="A412" s="227" t="s">
        <v>274</v>
      </c>
      <c r="B412" s="228" t="s">
        <v>275</v>
      </c>
      <c r="C412" s="339" t="s">
        <v>276</v>
      </c>
      <c r="D412" s="339"/>
      <c r="E412" s="339"/>
      <c r="F412" s="229" t="s">
        <v>119</v>
      </c>
      <c r="G412" s="230">
        <v>-920</v>
      </c>
      <c r="H412" s="231">
        <v>1</v>
      </c>
      <c r="I412" s="231">
        <v>-920</v>
      </c>
      <c r="J412" s="269">
        <v>43.61</v>
      </c>
      <c r="K412" s="230"/>
      <c r="L412" s="257">
        <v>-40121.199999999997</v>
      </c>
      <c r="M412" s="263">
        <v>8.75</v>
      </c>
      <c r="N412" s="258">
        <v>-351060.5</v>
      </c>
      <c r="O412" s="117"/>
      <c r="P412" s="117"/>
      <c r="AD412" s="131"/>
      <c r="AE412" s="226"/>
      <c r="AF412" s="226" t="s">
        <v>276</v>
      </c>
      <c r="AL412" s="226"/>
    </row>
    <row r="413" spans="1:39" s="120" customFormat="1" ht="15" x14ac:dyDescent="0.25">
      <c r="A413" s="255"/>
      <c r="B413" s="256"/>
      <c r="C413" s="339" t="s">
        <v>75</v>
      </c>
      <c r="D413" s="339"/>
      <c r="E413" s="339"/>
      <c r="F413" s="229"/>
      <c r="G413" s="230"/>
      <c r="H413" s="230"/>
      <c r="I413" s="230"/>
      <c r="J413" s="233"/>
      <c r="K413" s="230"/>
      <c r="L413" s="257">
        <v>-40121.199999999997</v>
      </c>
      <c r="M413" s="252"/>
      <c r="N413" s="258">
        <v>-351060.5</v>
      </c>
      <c r="O413" s="117"/>
      <c r="P413" s="117"/>
      <c r="AD413" s="131"/>
      <c r="AE413" s="226"/>
      <c r="AF413" s="226"/>
      <c r="AL413" s="226" t="s">
        <v>75</v>
      </c>
    </row>
    <row r="414" spans="1:39" s="120" customFormat="1" ht="30" x14ac:dyDescent="0.25">
      <c r="A414" s="227" t="s">
        <v>277</v>
      </c>
      <c r="B414" s="228" t="s">
        <v>278</v>
      </c>
      <c r="C414" s="339" t="s">
        <v>279</v>
      </c>
      <c r="D414" s="339"/>
      <c r="E414" s="339"/>
      <c r="F414" s="229" t="s">
        <v>247</v>
      </c>
      <c r="G414" s="230">
        <v>6.44</v>
      </c>
      <c r="H414" s="231">
        <v>1</v>
      </c>
      <c r="I414" s="263">
        <v>6.44</v>
      </c>
      <c r="J414" s="257">
        <v>36904.76</v>
      </c>
      <c r="K414" s="271">
        <v>1.04236</v>
      </c>
      <c r="L414" s="257">
        <v>247734.21</v>
      </c>
      <c r="M414" s="263">
        <v>8.75</v>
      </c>
      <c r="N414" s="258">
        <v>2167674.34</v>
      </c>
      <c r="O414" s="118" t="s">
        <v>379</v>
      </c>
      <c r="P414" s="118" t="s">
        <v>386</v>
      </c>
      <c r="AD414" s="131"/>
      <c r="AE414" s="226"/>
      <c r="AF414" s="226" t="s">
        <v>279</v>
      </c>
      <c r="AL414" s="226"/>
    </row>
    <row r="415" spans="1:39" s="120" customFormat="1" ht="15" x14ac:dyDescent="0.25">
      <c r="A415" s="235"/>
      <c r="B415" s="236"/>
      <c r="C415" s="330" t="s">
        <v>280</v>
      </c>
      <c r="D415" s="330"/>
      <c r="E415" s="330"/>
      <c r="F415" s="330"/>
      <c r="G415" s="330"/>
      <c r="H415" s="330"/>
      <c r="I415" s="330"/>
      <c r="J415" s="330"/>
      <c r="K415" s="330"/>
      <c r="L415" s="330"/>
      <c r="M415" s="330"/>
      <c r="N415" s="340"/>
      <c r="O415" s="117"/>
      <c r="P415" s="117"/>
      <c r="AD415" s="131"/>
      <c r="AE415" s="226"/>
      <c r="AF415" s="226"/>
      <c r="AL415" s="226"/>
      <c r="AM415" s="237" t="s">
        <v>280</v>
      </c>
    </row>
    <row r="416" spans="1:39" s="120" customFormat="1" ht="15" x14ac:dyDescent="0.25">
      <c r="A416" s="238"/>
      <c r="B416" s="239"/>
      <c r="C416" s="328" t="s">
        <v>223</v>
      </c>
      <c r="D416" s="328"/>
      <c r="E416" s="328"/>
      <c r="F416" s="328"/>
      <c r="G416" s="328"/>
      <c r="H416" s="328"/>
      <c r="I416" s="328"/>
      <c r="J416" s="328"/>
      <c r="K416" s="328"/>
      <c r="L416" s="328"/>
      <c r="M416" s="328"/>
      <c r="N416" s="329"/>
      <c r="O416" s="117"/>
      <c r="P416" s="117"/>
      <c r="AD416" s="131"/>
      <c r="AE416" s="226"/>
      <c r="AF416" s="226"/>
      <c r="AH416" s="237" t="s">
        <v>223</v>
      </c>
      <c r="AL416" s="226"/>
    </row>
    <row r="417" spans="1:39" s="120" customFormat="1" ht="15" x14ac:dyDescent="0.25">
      <c r="A417" s="238"/>
      <c r="B417" s="239"/>
      <c r="C417" s="328" t="s">
        <v>224</v>
      </c>
      <c r="D417" s="328"/>
      <c r="E417" s="328"/>
      <c r="F417" s="328"/>
      <c r="G417" s="328"/>
      <c r="H417" s="328"/>
      <c r="I417" s="328"/>
      <c r="J417" s="328"/>
      <c r="K417" s="328"/>
      <c r="L417" s="328"/>
      <c r="M417" s="328"/>
      <c r="N417" s="329"/>
      <c r="O417" s="117"/>
      <c r="P417" s="117"/>
      <c r="AD417" s="131"/>
      <c r="AE417" s="226"/>
      <c r="AF417" s="226"/>
      <c r="AH417" s="237" t="s">
        <v>224</v>
      </c>
      <c r="AL417" s="226"/>
    </row>
    <row r="418" spans="1:39" s="120" customFormat="1" ht="15" x14ac:dyDescent="0.25">
      <c r="A418" s="255"/>
      <c r="B418" s="256"/>
      <c r="C418" s="339" t="s">
        <v>75</v>
      </c>
      <c r="D418" s="339"/>
      <c r="E418" s="339"/>
      <c r="F418" s="229"/>
      <c r="G418" s="230"/>
      <c r="H418" s="230"/>
      <c r="I418" s="230"/>
      <c r="J418" s="233"/>
      <c r="K418" s="230"/>
      <c r="L418" s="257">
        <v>247734.21</v>
      </c>
      <c r="M418" s="252"/>
      <c r="N418" s="258">
        <v>2167674.34</v>
      </c>
      <c r="O418" s="117"/>
      <c r="P418" s="117"/>
      <c r="AD418" s="131"/>
      <c r="AE418" s="226"/>
      <c r="AF418" s="226"/>
      <c r="AL418" s="226" t="s">
        <v>75</v>
      </c>
    </row>
    <row r="419" spans="1:39" s="120" customFormat="1" ht="23.25" x14ac:dyDescent="0.25">
      <c r="A419" s="227" t="s">
        <v>281</v>
      </c>
      <c r="B419" s="228" t="s">
        <v>282</v>
      </c>
      <c r="C419" s="339" t="s">
        <v>283</v>
      </c>
      <c r="D419" s="339"/>
      <c r="E419" s="339"/>
      <c r="F419" s="229" t="s">
        <v>284</v>
      </c>
      <c r="G419" s="230">
        <v>-500</v>
      </c>
      <c r="H419" s="231">
        <v>1</v>
      </c>
      <c r="I419" s="231">
        <v>-500</v>
      </c>
      <c r="J419" s="269">
        <v>351.2</v>
      </c>
      <c r="K419" s="230"/>
      <c r="L419" s="257">
        <v>-175600</v>
      </c>
      <c r="M419" s="263">
        <v>8.75</v>
      </c>
      <c r="N419" s="258">
        <v>-1536500</v>
      </c>
      <c r="O419" s="117"/>
      <c r="P419" s="117"/>
      <c r="AD419" s="131"/>
      <c r="AE419" s="226"/>
      <c r="AF419" s="226" t="s">
        <v>283</v>
      </c>
      <c r="AL419" s="226"/>
    </row>
    <row r="420" spans="1:39" s="120" customFormat="1" ht="15" x14ac:dyDescent="0.25">
      <c r="A420" s="255"/>
      <c r="B420" s="256"/>
      <c r="C420" s="339" t="s">
        <v>75</v>
      </c>
      <c r="D420" s="339"/>
      <c r="E420" s="339"/>
      <c r="F420" s="229"/>
      <c r="G420" s="230"/>
      <c r="H420" s="230"/>
      <c r="I420" s="230"/>
      <c r="J420" s="233"/>
      <c r="K420" s="230"/>
      <c r="L420" s="257">
        <v>-175600</v>
      </c>
      <c r="M420" s="252"/>
      <c r="N420" s="258">
        <v>-1536500</v>
      </c>
      <c r="O420" s="117"/>
      <c r="P420" s="117"/>
      <c r="AD420" s="131"/>
      <c r="AE420" s="226"/>
      <c r="AF420" s="226"/>
      <c r="AL420" s="226" t="s">
        <v>75</v>
      </c>
    </row>
    <row r="421" spans="1:39" s="120" customFormat="1" ht="30" x14ac:dyDescent="0.25">
      <c r="A421" s="227" t="s">
        <v>285</v>
      </c>
      <c r="B421" s="228" t="s">
        <v>286</v>
      </c>
      <c r="C421" s="339" t="s">
        <v>287</v>
      </c>
      <c r="D421" s="339"/>
      <c r="E421" s="339"/>
      <c r="F421" s="229" t="s">
        <v>251</v>
      </c>
      <c r="G421" s="230">
        <v>32.44</v>
      </c>
      <c r="H421" s="231">
        <v>1</v>
      </c>
      <c r="I421" s="263">
        <v>32.44</v>
      </c>
      <c r="J421" s="257">
        <v>17333.330000000002</v>
      </c>
      <c r="K421" s="271">
        <v>1.04236</v>
      </c>
      <c r="L421" s="257">
        <v>586111.97</v>
      </c>
      <c r="M421" s="263">
        <v>8.75</v>
      </c>
      <c r="N421" s="258">
        <v>5128479.74</v>
      </c>
      <c r="O421" s="118" t="s">
        <v>379</v>
      </c>
      <c r="P421" s="118" t="s">
        <v>386</v>
      </c>
      <c r="AD421" s="131"/>
      <c r="AE421" s="226"/>
      <c r="AF421" s="226" t="s">
        <v>287</v>
      </c>
      <c r="AL421" s="226"/>
    </row>
    <row r="422" spans="1:39" s="120" customFormat="1" ht="15" x14ac:dyDescent="0.25">
      <c r="A422" s="235"/>
      <c r="B422" s="236"/>
      <c r="C422" s="330" t="s">
        <v>288</v>
      </c>
      <c r="D422" s="330"/>
      <c r="E422" s="330"/>
      <c r="F422" s="330"/>
      <c r="G422" s="330"/>
      <c r="H422" s="330"/>
      <c r="I422" s="330"/>
      <c r="J422" s="330"/>
      <c r="K422" s="330"/>
      <c r="L422" s="330"/>
      <c r="M422" s="330"/>
      <c r="N422" s="340"/>
      <c r="O422" s="117"/>
      <c r="P422" s="117"/>
      <c r="AD422" s="131"/>
      <c r="AE422" s="226"/>
      <c r="AF422" s="226"/>
      <c r="AL422" s="226"/>
      <c r="AM422" s="237" t="s">
        <v>288</v>
      </c>
    </row>
    <row r="423" spans="1:39" s="120" customFormat="1" ht="15" x14ac:dyDescent="0.25">
      <c r="A423" s="238"/>
      <c r="B423" s="239"/>
      <c r="C423" s="328" t="s">
        <v>223</v>
      </c>
      <c r="D423" s="328"/>
      <c r="E423" s="328"/>
      <c r="F423" s="328"/>
      <c r="G423" s="328"/>
      <c r="H423" s="328"/>
      <c r="I423" s="328"/>
      <c r="J423" s="328"/>
      <c r="K423" s="328"/>
      <c r="L423" s="328"/>
      <c r="M423" s="328"/>
      <c r="N423" s="329"/>
      <c r="O423" s="117"/>
      <c r="P423" s="117"/>
      <c r="AD423" s="131"/>
      <c r="AE423" s="226"/>
      <c r="AF423" s="226"/>
      <c r="AH423" s="237" t="s">
        <v>223</v>
      </c>
      <c r="AL423" s="226"/>
    </row>
    <row r="424" spans="1:39" s="120" customFormat="1" ht="15" x14ac:dyDescent="0.25">
      <c r="A424" s="238"/>
      <c r="B424" s="239"/>
      <c r="C424" s="328" t="s">
        <v>224</v>
      </c>
      <c r="D424" s="328"/>
      <c r="E424" s="328"/>
      <c r="F424" s="328"/>
      <c r="G424" s="328"/>
      <c r="H424" s="328"/>
      <c r="I424" s="328"/>
      <c r="J424" s="328"/>
      <c r="K424" s="328"/>
      <c r="L424" s="328"/>
      <c r="M424" s="328"/>
      <c r="N424" s="329"/>
      <c r="O424" s="117"/>
      <c r="P424" s="117"/>
      <c r="AD424" s="131"/>
      <c r="AE424" s="226"/>
      <c r="AF424" s="226"/>
      <c r="AH424" s="237" t="s">
        <v>224</v>
      </c>
      <c r="AL424" s="226"/>
    </row>
    <row r="425" spans="1:39" s="120" customFormat="1" ht="15" x14ac:dyDescent="0.25">
      <c r="A425" s="255"/>
      <c r="B425" s="256"/>
      <c r="C425" s="339" t="s">
        <v>75</v>
      </c>
      <c r="D425" s="339"/>
      <c r="E425" s="339"/>
      <c r="F425" s="229"/>
      <c r="G425" s="230"/>
      <c r="H425" s="230"/>
      <c r="I425" s="230"/>
      <c r="J425" s="233"/>
      <c r="K425" s="230"/>
      <c r="L425" s="257">
        <v>586111.97</v>
      </c>
      <c r="M425" s="252"/>
      <c r="N425" s="258">
        <v>5128479.74</v>
      </c>
      <c r="O425" s="117"/>
      <c r="P425" s="117"/>
      <c r="AD425" s="131"/>
      <c r="AE425" s="226"/>
      <c r="AF425" s="226"/>
      <c r="AL425" s="226" t="s">
        <v>75</v>
      </c>
    </row>
    <row r="426" spans="1:39" s="120" customFormat="1" ht="34.5" x14ac:dyDescent="0.25">
      <c r="A426" s="227" t="s">
        <v>289</v>
      </c>
      <c r="B426" s="228" t="s">
        <v>290</v>
      </c>
      <c r="C426" s="339" t="s">
        <v>291</v>
      </c>
      <c r="D426" s="339"/>
      <c r="E426" s="339"/>
      <c r="F426" s="229" t="s">
        <v>119</v>
      </c>
      <c r="G426" s="230">
        <v>-920</v>
      </c>
      <c r="H426" s="231">
        <v>1</v>
      </c>
      <c r="I426" s="231">
        <v>-920</v>
      </c>
      <c r="J426" s="269">
        <v>5.6</v>
      </c>
      <c r="K426" s="230"/>
      <c r="L426" s="257">
        <v>-5152</v>
      </c>
      <c r="M426" s="263">
        <v>8.75</v>
      </c>
      <c r="N426" s="258">
        <v>-45080</v>
      </c>
      <c r="O426" s="117"/>
      <c r="P426" s="117"/>
      <c r="AD426" s="131"/>
      <c r="AE426" s="226"/>
      <c r="AF426" s="226" t="s">
        <v>291</v>
      </c>
      <c r="AL426" s="226"/>
    </row>
    <row r="427" spans="1:39" s="120" customFormat="1" ht="15" x14ac:dyDescent="0.25">
      <c r="A427" s="255"/>
      <c r="B427" s="256"/>
      <c r="C427" s="339" t="s">
        <v>75</v>
      </c>
      <c r="D427" s="339"/>
      <c r="E427" s="339"/>
      <c r="F427" s="229"/>
      <c r="G427" s="230"/>
      <c r="H427" s="230"/>
      <c r="I427" s="230"/>
      <c r="J427" s="233"/>
      <c r="K427" s="230"/>
      <c r="L427" s="257">
        <v>-5152</v>
      </c>
      <c r="M427" s="252"/>
      <c r="N427" s="258">
        <v>-45080</v>
      </c>
      <c r="O427" s="117"/>
      <c r="P427" s="117"/>
      <c r="AD427" s="131"/>
      <c r="AE427" s="226"/>
      <c r="AF427" s="226"/>
      <c r="AL427" s="226" t="s">
        <v>75</v>
      </c>
    </row>
    <row r="428" spans="1:39" s="120" customFormat="1" ht="30" x14ac:dyDescent="0.25">
      <c r="A428" s="227" t="s">
        <v>292</v>
      </c>
      <c r="B428" s="228" t="s">
        <v>293</v>
      </c>
      <c r="C428" s="339" t="s">
        <v>294</v>
      </c>
      <c r="D428" s="339"/>
      <c r="E428" s="339"/>
      <c r="F428" s="229" t="s">
        <v>119</v>
      </c>
      <c r="G428" s="230">
        <v>920</v>
      </c>
      <c r="H428" s="231">
        <v>1</v>
      </c>
      <c r="I428" s="231">
        <v>920</v>
      </c>
      <c r="J428" s="269">
        <v>11.43</v>
      </c>
      <c r="K428" s="271">
        <v>1.04236</v>
      </c>
      <c r="L428" s="257">
        <v>10961.04</v>
      </c>
      <c r="M428" s="263">
        <v>8.75</v>
      </c>
      <c r="N428" s="258">
        <v>95909.1</v>
      </c>
      <c r="O428" s="118" t="s">
        <v>379</v>
      </c>
      <c r="P428" s="118" t="s">
        <v>386</v>
      </c>
      <c r="AD428" s="131"/>
      <c r="AE428" s="226"/>
      <c r="AF428" s="226" t="s">
        <v>294</v>
      </c>
      <c r="AL428" s="226"/>
    </row>
    <row r="429" spans="1:39" s="120" customFormat="1" ht="15" x14ac:dyDescent="0.25">
      <c r="A429" s="235"/>
      <c r="B429" s="236"/>
      <c r="C429" s="330" t="s">
        <v>295</v>
      </c>
      <c r="D429" s="330"/>
      <c r="E429" s="330"/>
      <c r="F429" s="330"/>
      <c r="G429" s="330"/>
      <c r="H429" s="330"/>
      <c r="I429" s="330"/>
      <c r="J429" s="330"/>
      <c r="K429" s="330"/>
      <c r="L429" s="330"/>
      <c r="M429" s="330"/>
      <c r="N429" s="340"/>
      <c r="AD429" s="131"/>
      <c r="AE429" s="226"/>
      <c r="AF429" s="226"/>
      <c r="AL429" s="226"/>
      <c r="AM429" s="237" t="s">
        <v>295</v>
      </c>
    </row>
    <row r="430" spans="1:39" s="120" customFormat="1" ht="15" x14ac:dyDescent="0.25">
      <c r="A430" s="238"/>
      <c r="B430" s="239"/>
      <c r="C430" s="328" t="s">
        <v>223</v>
      </c>
      <c r="D430" s="328"/>
      <c r="E430" s="328"/>
      <c r="F430" s="328"/>
      <c r="G430" s="328"/>
      <c r="H430" s="328"/>
      <c r="I430" s="328"/>
      <c r="J430" s="328"/>
      <c r="K430" s="328"/>
      <c r="L430" s="328"/>
      <c r="M430" s="328"/>
      <c r="N430" s="329"/>
      <c r="O430" s="117"/>
      <c r="P430" s="117"/>
      <c r="AD430" s="131"/>
      <c r="AE430" s="226"/>
      <c r="AF430" s="226"/>
      <c r="AH430" s="237" t="s">
        <v>223</v>
      </c>
      <c r="AL430" s="226"/>
    </row>
    <row r="431" spans="1:39" s="120" customFormat="1" ht="15" x14ac:dyDescent="0.25">
      <c r="A431" s="238"/>
      <c r="B431" s="239"/>
      <c r="C431" s="328" t="s">
        <v>224</v>
      </c>
      <c r="D431" s="328"/>
      <c r="E431" s="328"/>
      <c r="F431" s="328"/>
      <c r="G431" s="328"/>
      <c r="H431" s="328"/>
      <c r="I431" s="328"/>
      <c r="J431" s="328"/>
      <c r="K431" s="328"/>
      <c r="L431" s="328"/>
      <c r="M431" s="328"/>
      <c r="N431" s="329"/>
      <c r="O431" s="117"/>
      <c r="P431" s="117"/>
      <c r="AD431" s="131"/>
      <c r="AE431" s="226"/>
      <c r="AF431" s="226"/>
      <c r="AH431" s="237" t="s">
        <v>224</v>
      </c>
      <c r="AL431" s="226"/>
    </row>
    <row r="432" spans="1:39" s="120" customFormat="1" ht="15" x14ac:dyDescent="0.25">
      <c r="A432" s="255"/>
      <c r="B432" s="256"/>
      <c r="C432" s="339" t="s">
        <v>75</v>
      </c>
      <c r="D432" s="339"/>
      <c r="E432" s="339"/>
      <c r="F432" s="229"/>
      <c r="G432" s="230"/>
      <c r="H432" s="230"/>
      <c r="I432" s="230"/>
      <c r="J432" s="233"/>
      <c r="K432" s="230"/>
      <c r="L432" s="257">
        <v>10961.04</v>
      </c>
      <c r="M432" s="252"/>
      <c r="N432" s="258">
        <v>95909.1</v>
      </c>
      <c r="O432" s="117"/>
      <c r="P432" s="117"/>
      <c r="AD432" s="131"/>
      <c r="AE432" s="226"/>
      <c r="AF432" s="226"/>
      <c r="AL432" s="226" t="s">
        <v>75</v>
      </c>
    </row>
    <row r="433" spans="1:39" s="120" customFormat="1" ht="23.25" x14ac:dyDescent="0.25">
      <c r="A433" s="227" t="s">
        <v>296</v>
      </c>
      <c r="B433" s="228" t="s">
        <v>297</v>
      </c>
      <c r="C433" s="339" t="s">
        <v>298</v>
      </c>
      <c r="D433" s="339"/>
      <c r="E433" s="339"/>
      <c r="F433" s="229" t="s">
        <v>119</v>
      </c>
      <c r="G433" s="230">
        <v>-920</v>
      </c>
      <c r="H433" s="231">
        <v>1</v>
      </c>
      <c r="I433" s="231">
        <v>-920</v>
      </c>
      <c r="J433" s="269">
        <v>2.5</v>
      </c>
      <c r="K433" s="230"/>
      <c r="L433" s="257">
        <v>-2300</v>
      </c>
      <c r="M433" s="263">
        <v>8.75</v>
      </c>
      <c r="N433" s="258">
        <v>-20125</v>
      </c>
      <c r="O433" s="117"/>
      <c r="P433" s="117"/>
      <c r="AD433" s="131"/>
      <c r="AE433" s="226"/>
      <c r="AF433" s="226" t="s">
        <v>298</v>
      </c>
      <c r="AL433" s="226"/>
    </row>
    <row r="434" spans="1:39" s="120" customFormat="1" ht="15" x14ac:dyDescent="0.25">
      <c r="A434" s="255"/>
      <c r="B434" s="256"/>
      <c r="C434" s="339" t="s">
        <v>75</v>
      </c>
      <c r="D434" s="339"/>
      <c r="E434" s="339"/>
      <c r="F434" s="229"/>
      <c r="G434" s="230"/>
      <c r="H434" s="230"/>
      <c r="I434" s="230"/>
      <c r="J434" s="233"/>
      <c r="K434" s="230"/>
      <c r="L434" s="257">
        <v>-2300</v>
      </c>
      <c r="M434" s="252"/>
      <c r="N434" s="258">
        <v>-20125</v>
      </c>
      <c r="O434" s="117"/>
      <c r="P434" s="117"/>
      <c r="AD434" s="131"/>
      <c r="AE434" s="226"/>
      <c r="AF434" s="226"/>
      <c r="AL434" s="226" t="s">
        <v>75</v>
      </c>
    </row>
    <row r="435" spans="1:39" s="120" customFormat="1" ht="30" x14ac:dyDescent="0.25">
      <c r="A435" s="227" t="s">
        <v>299</v>
      </c>
      <c r="B435" s="228" t="s">
        <v>300</v>
      </c>
      <c r="C435" s="339" t="s">
        <v>301</v>
      </c>
      <c r="D435" s="339"/>
      <c r="E435" s="339"/>
      <c r="F435" s="229" t="s">
        <v>119</v>
      </c>
      <c r="G435" s="230">
        <v>920</v>
      </c>
      <c r="H435" s="231">
        <v>1</v>
      </c>
      <c r="I435" s="231">
        <v>920</v>
      </c>
      <c r="J435" s="269">
        <v>10.19</v>
      </c>
      <c r="K435" s="271">
        <v>1.04236</v>
      </c>
      <c r="L435" s="257">
        <v>9771.92</v>
      </c>
      <c r="M435" s="263">
        <v>8.75</v>
      </c>
      <c r="N435" s="258">
        <v>85504.3</v>
      </c>
      <c r="O435" s="118" t="s">
        <v>379</v>
      </c>
      <c r="P435" s="118" t="s">
        <v>386</v>
      </c>
      <c r="AD435" s="131"/>
      <c r="AE435" s="226"/>
      <c r="AF435" s="226" t="s">
        <v>301</v>
      </c>
      <c r="AL435" s="226"/>
    </row>
    <row r="436" spans="1:39" s="120" customFormat="1" ht="15" x14ac:dyDescent="0.25">
      <c r="A436" s="235"/>
      <c r="B436" s="236"/>
      <c r="C436" s="330" t="s">
        <v>302</v>
      </c>
      <c r="D436" s="330"/>
      <c r="E436" s="330"/>
      <c r="F436" s="330"/>
      <c r="G436" s="330"/>
      <c r="H436" s="330"/>
      <c r="I436" s="330"/>
      <c r="J436" s="330"/>
      <c r="K436" s="330"/>
      <c r="L436" s="330"/>
      <c r="M436" s="330"/>
      <c r="N436" s="340"/>
      <c r="O436" s="117"/>
      <c r="P436" s="117"/>
      <c r="AD436" s="131"/>
      <c r="AE436" s="226"/>
      <c r="AF436" s="226"/>
      <c r="AL436" s="226"/>
      <c r="AM436" s="237" t="s">
        <v>302</v>
      </c>
    </row>
    <row r="437" spans="1:39" s="120" customFormat="1" ht="15" x14ac:dyDescent="0.25">
      <c r="A437" s="238"/>
      <c r="B437" s="239"/>
      <c r="C437" s="328" t="s">
        <v>223</v>
      </c>
      <c r="D437" s="328"/>
      <c r="E437" s="328"/>
      <c r="F437" s="328"/>
      <c r="G437" s="328"/>
      <c r="H437" s="328"/>
      <c r="I437" s="328"/>
      <c r="J437" s="328"/>
      <c r="K437" s="328"/>
      <c r="L437" s="328"/>
      <c r="M437" s="328"/>
      <c r="N437" s="329"/>
      <c r="O437" s="117"/>
      <c r="P437" s="117"/>
      <c r="AD437" s="131"/>
      <c r="AE437" s="226"/>
      <c r="AF437" s="226"/>
      <c r="AH437" s="237" t="s">
        <v>223</v>
      </c>
      <c r="AL437" s="226"/>
    </row>
    <row r="438" spans="1:39" s="120" customFormat="1" ht="15" x14ac:dyDescent="0.25">
      <c r="A438" s="238"/>
      <c r="B438" s="239"/>
      <c r="C438" s="328" t="s">
        <v>224</v>
      </c>
      <c r="D438" s="328"/>
      <c r="E438" s="328"/>
      <c r="F438" s="328"/>
      <c r="G438" s="328"/>
      <c r="H438" s="328"/>
      <c r="I438" s="328"/>
      <c r="J438" s="328"/>
      <c r="K438" s="328"/>
      <c r="L438" s="328"/>
      <c r="M438" s="328"/>
      <c r="N438" s="329"/>
      <c r="O438" s="117"/>
      <c r="P438" s="117"/>
      <c r="AD438" s="131"/>
      <c r="AE438" s="226"/>
      <c r="AF438" s="226"/>
      <c r="AH438" s="237" t="s">
        <v>224</v>
      </c>
      <c r="AL438" s="226"/>
    </row>
    <row r="439" spans="1:39" s="120" customFormat="1" ht="15" x14ac:dyDescent="0.25">
      <c r="A439" s="255"/>
      <c r="B439" s="256"/>
      <c r="C439" s="339" t="s">
        <v>75</v>
      </c>
      <c r="D439" s="339"/>
      <c r="E439" s="339"/>
      <c r="F439" s="229"/>
      <c r="G439" s="230"/>
      <c r="H439" s="230"/>
      <c r="I439" s="230"/>
      <c r="J439" s="233"/>
      <c r="K439" s="230"/>
      <c r="L439" s="257">
        <v>9771.92</v>
      </c>
      <c r="M439" s="252"/>
      <c r="N439" s="258">
        <v>85504.3</v>
      </c>
      <c r="O439" s="117"/>
      <c r="P439" s="117"/>
      <c r="AD439" s="131"/>
      <c r="AE439" s="226"/>
      <c r="AF439" s="226"/>
      <c r="AL439" s="226" t="s">
        <v>75</v>
      </c>
    </row>
    <row r="440" spans="1:39" s="120" customFormat="1" ht="34.5" x14ac:dyDescent="0.25">
      <c r="A440" s="227" t="s">
        <v>303</v>
      </c>
      <c r="B440" s="228" t="s">
        <v>304</v>
      </c>
      <c r="C440" s="339" t="s">
        <v>305</v>
      </c>
      <c r="D440" s="339"/>
      <c r="E440" s="339"/>
      <c r="F440" s="229" t="s">
        <v>189</v>
      </c>
      <c r="G440" s="230">
        <v>0.1075</v>
      </c>
      <c r="H440" s="231">
        <v>1</v>
      </c>
      <c r="I440" s="232">
        <v>0.1075</v>
      </c>
      <c r="J440" s="233"/>
      <c r="K440" s="230"/>
      <c r="L440" s="233"/>
      <c r="M440" s="230"/>
      <c r="N440" s="234"/>
      <c r="O440" s="117"/>
      <c r="P440" s="117"/>
      <c r="AD440" s="131"/>
      <c r="AE440" s="226"/>
      <c r="AF440" s="226" t="s">
        <v>305</v>
      </c>
      <c r="AL440" s="226"/>
    </row>
    <row r="441" spans="1:39" s="120" customFormat="1" ht="15" x14ac:dyDescent="0.25">
      <c r="A441" s="235"/>
      <c r="B441" s="236"/>
      <c r="C441" s="330" t="s">
        <v>306</v>
      </c>
      <c r="D441" s="330"/>
      <c r="E441" s="330"/>
      <c r="F441" s="330"/>
      <c r="G441" s="330"/>
      <c r="H441" s="330"/>
      <c r="I441" s="330"/>
      <c r="J441" s="330"/>
      <c r="K441" s="330"/>
      <c r="L441" s="330"/>
      <c r="M441" s="330"/>
      <c r="N441" s="340"/>
      <c r="O441" s="117"/>
      <c r="P441" s="117"/>
      <c r="AD441" s="131"/>
      <c r="AE441" s="226"/>
      <c r="AF441" s="226"/>
      <c r="AG441" s="237" t="s">
        <v>306</v>
      </c>
      <c r="AL441" s="226"/>
    </row>
    <row r="442" spans="1:39" s="120" customFormat="1" ht="23.25" x14ac:dyDescent="0.25">
      <c r="A442" s="238"/>
      <c r="B442" s="239" t="s">
        <v>94</v>
      </c>
      <c r="C442" s="328" t="s">
        <v>95</v>
      </c>
      <c r="D442" s="328"/>
      <c r="E442" s="328"/>
      <c r="F442" s="328"/>
      <c r="G442" s="328"/>
      <c r="H442" s="328"/>
      <c r="I442" s="328"/>
      <c r="J442" s="328"/>
      <c r="K442" s="328"/>
      <c r="L442" s="328"/>
      <c r="M442" s="328"/>
      <c r="N442" s="329"/>
      <c r="O442" s="117"/>
      <c r="P442" s="117"/>
      <c r="AD442" s="131"/>
      <c r="AE442" s="226"/>
      <c r="AF442" s="226"/>
      <c r="AH442" s="237" t="s">
        <v>95</v>
      </c>
      <c r="AL442" s="226"/>
    </row>
    <row r="443" spans="1:39" s="120" customFormat="1" ht="34.5" x14ac:dyDescent="0.25">
      <c r="A443" s="238"/>
      <c r="B443" s="239" t="s">
        <v>96</v>
      </c>
      <c r="C443" s="328" t="s">
        <v>97</v>
      </c>
      <c r="D443" s="328"/>
      <c r="E443" s="328"/>
      <c r="F443" s="328"/>
      <c r="G443" s="328"/>
      <c r="H443" s="328"/>
      <c r="I443" s="328"/>
      <c r="J443" s="328"/>
      <c r="K443" s="328"/>
      <c r="L443" s="328"/>
      <c r="M443" s="328"/>
      <c r="N443" s="329"/>
      <c r="O443" s="117"/>
      <c r="P443" s="117"/>
      <c r="AD443" s="131"/>
      <c r="AE443" s="226"/>
      <c r="AF443" s="226"/>
      <c r="AH443" s="237" t="s">
        <v>97</v>
      </c>
      <c r="AL443" s="226"/>
    </row>
    <row r="444" spans="1:39" s="120" customFormat="1" ht="23.25" x14ac:dyDescent="0.25">
      <c r="A444" s="238"/>
      <c r="B444" s="239" t="s">
        <v>105</v>
      </c>
      <c r="C444" s="328" t="s">
        <v>106</v>
      </c>
      <c r="D444" s="328"/>
      <c r="E444" s="328"/>
      <c r="F444" s="328"/>
      <c r="G444" s="328"/>
      <c r="H444" s="328"/>
      <c r="I444" s="328"/>
      <c r="J444" s="328"/>
      <c r="K444" s="328"/>
      <c r="L444" s="328"/>
      <c r="M444" s="328"/>
      <c r="N444" s="329"/>
      <c r="O444" s="117"/>
      <c r="P444" s="117"/>
      <c r="AD444" s="131"/>
      <c r="AE444" s="226"/>
      <c r="AF444" s="226"/>
      <c r="AH444" s="237" t="s">
        <v>106</v>
      </c>
      <c r="AL444" s="226"/>
    </row>
    <row r="445" spans="1:39" s="120" customFormat="1" ht="68.25" x14ac:dyDescent="0.25">
      <c r="A445" s="238"/>
      <c r="B445" s="239" t="s">
        <v>63</v>
      </c>
      <c r="C445" s="328" t="s">
        <v>64</v>
      </c>
      <c r="D445" s="328"/>
      <c r="E445" s="328"/>
      <c r="F445" s="328"/>
      <c r="G445" s="328"/>
      <c r="H445" s="328"/>
      <c r="I445" s="328"/>
      <c r="J445" s="328"/>
      <c r="K445" s="328"/>
      <c r="L445" s="328"/>
      <c r="M445" s="328"/>
      <c r="N445" s="329"/>
      <c r="O445" s="117"/>
      <c r="P445" s="117"/>
      <c r="AD445" s="131"/>
      <c r="AE445" s="226"/>
      <c r="AF445" s="226"/>
      <c r="AH445" s="237" t="s">
        <v>64</v>
      </c>
      <c r="AL445" s="226"/>
    </row>
    <row r="446" spans="1:39" s="120" customFormat="1" ht="15" x14ac:dyDescent="0.25">
      <c r="A446" s="240"/>
      <c r="B446" s="239" t="s">
        <v>58</v>
      </c>
      <c r="C446" s="330" t="s">
        <v>65</v>
      </c>
      <c r="D446" s="330"/>
      <c r="E446" s="330"/>
      <c r="F446" s="241"/>
      <c r="G446" s="242"/>
      <c r="H446" s="242"/>
      <c r="I446" s="242"/>
      <c r="J446" s="259">
        <v>1107.95</v>
      </c>
      <c r="K446" s="248">
        <v>1.66635</v>
      </c>
      <c r="L446" s="243">
        <v>198.47</v>
      </c>
      <c r="M446" s="244">
        <v>46.99</v>
      </c>
      <c r="N446" s="245">
        <v>9326.11</v>
      </c>
      <c r="O446" s="117"/>
      <c r="P446" s="117"/>
      <c r="AD446" s="131"/>
      <c r="AE446" s="226"/>
      <c r="AF446" s="226"/>
      <c r="AI446" s="237" t="s">
        <v>65</v>
      </c>
      <c r="AL446" s="226"/>
    </row>
    <row r="447" spans="1:39" s="120" customFormat="1" ht="15" x14ac:dyDescent="0.25">
      <c r="A447" s="240"/>
      <c r="B447" s="239" t="s">
        <v>76</v>
      </c>
      <c r="C447" s="330" t="s">
        <v>80</v>
      </c>
      <c r="D447" s="330"/>
      <c r="E447" s="330"/>
      <c r="F447" s="241"/>
      <c r="G447" s="242"/>
      <c r="H447" s="242"/>
      <c r="I447" s="242"/>
      <c r="J447" s="259">
        <v>12533.99</v>
      </c>
      <c r="K447" s="248">
        <v>1.81125</v>
      </c>
      <c r="L447" s="259">
        <v>2440.4899999999998</v>
      </c>
      <c r="M447" s="244">
        <v>14.01</v>
      </c>
      <c r="N447" s="245">
        <v>34191.26</v>
      </c>
      <c r="O447" s="117"/>
      <c r="P447" s="117"/>
      <c r="AD447" s="131"/>
      <c r="AE447" s="226"/>
      <c r="AF447" s="226"/>
      <c r="AI447" s="237" t="s">
        <v>80</v>
      </c>
      <c r="AL447" s="226"/>
    </row>
    <row r="448" spans="1:39" s="120" customFormat="1" ht="15" x14ac:dyDescent="0.25">
      <c r="A448" s="240"/>
      <c r="B448" s="239" t="s">
        <v>81</v>
      </c>
      <c r="C448" s="330" t="s">
        <v>82</v>
      </c>
      <c r="D448" s="330"/>
      <c r="E448" s="330"/>
      <c r="F448" s="241"/>
      <c r="G448" s="242"/>
      <c r="H448" s="242"/>
      <c r="I448" s="242"/>
      <c r="J448" s="243">
        <v>820.22</v>
      </c>
      <c r="K448" s="248">
        <v>1.81125</v>
      </c>
      <c r="L448" s="243">
        <v>159.69999999999999</v>
      </c>
      <c r="M448" s="244">
        <v>46.99</v>
      </c>
      <c r="N448" s="245">
        <v>7504.3</v>
      </c>
      <c r="O448" s="117"/>
      <c r="P448" s="117"/>
      <c r="AD448" s="131"/>
      <c r="AE448" s="226"/>
      <c r="AF448" s="226"/>
      <c r="AI448" s="237" t="s">
        <v>82</v>
      </c>
      <c r="AL448" s="226"/>
    </row>
    <row r="449" spans="1:39" s="120" customFormat="1" ht="15" x14ac:dyDescent="0.25">
      <c r="A449" s="240"/>
      <c r="B449" s="239" t="s">
        <v>83</v>
      </c>
      <c r="C449" s="330" t="s">
        <v>84</v>
      </c>
      <c r="D449" s="330"/>
      <c r="E449" s="330"/>
      <c r="F449" s="241"/>
      <c r="G449" s="242"/>
      <c r="H449" s="242"/>
      <c r="I449" s="242"/>
      <c r="J449" s="259">
        <v>230267.7</v>
      </c>
      <c r="K449" s="242"/>
      <c r="L449" s="259">
        <v>24753.78</v>
      </c>
      <c r="M449" s="244">
        <v>8.75</v>
      </c>
      <c r="N449" s="245">
        <v>216595.58</v>
      </c>
      <c r="O449" s="117"/>
      <c r="P449" s="117"/>
      <c r="AD449" s="131"/>
      <c r="AE449" s="226"/>
      <c r="AF449" s="226"/>
      <c r="AI449" s="237" t="s">
        <v>84</v>
      </c>
      <c r="AL449" s="226"/>
    </row>
    <row r="450" spans="1:39" s="120" customFormat="1" ht="15" x14ac:dyDescent="0.25">
      <c r="A450" s="246"/>
      <c r="B450" s="239"/>
      <c r="C450" s="330" t="s">
        <v>66</v>
      </c>
      <c r="D450" s="330"/>
      <c r="E450" s="330"/>
      <c r="F450" s="241" t="s">
        <v>67</v>
      </c>
      <c r="G450" s="244">
        <v>134.46</v>
      </c>
      <c r="H450" s="248">
        <v>1.66635</v>
      </c>
      <c r="I450" s="268">
        <v>24.0861728</v>
      </c>
      <c r="J450" s="249"/>
      <c r="K450" s="242"/>
      <c r="L450" s="249"/>
      <c r="M450" s="242"/>
      <c r="N450" s="250"/>
      <c r="O450" s="117"/>
      <c r="P450" s="117"/>
      <c r="AD450" s="131"/>
      <c r="AE450" s="226"/>
      <c r="AF450" s="226"/>
      <c r="AJ450" s="237" t="s">
        <v>66</v>
      </c>
      <c r="AL450" s="226"/>
    </row>
    <row r="451" spans="1:39" s="120" customFormat="1" ht="15" x14ac:dyDescent="0.25">
      <c r="A451" s="246"/>
      <c r="B451" s="239"/>
      <c r="C451" s="330" t="s">
        <v>85</v>
      </c>
      <c r="D451" s="330"/>
      <c r="E451" s="330"/>
      <c r="F451" s="241" t="s">
        <v>67</v>
      </c>
      <c r="G451" s="244">
        <v>54.89</v>
      </c>
      <c r="H451" s="248">
        <v>1.81125</v>
      </c>
      <c r="I451" s="268">
        <v>10.6875976</v>
      </c>
      <c r="J451" s="249"/>
      <c r="K451" s="242"/>
      <c r="L451" s="249"/>
      <c r="M451" s="242"/>
      <c r="N451" s="250"/>
      <c r="O451" s="117"/>
      <c r="P451" s="117"/>
      <c r="AD451" s="131"/>
      <c r="AE451" s="226"/>
      <c r="AF451" s="226"/>
      <c r="AJ451" s="237" t="s">
        <v>85</v>
      </c>
      <c r="AL451" s="226"/>
    </row>
    <row r="452" spans="1:39" s="120" customFormat="1" ht="15" x14ac:dyDescent="0.25">
      <c r="A452" s="235"/>
      <c r="B452" s="239"/>
      <c r="C452" s="331" t="s">
        <v>68</v>
      </c>
      <c r="D452" s="331"/>
      <c r="E452" s="331"/>
      <c r="F452" s="251"/>
      <c r="G452" s="252"/>
      <c r="H452" s="252"/>
      <c r="I452" s="252"/>
      <c r="J452" s="262">
        <v>243909.64</v>
      </c>
      <c r="K452" s="252"/>
      <c r="L452" s="262">
        <v>27392.74</v>
      </c>
      <c r="M452" s="252"/>
      <c r="N452" s="254">
        <v>260112.95</v>
      </c>
      <c r="O452" s="117"/>
      <c r="P452" s="117"/>
      <c r="AD452" s="131"/>
      <c r="AE452" s="226"/>
      <c r="AF452" s="226"/>
      <c r="AK452" s="237" t="s">
        <v>68</v>
      </c>
      <c r="AL452" s="226"/>
    </row>
    <row r="453" spans="1:39" s="120" customFormat="1" ht="15" x14ac:dyDescent="0.25">
      <c r="A453" s="246"/>
      <c r="B453" s="239"/>
      <c r="C453" s="330" t="s">
        <v>69</v>
      </c>
      <c r="D453" s="330"/>
      <c r="E453" s="330"/>
      <c r="F453" s="241"/>
      <c r="G453" s="242"/>
      <c r="H453" s="242"/>
      <c r="I453" s="242"/>
      <c r="J453" s="249"/>
      <c r="K453" s="242"/>
      <c r="L453" s="243">
        <v>358.17</v>
      </c>
      <c r="M453" s="242"/>
      <c r="N453" s="245">
        <v>16830.41</v>
      </c>
      <c r="O453" s="117"/>
      <c r="P453" s="117"/>
      <c r="AD453" s="131"/>
      <c r="AE453" s="226"/>
      <c r="AF453" s="226"/>
      <c r="AJ453" s="237" t="s">
        <v>69</v>
      </c>
      <c r="AL453" s="226"/>
    </row>
    <row r="454" spans="1:39" s="120" customFormat="1" ht="22.5" x14ac:dyDescent="0.25">
      <c r="A454" s="246"/>
      <c r="B454" s="239" t="s">
        <v>98</v>
      </c>
      <c r="C454" s="330" t="s">
        <v>99</v>
      </c>
      <c r="D454" s="330"/>
      <c r="E454" s="330"/>
      <c r="F454" s="241" t="s">
        <v>72</v>
      </c>
      <c r="G454" s="247">
        <v>109</v>
      </c>
      <c r="H454" s="242"/>
      <c r="I454" s="247">
        <v>109</v>
      </c>
      <c r="J454" s="249"/>
      <c r="K454" s="242"/>
      <c r="L454" s="243">
        <v>390.41</v>
      </c>
      <c r="M454" s="242"/>
      <c r="N454" s="245">
        <v>18345.150000000001</v>
      </c>
      <c r="O454" s="117"/>
      <c r="P454" s="117"/>
      <c r="AD454" s="131"/>
      <c r="AE454" s="226"/>
      <c r="AF454" s="226"/>
      <c r="AJ454" s="237" t="s">
        <v>99</v>
      </c>
      <c r="AL454" s="226"/>
    </row>
    <row r="455" spans="1:39" s="120" customFormat="1" ht="45" x14ac:dyDescent="0.25">
      <c r="A455" s="246"/>
      <c r="B455" s="239" t="s">
        <v>100</v>
      </c>
      <c r="C455" s="330" t="s">
        <v>101</v>
      </c>
      <c r="D455" s="330"/>
      <c r="E455" s="330"/>
      <c r="F455" s="241" t="s">
        <v>72</v>
      </c>
      <c r="G455" s="247">
        <v>65</v>
      </c>
      <c r="H455" s="244">
        <v>0.85</v>
      </c>
      <c r="I455" s="244">
        <v>55.25</v>
      </c>
      <c r="J455" s="249"/>
      <c r="K455" s="242"/>
      <c r="L455" s="243">
        <v>197.89</v>
      </c>
      <c r="M455" s="242"/>
      <c r="N455" s="245">
        <v>9298.7999999999993</v>
      </c>
      <c r="O455" s="117"/>
      <c r="P455" s="117"/>
      <c r="AD455" s="131"/>
      <c r="AE455" s="226"/>
      <c r="AF455" s="226"/>
      <c r="AJ455" s="237" t="s">
        <v>101</v>
      </c>
      <c r="AL455" s="226"/>
    </row>
    <row r="456" spans="1:39" s="120" customFormat="1" ht="15" x14ac:dyDescent="0.25">
      <c r="A456" s="255"/>
      <c r="B456" s="256"/>
      <c r="C456" s="339" t="s">
        <v>75</v>
      </c>
      <c r="D456" s="339"/>
      <c r="E456" s="339"/>
      <c r="F456" s="229"/>
      <c r="G456" s="230"/>
      <c r="H456" s="230"/>
      <c r="I456" s="230"/>
      <c r="J456" s="233"/>
      <c r="K456" s="230"/>
      <c r="L456" s="257">
        <v>27981.040000000001</v>
      </c>
      <c r="M456" s="252"/>
      <c r="N456" s="258">
        <v>287756.90000000002</v>
      </c>
      <c r="O456" s="117"/>
      <c r="P456" s="117"/>
      <c r="AD456" s="131"/>
      <c r="AE456" s="226"/>
      <c r="AF456" s="226"/>
      <c r="AL456" s="226" t="s">
        <v>75</v>
      </c>
    </row>
    <row r="457" spans="1:39" s="120" customFormat="1" ht="34.5" x14ac:dyDescent="0.25">
      <c r="A457" s="227" t="s">
        <v>307</v>
      </c>
      <c r="B457" s="228" t="s">
        <v>308</v>
      </c>
      <c r="C457" s="339" t="s">
        <v>309</v>
      </c>
      <c r="D457" s="339"/>
      <c r="E457" s="339"/>
      <c r="F457" s="229" t="s">
        <v>79</v>
      </c>
      <c r="G457" s="230">
        <v>-125.78</v>
      </c>
      <c r="H457" s="231">
        <v>1</v>
      </c>
      <c r="I457" s="263">
        <v>-125.78</v>
      </c>
      <c r="J457" s="269">
        <v>196.81</v>
      </c>
      <c r="K457" s="230"/>
      <c r="L457" s="257">
        <v>-24754.76</v>
      </c>
      <c r="M457" s="263">
        <v>8.75</v>
      </c>
      <c r="N457" s="258">
        <v>-216604.15</v>
      </c>
      <c r="O457" s="117"/>
      <c r="P457" s="117"/>
      <c r="AD457" s="131"/>
      <c r="AE457" s="226"/>
      <c r="AF457" s="226" t="s">
        <v>309</v>
      </c>
      <c r="AL457" s="226"/>
    </row>
    <row r="458" spans="1:39" s="120" customFormat="1" ht="15" x14ac:dyDescent="0.25">
      <c r="A458" s="255"/>
      <c r="B458" s="256"/>
      <c r="C458" s="339" t="s">
        <v>75</v>
      </c>
      <c r="D458" s="339"/>
      <c r="E458" s="339"/>
      <c r="F458" s="229"/>
      <c r="G458" s="230"/>
      <c r="H458" s="230"/>
      <c r="I458" s="230"/>
      <c r="J458" s="233"/>
      <c r="K458" s="230"/>
      <c r="L458" s="257">
        <v>-24754.76</v>
      </c>
      <c r="M458" s="252"/>
      <c r="N458" s="258">
        <v>-216604.15</v>
      </c>
      <c r="O458" s="117"/>
      <c r="P458" s="117"/>
      <c r="AD458" s="131"/>
      <c r="AE458" s="226"/>
      <c r="AF458" s="226"/>
      <c r="AL458" s="226" t="s">
        <v>75</v>
      </c>
    </row>
    <row r="459" spans="1:39" s="120" customFormat="1" ht="30" x14ac:dyDescent="0.25">
      <c r="A459" s="227" t="s">
        <v>310</v>
      </c>
      <c r="B459" s="228" t="s">
        <v>230</v>
      </c>
      <c r="C459" s="339" t="s">
        <v>231</v>
      </c>
      <c r="D459" s="339"/>
      <c r="E459" s="339"/>
      <c r="F459" s="229" t="s">
        <v>79</v>
      </c>
      <c r="G459" s="230">
        <v>149</v>
      </c>
      <c r="H459" s="231">
        <v>1</v>
      </c>
      <c r="I459" s="231">
        <v>149</v>
      </c>
      <c r="J459" s="269">
        <v>523.80999999999995</v>
      </c>
      <c r="K459" s="271">
        <v>1.04236</v>
      </c>
      <c r="L459" s="257">
        <v>81353.789999999994</v>
      </c>
      <c r="M459" s="263">
        <v>8.75</v>
      </c>
      <c r="N459" s="258">
        <v>711845.66</v>
      </c>
      <c r="O459" s="118" t="s">
        <v>379</v>
      </c>
      <c r="P459" s="118" t="s">
        <v>384</v>
      </c>
      <c r="AD459" s="131"/>
      <c r="AE459" s="226"/>
      <c r="AF459" s="226" t="s">
        <v>231</v>
      </c>
      <c r="AL459" s="226"/>
    </row>
    <row r="460" spans="1:39" s="120" customFormat="1" ht="15" x14ac:dyDescent="0.25">
      <c r="A460" s="235"/>
      <c r="B460" s="236"/>
      <c r="C460" s="330" t="s">
        <v>311</v>
      </c>
      <c r="D460" s="330"/>
      <c r="E460" s="330"/>
      <c r="F460" s="330"/>
      <c r="G460" s="330"/>
      <c r="H460" s="330"/>
      <c r="I460" s="330"/>
      <c r="J460" s="330"/>
      <c r="K460" s="330"/>
      <c r="L460" s="330"/>
      <c r="M460" s="330"/>
      <c r="N460" s="340"/>
      <c r="O460" s="117"/>
      <c r="P460" s="117"/>
      <c r="AD460" s="131"/>
      <c r="AE460" s="226"/>
      <c r="AF460" s="226"/>
      <c r="AG460" s="237" t="s">
        <v>311</v>
      </c>
      <c r="AL460" s="226"/>
    </row>
    <row r="461" spans="1:39" s="120" customFormat="1" ht="15" x14ac:dyDescent="0.25">
      <c r="A461" s="235"/>
      <c r="B461" s="236"/>
      <c r="C461" s="330" t="s">
        <v>233</v>
      </c>
      <c r="D461" s="330"/>
      <c r="E461" s="330"/>
      <c r="F461" s="330"/>
      <c r="G461" s="330"/>
      <c r="H461" s="330"/>
      <c r="I461" s="330"/>
      <c r="J461" s="330"/>
      <c r="K461" s="330"/>
      <c r="L461" s="330"/>
      <c r="M461" s="330"/>
      <c r="N461" s="340"/>
      <c r="O461" s="117"/>
      <c r="P461" s="117"/>
      <c r="AD461" s="131"/>
      <c r="AE461" s="226"/>
      <c r="AF461" s="226"/>
      <c r="AL461" s="226"/>
      <c r="AM461" s="237" t="s">
        <v>233</v>
      </c>
    </row>
    <row r="462" spans="1:39" s="120" customFormat="1" ht="15" x14ac:dyDescent="0.25">
      <c r="A462" s="238"/>
      <c r="B462" s="239"/>
      <c r="C462" s="328" t="s">
        <v>223</v>
      </c>
      <c r="D462" s="328"/>
      <c r="E462" s="328"/>
      <c r="F462" s="328"/>
      <c r="G462" s="328"/>
      <c r="H462" s="328"/>
      <c r="I462" s="328"/>
      <c r="J462" s="328"/>
      <c r="K462" s="328"/>
      <c r="L462" s="328"/>
      <c r="M462" s="328"/>
      <c r="N462" s="329"/>
      <c r="O462" s="117"/>
      <c r="P462" s="117"/>
      <c r="AD462" s="131"/>
      <c r="AE462" s="226"/>
      <c r="AF462" s="226"/>
      <c r="AH462" s="237" t="s">
        <v>223</v>
      </c>
      <c r="AL462" s="226"/>
    </row>
    <row r="463" spans="1:39" s="120" customFormat="1" ht="15" x14ac:dyDescent="0.25">
      <c r="A463" s="238"/>
      <c r="B463" s="239"/>
      <c r="C463" s="328" t="s">
        <v>224</v>
      </c>
      <c r="D463" s="328"/>
      <c r="E463" s="328"/>
      <c r="F463" s="328"/>
      <c r="G463" s="328"/>
      <c r="H463" s="328"/>
      <c r="I463" s="328"/>
      <c r="J463" s="328"/>
      <c r="K463" s="328"/>
      <c r="L463" s="328"/>
      <c r="M463" s="328"/>
      <c r="N463" s="329"/>
      <c r="O463" s="117"/>
      <c r="P463" s="117"/>
      <c r="AD463" s="131"/>
      <c r="AE463" s="226"/>
      <c r="AF463" s="226"/>
      <c r="AH463" s="237" t="s">
        <v>224</v>
      </c>
      <c r="AL463" s="226"/>
    </row>
    <row r="464" spans="1:39" s="120" customFormat="1" ht="15" x14ac:dyDescent="0.25">
      <c r="A464" s="255"/>
      <c r="B464" s="256"/>
      <c r="C464" s="339" t="s">
        <v>75</v>
      </c>
      <c r="D464" s="339"/>
      <c r="E464" s="339"/>
      <c r="F464" s="229"/>
      <c r="G464" s="230"/>
      <c r="H464" s="230"/>
      <c r="I464" s="230"/>
      <c r="J464" s="233"/>
      <c r="K464" s="230"/>
      <c r="L464" s="257">
        <v>81353.789999999994</v>
      </c>
      <c r="M464" s="252"/>
      <c r="N464" s="258">
        <v>711845.66</v>
      </c>
      <c r="AD464" s="131"/>
      <c r="AE464" s="226"/>
      <c r="AF464" s="226"/>
      <c r="AL464" s="226" t="s">
        <v>75</v>
      </c>
    </row>
    <row r="465" spans="1:38" s="120" customFormat="1" ht="34.5" x14ac:dyDescent="0.25">
      <c r="A465" s="227" t="s">
        <v>312</v>
      </c>
      <c r="B465" s="228" t="s">
        <v>313</v>
      </c>
      <c r="C465" s="339" t="s">
        <v>314</v>
      </c>
      <c r="D465" s="339"/>
      <c r="E465" s="339"/>
      <c r="F465" s="229" t="s">
        <v>92</v>
      </c>
      <c r="G465" s="230">
        <v>0.25</v>
      </c>
      <c r="H465" s="231">
        <v>1</v>
      </c>
      <c r="I465" s="263">
        <v>0.25</v>
      </c>
      <c r="J465" s="233"/>
      <c r="K465" s="230"/>
      <c r="L465" s="233"/>
      <c r="M465" s="230"/>
      <c r="N465" s="234"/>
      <c r="O465" s="117"/>
      <c r="P465" s="117"/>
      <c r="AD465" s="131"/>
      <c r="AE465" s="226"/>
      <c r="AF465" s="226" t="s">
        <v>314</v>
      </c>
      <c r="AL465" s="226"/>
    </row>
    <row r="466" spans="1:38" s="120" customFormat="1" ht="15" x14ac:dyDescent="0.25">
      <c r="A466" s="235"/>
      <c r="B466" s="236"/>
      <c r="C466" s="330" t="s">
        <v>93</v>
      </c>
      <c r="D466" s="330"/>
      <c r="E466" s="330"/>
      <c r="F466" s="330"/>
      <c r="G466" s="330"/>
      <c r="H466" s="330"/>
      <c r="I466" s="330"/>
      <c r="J466" s="330"/>
      <c r="K466" s="330"/>
      <c r="L466" s="330"/>
      <c r="M466" s="330"/>
      <c r="N466" s="340"/>
      <c r="O466" s="117"/>
      <c r="P466" s="117"/>
      <c r="AD466" s="131"/>
      <c r="AE466" s="226"/>
      <c r="AF466" s="226"/>
      <c r="AG466" s="237" t="s">
        <v>93</v>
      </c>
      <c r="AL466" s="226"/>
    </row>
    <row r="467" spans="1:38" s="120" customFormat="1" ht="23.25" x14ac:dyDescent="0.25">
      <c r="A467" s="238"/>
      <c r="B467" s="239" t="s">
        <v>105</v>
      </c>
      <c r="C467" s="328" t="s">
        <v>106</v>
      </c>
      <c r="D467" s="328"/>
      <c r="E467" s="328"/>
      <c r="F467" s="328"/>
      <c r="G467" s="328"/>
      <c r="H467" s="328"/>
      <c r="I467" s="328"/>
      <c r="J467" s="328"/>
      <c r="K467" s="328"/>
      <c r="L467" s="328"/>
      <c r="M467" s="328"/>
      <c r="N467" s="329"/>
      <c r="O467" s="117"/>
      <c r="P467" s="117"/>
      <c r="AD467" s="131"/>
      <c r="AE467" s="226"/>
      <c r="AF467" s="226"/>
      <c r="AH467" s="237" t="s">
        <v>106</v>
      </c>
      <c r="AL467" s="226"/>
    </row>
    <row r="468" spans="1:38" s="120" customFormat="1" ht="68.25" x14ac:dyDescent="0.25">
      <c r="A468" s="238"/>
      <c r="B468" s="239" t="s">
        <v>63</v>
      </c>
      <c r="C468" s="328" t="s">
        <v>64</v>
      </c>
      <c r="D468" s="328"/>
      <c r="E468" s="328"/>
      <c r="F468" s="328"/>
      <c r="G468" s="328"/>
      <c r="H468" s="328"/>
      <c r="I468" s="328"/>
      <c r="J468" s="328"/>
      <c r="K468" s="328"/>
      <c r="L468" s="328"/>
      <c r="M468" s="328"/>
      <c r="N468" s="329"/>
      <c r="O468" s="117"/>
      <c r="P468" s="117"/>
      <c r="AD468" s="131"/>
      <c r="AE468" s="226"/>
      <c r="AF468" s="226"/>
      <c r="AH468" s="237" t="s">
        <v>64</v>
      </c>
      <c r="AL468" s="226"/>
    </row>
    <row r="469" spans="1:38" s="120" customFormat="1" ht="15" x14ac:dyDescent="0.25">
      <c r="A469" s="240"/>
      <c r="B469" s="239" t="s">
        <v>58</v>
      </c>
      <c r="C469" s="330" t="s">
        <v>65</v>
      </c>
      <c r="D469" s="330"/>
      <c r="E469" s="330"/>
      <c r="F469" s="241"/>
      <c r="G469" s="242"/>
      <c r="H469" s="242"/>
      <c r="I469" s="242"/>
      <c r="J469" s="259">
        <v>9729</v>
      </c>
      <c r="K469" s="265">
        <v>1.3225</v>
      </c>
      <c r="L469" s="259">
        <v>3216.65</v>
      </c>
      <c r="M469" s="244">
        <v>46.99</v>
      </c>
      <c r="N469" s="245">
        <v>151150.38</v>
      </c>
      <c r="O469" s="117"/>
      <c r="P469" s="117"/>
      <c r="AD469" s="131"/>
      <c r="AE469" s="226"/>
      <c r="AF469" s="226"/>
      <c r="AI469" s="237" t="s">
        <v>65</v>
      </c>
      <c r="AL469" s="226"/>
    </row>
    <row r="470" spans="1:38" s="120" customFormat="1" ht="15" x14ac:dyDescent="0.25">
      <c r="A470" s="240"/>
      <c r="B470" s="239" t="s">
        <v>76</v>
      </c>
      <c r="C470" s="330" t="s">
        <v>80</v>
      </c>
      <c r="D470" s="330"/>
      <c r="E470" s="330"/>
      <c r="F470" s="241"/>
      <c r="G470" s="242"/>
      <c r="H470" s="242"/>
      <c r="I470" s="242"/>
      <c r="J470" s="243">
        <v>636.53</v>
      </c>
      <c r="K470" s="265">
        <v>1.4375</v>
      </c>
      <c r="L470" s="243">
        <v>228.75</v>
      </c>
      <c r="M470" s="244">
        <v>14.01</v>
      </c>
      <c r="N470" s="245">
        <v>3204.79</v>
      </c>
      <c r="O470" s="117"/>
      <c r="P470" s="117"/>
      <c r="AD470" s="131"/>
      <c r="AE470" s="226"/>
      <c r="AF470" s="226"/>
      <c r="AI470" s="237" t="s">
        <v>80</v>
      </c>
      <c r="AL470" s="226"/>
    </row>
    <row r="471" spans="1:38" s="120" customFormat="1" ht="15" x14ac:dyDescent="0.25">
      <c r="A471" s="240"/>
      <c r="B471" s="239" t="s">
        <v>81</v>
      </c>
      <c r="C471" s="330" t="s">
        <v>82</v>
      </c>
      <c r="D471" s="330"/>
      <c r="E471" s="330"/>
      <c r="F471" s="241"/>
      <c r="G471" s="242"/>
      <c r="H471" s="242"/>
      <c r="I471" s="242"/>
      <c r="J471" s="243">
        <v>70.02</v>
      </c>
      <c r="K471" s="265">
        <v>1.4375</v>
      </c>
      <c r="L471" s="243">
        <v>25.16</v>
      </c>
      <c r="M471" s="244">
        <v>46.99</v>
      </c>
      <c r="N471" s="245">
        <v>1182.27</v>
      </c>
      <c r="O471" s="117"/>
      <c r="P471" s="117"/>
      <c r="AD471" s="131"/>
      <c r="AE471" s="226"/>
      <c r="AF471" s="226"/>
      <c r="AI471" s="237" t="s">
        <v>82</v>
      </c>
      <c r="AL471" s="226"/>
    </row>
    <row r="472" spans="1:38" s="120" customFormat="1" ht="15" x14ac:dyDescent="0.25">
      <c r="A472" s="246"/>
      <c r="B472" s="239"/>
      <c r="C472" s="330" t="s">
        <v>66</v>
      </c>
      <c r="D472" s="330"/>
      <c r="E472" s="330"/>
      <c r="F472" s="241" t="s">
        <v>67</v>
      </c>
      <c r="G472" s="247">
        <v>1150</v>
      </c>
      <c r="H472" s="265">
        <v>1.3225</v>
      </c>
      <c r="I472" s="248">
        <v>380.21875</v>
      </c>
      <c r="J472" s="249"/>
      <c r="K472" s="242"/>
      <c r="L472" s="249"/>
      <c r="M472" s="242"/>
      <c r="N472" s="250"/>
      <c r="O472" s="117"/>
      <c r="P472" s="117"/>
      <c r="AD472" s="131"/>
      <c r="AE472" s="226"/>
      <c r="AF472" s="226"/>
      <c r="AJ472" s="237" t="s">
        <v>66</v>
      </c>
      <c r="AL472" s="226"/>
    </row>
    <row r="473" spans="1:38" s="120" customFormat="1" ht="15" x14ac:dyDescent="0.25">
      <c r="A473" s="246"/>
      <c r="B473" s="239"/>
      <c r="C473" s="330" t="s">
        <v>85</v>
      </c>
      <c r="D473" s="330"/>
      <c r="E473" s="330"/>
      <c r="F473" s="241" t="s">
        <v>67</v>
      </c>
      <c r="G473" s="244">
        <v>6.96</v>
      </c>
      <c r="H473" s="265">
        <v>1.4375</v>
      </c>
      <c r="I473" s="248">
        <v>2.5012500000000002</v>
      </c>
      <c r="J473" s="249"/>
      <c r="K473" s="242"/>
      <c r="L473" s="249"/>
      <c r="M473" s="242"/>
      <c r="N473" s="250"/>
      <c r="O473" s="117"/>
      <c r="P473" s="117"/>
      <c r="AD473" s="131"/>
      <c r="AE473" s="226"/>
      <c r="AF473" s="226"/>
      <c r="AJ473" s="237" t="s">
        <v>85</v>
      </c>
      <c r="AL473" s="226"/>
    </row>
    <row r="474" spans="1:38" s="120" customFormat="1" ht="15" x14ac:dyDescent="0.25">
      <c r="A474" s="235"/>
      <c r="B474" s="239"/>
      <c r="C474" s="331" t="s">
        <v>68</v>
      </c>
      <c r="D474" s="331"/>
      <c r="E474" s="331"/>
      <c r="F474" s="251"/>
      <c r="G474" s="252"/>
      <c r="H474" s="252"/>
      <c r="I474" s="252"/>
      <c r="J474" s="262">
        <v>10365.530000000001</v>
      </c>
      <c r="K474" s="252"/>
      <c r="L474" s="262">
        <v>3445.4</v>
      </c>
      <c r="M474" s="252"/>
      <c r="N474" s="254">
        <v>154355.17000000001</v>
      </c>
      <c r="O474" s="117"/>
      <c r="P474" s="117"/>
      <c r="AD474" s="131"/>
      <c r="AE474" s="226"/>
      <c r="AF474" s="226"/>
      <c r="AK474" s="237" t="s">
        <v>68</v>
      </c>
      <c r="AL474" s="226"/>
    </row>
    <row r="475" spans="1:38" s="120" customFormat="1" ht="15" x14ac:dyDescent="0.25">
      <c r="A475" s="246"/>
      <c r="B475" s="239"/>
      <c r="C475" s="330" t="s">
        <v>69</v>
      </c>
      <c r="D475" s="330"/>
      <c r="E475" s="330"/>
      <c r="F475" s="241"/>
      <c r="G475" s="242"/>
      <c r="H475" s="242"/>
      <c r="I475" s="242"/>
      <c r="J475" s="249"/>
      <c r="K475" s="242"/>
      <c r="L475" s="259">
        <v>3241.81</v>
      </c>
      <c r="M475" s="242"/>
      <c r="N475" s="245">
        <v>152332.65</v>
      </c>
      <c r="O475" s="117"/>
      <c r="P475" s="117"/>
      <c r="AD475" s="131"/>
      <c r="AE475" s="226"/>
      <c r="AF475" s="226"/>
      <c r="AJ475" s="237" t="s">
        <v>69</v>
      </c>
      <c r="AL475" s="226"/>
    </row>
    <row r="476" spans="1:38" s="120" customFormat="1" ht="15" x14ac:dyDescent="0.25">
      <c r="A476" s="246"/>
      <c r="B476" s="239" t="s">
        <v>315</v>
      </c>
      <c r="C476" s="330" t="s">
        <v>316</v>
      </c>
      <c r="D476" s="330"/>
      <c r="E476" s="330"/>
      <c r="F476" s="241" t="s">
        <v>72</v>
      </c>
      <c r="G476" s="247">
        <v>106</v>
      </c>
      <c r="H476" s="242"/>
      <c r="I476" s="247">
        <v>106</v>
      </c>
      <c r="J476" s="249"/>
      <c r="K476" s="242"/>
      <c r="L476" s="259">
        <v>3436.32</v>
      </c>
      <c r="M476" s="242"/>
      <c r="N476" s="245">
        <v>161472.60999999999</v>
      </c>
      <c r="O476" s="117"/>
      <c r="P476" s="117"/>
      <c r="AD476" s="131"/>
      <c r="AE476" s="226"/>
      <c r="AF476" s="226"/>
      <c r="AJ476" s="237" t="s">
        <v>316</v>
      </c>
      <c r="AL476" s="226"/>
    </row>
    <row r="477" spans="1:38" s="120" customFormat="1" ht="22.5" x14ac:dyDescent="0.25">
      <c r="A477" s="246"/>
      <c r="B477" s="239" t="s">
        <v>317</v>
      </c>
      <c r="C477" s="330" t="s">
        <v>318</v>
      </c>
      <c r="D477" s="330"/>
      <c r="E477" s="330"/>
      <c r="F477" s="241" t="s">
        <v>72</v>
      </c>
      <c r="G477" s="247">
        <v>56</v>
      </c>
      <c r="H477" s="244">
        <v>0.85</v>
      </c>
      <c r="I477" s="264">
        <v>47.6</v>
      </c>
      <c r="J477" s="249"/>
      <c r="K477" s="242"/>
      <c r="L477" s="259">
        <v>1543.1</v>
      </c>
      <c r="M477" s="242"/>
      <c r="N477" s="245">
        <v>72510.34</v>
      </c>
      <c r="O477" s="117"/>
      <c r="P477" s="117"/>
      <c r="AD477" s="131"/>
      <c r="AE477" s="226"/>
      <c r="AF477" s="226"/>
      <c r="AJ477" s="237" t="s">
        <v>318</v>
      </c>
      <c r="AL477" s="226"/>
    </row>
    <row r="478" spans="1:38" s="120" customFormat="1" ht="15" x14ac:dyDescent="0.25">
      <c r="A478" s="255"/>
      <c r="B478" s="256"/>
      <c r="C478" s="339" t="s">
        <v>75</v>
      </c>
      <c r="D478" s="339"/>
      <c r="E478" s="339"/>
      <c r="F478" s="229"/>
      <c r="G478" s="230"/>
      <c r="H478" s="230"/>
      <c r="I478" s="230"/>
      <c r="J478" s="233"/>
      <c r="K478" s="230"/>
      <c r="L478" s="257">
        <v>8424.82</v>
      </c>
      <c r="M478" s="252"/>
      <c r="N478" s="258">
        <v>388338.12</v>
      </c>
      <c r="O478" s="117"/>
      <c r="P478" s="117"/>
      <c r="AD478" s="131"/>
      <c r="AE478" s="226"/>
      <c r="AF478" s="226"/>
      <c r="AL478" s="226" t="s">
        <v>75</v>
      </c>
    </row>
    <row r="479" spans="1:38" s="120" customFormat="1" ht="15" x14ac:dyDescent="0.25">
      <c r="A479" s="336" t="s">
        <v>319</v>
      </c>
      <c r="B479" s="337"/>
      <c r="C479" s="337"/>
      <c r="D479" s="337"/>
      <c r="E479" s="337"/>
      <c r="F479" s="337"/>
      <c r="G479" s="337"/>
      <c r="H479" s="337"/>
      <c r="I479" s="337"/>
      <c r="J479" s="337"/>
      <c r="K479" s="337"/>
      <c r="L479" s="337"/>
      <c r="M479" s="337"/>
      <c r="N479" s="338"/>
      <c r="O479" s="117"/>
      <c r="P479" s="117"/>
      <c r="AD479" s="131"/>
      <c r="AE479" s="226" t="s">
        <v>319</v>
      </c>
      <c r="AF479" s="226"/>
      <c r="AL479" s="226"/>
    </row>
    <row r="480" spans="1:38" s="120" customFormat="1" ht="45.75" x14ac:dyDescent="0.25">
      <c r="A480" s="227" t="s">
        <v>320</v>
      </c>
      <c r="B480" s="228" t="s">
        <v>321</v>
      </c>
      <c r="C480" s="339" t="s">
        <v>322</v>
      </c>
      <c r="D480" s="339"/>
      <c r="E480" s="339"/>
      <c r="F480" s="229" t="s">
        <v>127</v>
      </c>
      <c r="G480" s="230">
        <v>0.05</v>
      </c>
      <c r="H480" s="231">
        <v>1</v>
      </c>
      <c r="I480" s="263">
        <v>0.05</v>
      </c>
      <c r="J480" s="233"/>
      <c r="K480" s="230"/>
      <c r="L480" s="233"/>
      <c r="M480" s="230"/>
      <c r="N480" s="234"/>
      <c r="O480" s="117"/>
      <c r="P480" s="117"/>
      <c r="AD480" s="131"/>
      <c r="AE480" s="226"/>
      <c r="AF480" s="226" t="s">
        <v>322</v>
      </c>
      <c r="AL480" s="226"/>
    </row>
    <row r="481" spans="1:39" s="120" customFormat="1" ht="15" x14ac:dyDescent="0.25">
      <c r="A481" s="235"/>
      <c r="B481" s="236"/>
      <c r="C481" s="330" t="s">
        <v>128</v>
      </c>
      <c r="D481" s="330"/>
      <c r="E481" s="330"/>
      <c r="F481" s="330"/>
      <c r="G481" s="330"/>
      <c r="H481" s="330"/>
      <c r="I481" s="330"/>
      <c r="J481" s="330"/>
      <c r="K481" s="330"/>
      <c r="L481" s="330"/>
      <c r="M481" s="330"/>
      <c r="N481" s="340"/>
      <c r="O481" s="117"/>
      <c r="P481" s="117"/>
      <c r="AD481" s="131"/>
      <c r="AE481" s="226"/>
      <c r="AF481" s="226"/>
      <c r="AG481" s="237" t="s">
        <v>128</v>
      </c>
      <c r="AL481" s="226"/>
    </row>
    <row r="482" spans="1:39" s="120" customFormat="1" ht="23.25" x14ac:dyDescent="0.25">
      <c r="A482" s="238"/>
      <c r="B482" s="239" t="s">
        <v>105</v>
      </c>
      <c r="C482" s="328" t="s">
        <v>106</v>
      </c>
      <c r="D482" s="328"/>
      <c r="E482" s="328"/>
      <c r="F482" s="328"/>
      <c r="G482" s="328"/>
      <c r="H482" s="328"/>
      <c r="I482" s="328"/>
      <c r="J482" s="328"/>
      <c r="K482" s="328"/>
      <c r="L482" s="328"/>
      <c r="M482" s="328"/>
      <c r="N482" s="329"/>
      <c r="O482" s="117"/>
      <c r="P482" s="117"/>
      <c r="AD482" s="131"/>
      <c r="AE482" s="226"/>
      <c r="AF482" s="226"/>
      <c r="AH482" s="237" t="s">
        <v>106</v>
      </c>
      <c r="AL482" s="226"/>
    </row>
    <row r="483" spans="1:39" s="120" customFormat="1" ht="68.25" x14ac:dyDescent="0.25">
      <c r="A483" s="238"/>
      <c r="B483" s="239" t="s">
        <v>63</v>
      </c>
      <c r="C483" s="328" t="s">
        <v>64</v>
      </c>
      <c r="D483" s="328"/>
      <c r="E483" s="328"/>
      <c r="F483" s="328"/>
      <c r="G483" s="328"/>
      <c r="H483" s="328"/>
      <c r="I483" s="328"/>
      <c r="J483" s="328"/>
      <c r="K483" s="328"/>
      <c r="L483" s="328"/>
      <c r="M483" s="328"/>
      <c r="N483" s="329"/>
      <c r="O483" s="117"/>
      <c r="P483" s="117"/>
      <c r="AD483" s="131"/>
      <c r="AE483" s="226"/>
      <c r="AF483" s="226"/>
      <c r="AH483" s="237" t="s">
        <v>64</v>
      </c>
      <c r="AL483" s="226"/>
    </row>
    <row r="484" spans="1:39" s="120" customFormat="1" ht="15" x14ac:dyDescent="0.25">
      <c r="A484" s="240"/>
      <c r="B484" s="239" t="s">
        <v>58</v>
      </c>
      <c r="C484" s="330" t="s">
        <v>65</v>
      </c>
      <c r="D484" s="330"/>
      <c r="E484" s="330"/>
      <c r="F484" s="241"/>
      <c r="G484" s="242"/>
      <c r="H484" s="242"/>
      <c r="I484" s="242"/>
      <c r="J484" s="243">
        <v>730.95</v>
      </c>
      <c r="K484" s="265">
        <v>1.3225</v>
      </c>
      <c r="L484" s="243">
        <v>48.33</v>
      </c>
      <c r="M484" s="244">
        <v>46.99</v>
      </c>
      <c r="N484" s="245">
        <v>2271.0300000000002</v>
      </c>
      <c r="O484" s="117"/>
      <c r="P484" s="117"/>
      <c r="AD484" s="131"/>
      <c r="AE484" s="226"/>
      <c r="AF484" s="226"/>
      <c r="AI484" s="237" t="s">
        <v>65</v>
      </c>
      <c r="AL484" s="226"/>
    </row>
    <row r="485" spans="1:39" s="120" customFormat="1" ht="15" x14ac:dyDescent="0.25">
      <c r="A485" s="240"/>
      <c r="B485" s="239" t="s">
        <v>76</v>
      </c>
      <c r="C485" s="330" t="s">
        <v>80</v>
      </c>
      <c r="D485" s="330"/>
      <c r="E485" s="330"/>
      <c r="F485" s="241"/>
      <c r="G485" s="242"/>
      <c r="H485" s="242"/>
      <c r="I485" s="242"/>
      <c r="J485" s="259">
        <v>3309.83</v>
      </c>
      <c r="K485" s="265">
        <v>1.4375</v>
      </c>
      <c r="L485" s="243">
        <v>237.89</v>
      </c>
      <c r="M485" s="244">
        <v>14.01</v>
      </c>
      <c r="N485" s="245">
        <v>3332.84</v>
      </c>
      <c r="O485" s="117"/>
      <c r="P485" s="117"/>
      <c r="AD485" s="131"/>
      <c r="AE485" s="226"/>
      <c r="AF485" s="226"/>
      <c r="AI485" s="237" t="s">
        <v>80</v>
      </c>
      <c r="AL485" s="226"/>
    </row>
    <row r="486" spans="1:39" s="120" customFormat="1" ht="15" x14ac:dyDescent="0.25">
      <c r="A486" s="240"/>
      <c r="B486" s="239" t="s">
        <v>81</v>
      </c>
      <c r="C486" s="330" t="s">
        <v>82</v>
      </c>
      <c r="D486" s="330"/>
      <c r="E486" s="330"/>
      <c r="F486" s="241"/>
      <c r="G486" s="242"/>
      <c r="H486" s="242"/>
      <c r="I486" s="242"/>
      <c r="J486" s="243">
        <v>446.48</v>
      </c>
      <c r="K486" s="265">
        <v>1.4375</v>
      </c>
      <c r="L486" s="243">
        <v>32.090000000000003</v>
      </c>
      <c r="M486" s="244">
        <v>46.99</v>
      </c>
      <c r="N486" s="245">
        <v>1507.91</v>
      </c>
      <c r="O486" s="117"/>
      <c r="P486" s="117"/>
      <c r="AD486" s="131"/>
      <c r="AE486" s="226"/>
      <c r="AF486" s="226"/>
      <c r="AI486" s="237" t="s">
        <v>82</v>
      </c>
      <c r="AL486" s="226"/>
    </row>
    <row r="487" spans="1:39" s="120" customFormat="1" ht="15" x14ac:dyDescent="0.25">
      <c r="A487" s="246"/>
      <c r="B487" s="239"/>
      <c r="C487" s="330" t="s">
        <v>66</v>
      </c>
      <c r="D487" s="330"/>
      <c r="E487" s="330"/>
      <c r="F487" s="241" t="s">
        <v>67</v>
      </c>
      <c r="G487" s="264">
        <v>82.5</v>
      </c>
      <c r="H487" s="265">
        <v>1.3225</v>
      </c>
      <c r="I487" s="268">
        <v>5.4553124999999998</v>
      </c>
      <c r="J487" s="249"/>
      <c r="K487" s="242"/>
      <c r="L487" s="249"/>
      <c r="M487" s="242"/>
      <c r="N487" s="250"/>
      <c r="O487" s="117"/>
      <c r="P487" s="117"/>
      <c r="AD487" s="131"/>
      <c r="AE487" s="226"/>
      <c r="AF487" s="226"/>
      <c r="AJ487" s="237" t="s">
        <v>66</v>
      </c>
      <c r="AL487" s="226"/>
    </row>
    <row r="488" spans="1:39" s="120" customFormat="1" ht="15" x14ac:dyDescent="0.25">
      <c r="A488" s="246"/>
      <c r="B488" s="239"/>
      <c r="C488" s="330" t="s">
        <v>85</v>
      </c>
      <c r="D488" s="330"/>
      <c r="E488" s="330"/>
      <c r="F488" s="241" t="s">
        <v>67</v>
      </c>
      <c r="G488" s="244">
        <v>34.17</v>
      </c>
      <c r="H488" s="265">
        <v>1.4375</v>
      </c>
      <c r="I488" s="268">
        <v>2.4559688</v>
      </c>
      <c r="J488" s="249"/>
      <c r="K488" s="242"/>
      <c r="L488" s="249"/>
      <c r="M488" s="242"/>
      <c r="N488" s="250"/>
      <c r="O488" s="117"/>
      <c r="P488" s="117"/>
      <c r="AD488" s="131"/>
      <c r="AE488" s="226"/>
      <c r="AF488" s="226"/>
      <c r="AJ488" s="237" t="s">
        <v>85</v>
      </c>
      <c r="AL488" s="226"/>
    </row>
    <row r="489" spans="1:39" s="120" customFormat="1" ht="15" x14ac:dyDescent="0.25">
      <c r="A489" s="235"/>
      <c r="B489" s="239"/>
      <c r="C489" s="331" t="s">
        <v>68</v>
      </c>
      <c r="D489" s="331"/>
      <c r="E489" s="331"/>
      <c r="F489" s="251"/>
      <c r="G489" s="252"/>
      <c r="H489" s="252"/>
      <c r="I489" s="252"/>
      <c r="J489" s="262">
        <v>4040.78</v>
      </c>
      <c r="K489" s="252"/>
      <c r="L489" s="253">
        <v>286.22000000000003</v>
      </c>
      <c r="M489" s="252"/>
      <c r="N489" s="254">
        <v>5603.87</v>
      </c>
      <c r="O489" s="117"/>
      <c r="P489" s="117"/>
      <c r="AD489" s="131"/>
      <c r="AE489" s="226"/>
      <c r="AF489" s="226"/>
      <c r="AK489" s="237" t="s">
        <v>68</v>
      </c>
      <c r="AL489" s="226"/>
    </row>
    <row r="490" spans="1:39" s="120" customFormat="1" ht="15" x14ac:dyDescent="0.25">
      <c r="A490" s="246"/>
      <c r="B490" s="239"/>
      <c r="C490" s="330" t="s">
        <v>69</v>
      </c>
      <c r="D490" s="330"/>
      <c r="E490" s="330"/>
      <c r="F490" s="241"/>
      <c r="G490" s="242"/>
      <c r="H490" s="242"/>
      <c r="I490" s="242"/>
      <c r="J490" s="249"/>
      <c r="K490" s="242"/>
      <c r="L490" s="243">
        <v>80.42</v>
      </c>
      <c r="M490" s="242"/>
      <c r="N490" s="245">
        <v>3778.94</v>
      </c>
      <c r="O490" s="117"/>
      <c r="P490" s="117"/>
      <c r="AD490" s="131"/>
      <c r="AE490" s="226"/>
      <c r="AF490" s="226"/>
      <c r="AJ490" s="237" t="s">
        <v>69</v>
      </c>
      <c r="AL490" s="226"/>
    </row>
    <row r="491" spans="1:39" s="120" customFormat="1" ht="23.25" x14ac:dyDescent="0.25">
      <c r="A491" s="246"/>
      <c r="B491" s="239" t="s">
        <v>129</v>
      </c>
      <c r="C491" s="330" t="s">
        <v>130</v>
      </c>
      <c r="D491" s="330"/>
      <c r="E491" s="330"/>
      <c r="F491" s="241" t="s">
        <v>72</v>
      </c>
      <c r="G491" s="247">
        <v>110</v>
      </c>
      <c r="H491" s="242"/>
      <c r="I491" s="247">
        <v>110</v>
      </c>
      <c r="J491" s="249"/>
      <c r="K491" s="242"/>
      <c r="L491" s="243">
        <v>88.46</v>
      </c>
      <c r="M491" s="242"/>
      <c r="N491" s="245">
        <v>4156.83</v>
      </c>
      <c r="O491" s="117"/>
      <c r="P491" s="117"/>
      <c r="AD491" s="131"/>
      <c r="AE491" s="226"/>
      <c r="AF491" s="226"/>
      <c r="AJ491" s="237" t="s">
        <v>130</v>
      </c>
      <c r="AL491" s="226"/>
    </row>
    <row r="492" spans="1:39" s="120" customFormat="1" ht="23.25" x14ac:dyDescent="0.25">
      <c r="A492" s="246"/>
      <c r="B492" s="239" t="s">
        <v>131</v>
      </c>
      <c r="C492" s="330" t="s">
        <v>132</v>
      </c>
      <c r="D492" s="330"/>
      <c r="E492" s="330"/>
      <c r="F492" s="241" t="s">
        <v>72</v>
      </c>
      <c r="G492" s="247">
        <v>73</v>
      </c>
      <c r="H492" s="244">
        <v>0.85</v>
      </c>
      <c r="I492" s="244">
        <v>62.05</v>
      </c>
      <c r="J492" s="249"/>
      <c r="K492" s="242"/>
      <c r="L492" s="243">
        <v>49.9</v>
      </c>
      <c r="M492" s="242"/>
      <c r="N492" s="245">
        <v>2344.83</v>
      </c>
      <c r="O492" s="117"/>
      <c r="P492" s="117"/>
      <c r="AD492" s="131"/>
      <c r="AE492" s="226"/>
      <c r="AF492" s="226"/>
      <c r="AJ492" s="237" t="s">
        <v>132</v>
      </c>
      <c r="AL492" s="226"/>
    </row>
    <row r="493" spans="1:39" s="120" customFormat="1" ht="15" x14ac:dyDescent="0.25">
      <c r="A493" s="255"/>
      <c r="B493" s="256"/>
      <c r="C493" s="339" t="s">
        <v>75</v>
      </c>
      <c r="D493" s="339"/>
      <c r="E493" s="339"/>
      <c r="F493" s="229"/>
      <c r="G493" s="230"/>
      <c r="H493" s="230"/>
      <c r="I493" s="230"/>
      <c r="J493" s="233"/>
      <c r="K493" s="230"/>
      <c r="L493" s="269">
        <v>424.58</v>
      </c>
      <c r="M493" s="252"/>
      <c r="N493" s="258">
        <v>12105.53</v>
      </c>
      <c r="O493" s="117"/>
      <c r="P493" s="117"/>
      <c r="AD493" s="131"/>
      <c r="AE493" s="226"/>
      <c r="AF493" s="226"/>
      <c r="AL493" s="226" t="s">
        <v>75</v>
      </c>
    </row>
    <row r="494" spans="1:39" s="120" customFormat="1" ht="30" x14ac:dyDescent="0.25">
      <c r="A494" s="227" t="s">
        <v>323</v>
      </c>
      <c r="B494" s="228" t="s">
        <v>219</v>
      </c>
      <c r="C494" s="339" t="s">
        <v>220</v>
      </c>
      <c r="D494" s="339"/>
      <c r="E494" s="339"/>
      <c r="F494" s="229" t="s">
        <v>79</v>
      </c>
      <c r="G494" s="230">
        <v>0.04</v>
      </c>
      <c r="H494" s="231">
        <v>1</v>
      </c>
      <c r="I494" s="263">
        <v>0.04</v>
      </c>
      <c r="J494" s="269">
        <v>110.95</v>
      </c>
      <c r="K494" s="271">
        <v>1.04236</v>
      </c>
      <c r="L494" s="269">
        <v>4.63</v>
      </c>
      <c r="M494" s="263">
        <v>8.75</v>
      </c>
      <c r="N494" s="273">
        <v>40.51</v>
      </c>
      <c r="O494" s="118" t="s">
        <v>379</v>
      </c>
      <c r="P494" s="118" t="s">
        <v>384</v>
      </c>
      <c r="AD494" s="131"/>
      <c r="AE494" s="226"/>
      <c r="AF494" s="226" t="s">
        <v>220</v>
      </c>
      <c r="AL494" s="226"/>
    </row>
    <row r="495" spans="1:39" s="120" customFormat="1" ht="15" x14ac:dyDescent="0.25">
      <c r="A495" s="235"/>
      <c r="B495" s="236"/>
      <c r="C495" s="330" t="s">
        <v>324</v>
      </c>
      <c r="D495" s="330"/>
      <c r="E495" s="330"/>
      <c r="F495" s="330"/>
      <c r="G495" s="330"/>
      <c r="H495" s="330"/>
      <c r="I495" s="330"/>
      <c r="J495" s="330"/>
      <c r="K495" s="330"/>
      <c r="L495" s="330"/>
      <c r="M495" s="330"/>
      <c r="N495" s="340"/>
      <c r="O495" s="117"/>
      <c r="P495" s="117"/>
      <c r="AD495" s="131"/>
      <c r="AE495" s="226"/>
      <c r="AF495" s="226"/>
      <c r="AG495" s="237" t="s">
        <v>324</v>
      </c>
      <c r="AL495" s="226"/>
    </row>
    <row r="496" spans="1:39" s="120" customFormat="1" ht="15" x14ac:dyDescent="0.25">
      <c r="A496" s="235"/>
      <c r="B496" s="236"/>
      <c r="C496" s="330" t="s">
        <v>222</v>
      </c>
      <c r="D496" s="330"/>
      <c r="E496" s="330"/>
      <c r="F496" s="330"/>
      <c r="G496" s="330"/>
      <c r="H496" s="330"/>
      <c r="I496" s="330"/>
      <c r="J496" s="330"/>
      <c r="K496" s="330"/>
      <c r="L496" s="330"/>
      <c r="M496" s="330"/>
      <c r="N496" s="340"/>
      <c r="O496" s="117"/>
      <c r="P496" s="117"/>
      <c r="AD496" s="131"/>
      <c r="AE496" s="226"/>
      <c r="AF496" s="226"/>
      <c r="AL496" s="226"/>
      <c r="AM496" s="237" t="s">
        <v>222</v>
      </c>
    </row>
    <row r="497" spans="1:38" s="120" customFormat="1" ht="15" x14ac:dyDescent="0.25">
      <c r="A497" s="238"/>
      <c r="B497" s="239"/>
      <c r="C497" s="328" t="s">
        <v>223</v>
      </c>
      <c r="D497" s="328"/>
      <c r="E497" s="328"/>
      <c r="F497" s="328"/>
      <c r="G497" s="328"/>
      <c r="H497" s="328"/>
      <c r="I497" s="328"/>
      <c r="J497" s="328"/>
      <c r="K497" s="328"/>
      <c r="L497" s="328"/>
      <c r="M497" s="328"/>
      <c r="N497" s="329"/>
      <c r="O497" s="117"/>
      <c r="P497" s="117"/>
      <c r="AD497" s="131"/>
      <c r="AE497" s="226"/>
      <c r="AF497" s="226"/>
      <c r="AH497" s="237" t="s">
        <v>223</v>
      </c>
      <c r="AL497" s="226"/>
    </row>
    <row r="498" spans="1:38" s="120" customFormat="1" ht="15" x14ac:dyDescent="0.25">
      <c r="A498" s="238"/>
      <c r="B498" s="239"/>
      <c r="C498" s="328" t="s">
        <v>224</v>
      </c>
      <c r="D498" s="328"/>
      <c r="E498" s="328"/>
      <c r="F498" s="328"/>
      <c r="G498" s="328"/>
      <c r="H498" s="328"/>
      <c r="I498" s="328"/>
      <c r="J498" s="328"/>
      <c r="K498" s="328"/>
      <c r="L498" s="328"/>
      <c r="M498" s="328"/>
      <c r="N498" s="329"/>
      <c r="O498" s="117"/>
      <c r="P498" s="117"/>
      <c r="AD498" s="131"/>
      <c r="AE498" s="226"/>
      <c r="AF498" s="226"/>
      <c r="AH498" s="237" t="s">
        <v>224</v>
      </c>
      <c r="AL498" s="226"/>
    </row>
    <row r="499" spans="1:38" s="120" customFormat="1" ht="15" x14ac:dyDescent="0.25">
      <c r="A499" s="255"/>
      <c r="B499" s="256"/>
      <c r="C499" s="339" t="s">
        <v>75</v>
      </c>
      <c r="D499" s="339"/>
      <c r="E499" s="339"/>
      <c r="F499" s="229"/>
      <c r="G499" s="230"/>
      <c r="H499" s="230"/>
      <c r="I499" s="230"/>
      <c r="J499" s="233"/>
      <c r="K499" s="230"/>
      <c r="L499" s="269">
        <v>4.63</v>
      </c>
      <c r="M499" s="252"/>
      <c r="N499" s="273">
        <v>40.51</v>
      </c>
      <c r="O499" s="117"/>
      <c r="P499" s="117"/>
      <c r="AD499" s="131"/>
      <c r="AE499" s="226"/>
      <c r="AF499" s="226"/>
      <c r="AL499" s="226" t="s">
        <v>75</v>
      </c>
    </row>
    <row r="500" spans="1:38" s="120" customFormat="1" ht="23.25" x14ac:dyDescent="0.25">
      <c r="A500" s="227" t="s">
        <v>325</v>
      </c>
      <c r="B500" s="228" t="s">
        <v>326</v>
      </c>
      <c r="C500" s="339" t="s">
        <v>327</v>
      </c>
      <c r="D500" s="339"/>
      <c r="E500" s="339"/>
      <c r="F500" s="229" t="s">
        <v>119</v>
      </c>
      <c r="G500" s="230">
        <v>5</v>
      </c>
      <c r="H500" s="231">
        <v>1</v>
      </c>
      <c r="I500" s="231">
        <v>5</v>
      </c>
      <c r="J500" s="233"/>
      <c r="K500" s="230"/>
      <c r="L500" s="233"/>
      <c r="M500" s="263">
        <v>8.75</v>
      </c>
      <c r="N500" s="234"/>
      <c r="O500" s="117"/>
      <c r="P500" s="117"/>
      <c r="AD500" s="131"/>
      <c r="AE500" s="226"/>
      <c r="AF500" s="226" t="s">
        <v>327</v>
      </c>
      <c r="AL500" s="226"/>
    </row>
    <row r="501" spans="1:38" s="120" customFormat="1" ht="15" x14ac:dyDescent="0.25">
      <c r="A501" s="255"/>
      <c r="B501" s="256"/>
      <c r="C501" s="339" t="s">
        <v>75</v>
      </c>
      <c r="D501" s="339"/>
      <c r="E501" s="339"/>
      <c r="F501" s="229"/>
      <c r="G501" s="230"/>
      <c r="H501" s="230"/>
      <c r="I501" s="230"/>
      <c r="J501" s="233"/>
      <c r="K501" s="230"/>
      <c r="L501" s="269">
        <v>0</v>
      </c>
      <c r="M501" s="252"/>
      <c r="N501" s="273">
        <v>0</v>
      </c>
      <c r="O501" s="117"/>
      <c r="P501" s="117"/>
      <c r="AD501" s="131"/>
      <c r="AE501" s="226"/>
      <c r="AF501" s="226"/>
      <c r="AL501" s="226" t="s">
        <v>75</v>
      </c>
    </row>
    <row r="502" spans="1:38" s="120" customFormat="1" ht="34.5" x14ac:dyDescent="0.25">
      <c r="A502" s="227" t="s">
        <v>328</v>
      </c>
      <c r="B502" s="228" t="s">
        <v>329</v>
      </c>
      <c r="C502" s="339" t="s">
        <v>330</v>
      </c>
      <c r="D502" s="339"/>
      <c r="E502" s="339"/>
      <c r="F502" s="229" t="s">
        <v>331</v>
      </c>
      <c r="G502" s="230">
        <v>3.9E-2</v>
      </c>
      <c r="H502" s="231">
        <v>1</v>
      </c>
      <c r="I502" s="266">
        <v>3.9E-2</v>
      </c>
      <c r="J502" s="233"/>
      <c r="K502" s="230"/>
      <c r="L502" s="233"/>
      <c r="M502" s="230"/>
      <c r="N502" s="234"/>
      <c r="O502" s="117"/>
      <c r="P502" s="117"/>
      <c r="AD502" s="131"/>
      <c r="AE502" s="226"/>
      <c r="AF502" s="226" t="s">
        <v>330</v>
      </c>
      <c r="AL502" s="226"/>
    </row>
    <row r="503" spans="1:38" s="120" customFormat="1" ht="15" x14ac:dyDescent="0.25">
      <c r="A503" s="235"/>
      <c r="B503" s="236"/>
      <c r="C503" s="330" t="s">
        <v>332</v>
      </c>
      <c r="D503" s="330"/>
      <c r="E503" s="330"/>
      <c r="F503" s="330"/>
      <c r="G503" s="330"/>
      <c r="H503" s="330"/>
      <c r="I503" s="330"/>
      <c r="J503" s="330"/>
      <c r="K503" s="330"/>
      <c r="L503" s="330"/>
      <c r="M503" s="330"/>
      <c r="N503" s="340"/>
      <c r="O503" s="117"/>
      <c r="P503" s="117"/>
      <c r="AD503" s="131"/>
      <c r="AE503" s="226"/>
      <c r="AF503" s="226"/>
      <c r="AG503" s="237" t="s">
        <v>332</v>
      </c>
      <c r="AL503" s="226"/>
    </row>
    <row r="504" spans="1:38" s="120" customFormat="1" ht="23.25" x14ac:dyDescent="0.25">
      <c r="A504" s="238"/>
      <c r="B504" s="239" t="s">
        <v>105</v>
      </c>
      <c r="C504" s="328" t="s">
        <v>106</v>
      </c>
      <c r="D504" s="328"/>
      <c r="E504" s="328"/>
      <c r="F504" s="328"/>
      <c r="G504" s="328"/>
      <c r="H504" s="328"/>
      <c r="I504" s="328"/>
      <c r="J504" s="328"/>
      <c r="K504" s="328"/>
      <c r="L504" s="328"/>
      <c r="M504" s="328"/>
      <c r="N504" s="329"/>
      <c r="O504" s="117"/>
      <c r="P504" s="117"/>
      <c r="AD504" s="131"/>
      <c r="AE504" s="226"/>
      <c r="AF504" s="226"/>
      <c r="AH504" s="237" t="s">
        <v>106</v>
      </c>
      <c r="AL504" s="226"/>
    </row>
    <row r="505" spans="1:38" s="120" customFormat="1" ht="68.25" x14ac:dyDescent="0.25">
      <c r="A505" s="238"/>
      <c r="B505" s="239" t="s">
        <v>63</v>
      </c>
      <c r="C505" s="328" t="s">
        <v>64</v>
      </c>
      <c r="D505" s="328"/>
      <c r="E505" s="328"/>
      <c r="F505" s="328"/>
      <c r="G505" s="328"/>
      <c r="H505" s="328"/>
      <c r="I505" s="328"/>
      <c r="J505" s="328"/>
      <c r="K505" s="328"/>
      <c r="L505" s="328"/>
      <c r="M505" s="328"/>
      <c r="N505" s="329"/>
      <c r="O505" s="117"/>
      <c r="P505" s="117"/>
      <c r="AD505" s="131"/>
      <c r="AE505" s="226"/>
      <c r="AF505" s="226"/>
      <c r="AH505" s="237" t="s">
        <v>64</v>
      </c>
      <c r="AL505" s="226"/>
    </row>
    <row r="506" spans="1:38" s="120" customFormat="1" ht="15" x14ac:dyDescent="0.25">
      <c r="A506" s="240"/>
      <c r="B506" s="239" t="s">
        <v>58</v>
      </c>
      <c r="C506" s="330" t="s">
        <v>65</v>
      </c>
      <c r="D506" s="330"/>
      <c r="E506" s="330"/>
      <c r="F506" s="241"/>
      <c r="G506" s="242"/>
      <c r="H506" s="242"/>
      <c r="I506" s="242"/>
      <c r="J506" s="259">
        <v>3891.6</v>
      </c>
      <c r="K506" s="265">
        <v>1.3225</v>
      </c>
      <c r="L506" s="243">
        <v>200.72</v>
      </c>
      <c r="M506" s="244">
        <v>46.99</v>
      </c>
      <c r="N506" s="245">
        <v>9431.83</v>
      </c>
      <c r="O506" s="117"/>
      <c r="P506" s="117"/>
      <c r="AD506" s="131"/>
      <c r="AE506" s="226"/>
      <c r="AF506" s="226"/>
      <c r="AI506" s="237" t="s">
        <v>65</v>
      </c>
      <c r="AL506" s="226"/>
    </row>
    <row r="507" spans="1:38" s="120" customFormat="1" ht="15" x14ac:dyDescent="0.25">
      <c r="A507" s="240"/>
      <c r="B507" s="239" t="s">
        <v>76</v>
      </c>
      <c r="C507" s="330" t="s">
        <v>80</v>
      </c>
      <c r="D507" s="330"/>
      <c r="E507" s="330"/>
      <c r="F507" s="241"/>
      <c r="G507" s="242"/>
      <c r="H507" s="242"/>
      <c r="I507" s="242"/>
      <c r="J507" s="259">
        <v>12813.74</v>
      </c>
      <c r="K507" s="265">
        <v>1.4375</v>
      </c>
      <c r="L507" s="243">
        <v>718.37</v>
      </c>
      <c r="M507" s="244">
        <v>14.01</v>
      </c>
      <c r="N507" s="245">
        <v>10064.36</v>
      </c>
      <c r="O507" s="117"/>
      <c r="P507" s="117"/>
      <c r="AD507" s="131"/>
      <c r="AE507" s="226"/>
      <c r="AF507" s="226"/>
      <c r="AI507" s="237" t="s">
        <v>80</v>
      </c>
      <c r="AL507" s="226"/>
    </row>
    <row r="508" spans="1:38" s="120" customFormat="1" ht="15" x14ac:dyDescent="0.25">
      <c r="A508" s="240"/>
      <c r="B508" s="239" t="s">
        <v>81</v>
      </c>
      <c r="C508" s="330" t="s">
        <v>82</v>
      </c>
      <c r="D508" s="330"/>
      <c r="E508" s="330"/>
      <c r="F508" s="241"/>
      <c r="G508" s="242"/>
      <c r="H508" s="242"/>
      <c r="I508" s="242"/>
      <c r="J508" s="259">
        <v>1431.7</v>
      </c>
      <c r="K508" s="265">
        <v>1.4375</v>
      </c>
      <c r="L508" s="243">
        <v>80.260000000000005</v>
      </c>
      <c r="M508" s="244">
        <v>46.99</v>
      </c>
      <c r="N508" s="245">
        <v>3771.42</v>
      </c>
      <c r="O508" s="117"/>
      <c r="P508" s="117"/>
      <c r="AD508" s="131"/>
      <c r="AE508" s="226"/>
      <c r="AF508" s="226"/>
      <c r="AI508" s="237" t="s">
        <v>82</v>
      </c>
      <c r="AL508" s="226"/>
    </row>
    <row r="509" spans="1:38" s="120" customFormat="1" ht="15" x14ac:dyDescent="0.25">
      <c r="A509" s="240"/>
      <c r="B509" s="239" t="s">
        <v>83</v>
      </c>
      <c r="C509" s="330" t="s">
        <v>84</v>
      </c>
      <c r="D509" s="330"/>
      <c r="E509" s="330"/>
      <c r="F509" s="241"/>
      <c r="G509" s="242"/>
      <c r="H509" s="242"/>
      <c r="I509" s="242"/>
      <c r="J509" s="259">
        <v>2849.58</v>
      </c>
      <c r="K509" s="242"/>
      <c r="L509" s="243">
        <v>111.13</v>
      </c>
      <c r="M509" s="244">
        <v>8.75</v>
      </c>
      <c r="N509" s="260">
        <v>972.39</v>
      </c>
      <c r="O509" s="117"/>
      <c r="P509" s="117"/>
      <c r="AD509" s="131"/>
      <c r="AE509" s="226"/>
      <c r="AF509" s="226"/>
      <c r="AI509" s="237" t="s">
        <v>84</v>
      </c>
      <c r="AL509" s="226"/>
    </row>
    <row r="510" spans="1:38" s="120" customFormat="1" ht="15" x14ac:dyDescent="0.25">
      <c r="A510" s="246"/>
      <c r="B510" s="239"/>
      <c r="C510" s="330" t="s">
        <v>66</v>
      </c>
      <c r="D510" s="330"/>
      <c r="E510" s="330"/>
      <c r="F510" s="241" t="s">
        <v>67</v>
      </c>
      <c r="G510" s="247">
        <v>376</v>
      </c>
      <c r="H510" s="265">
        <v>1.3225</v>
      </c>
      <c r="I510" s="248">
        <v>19.393139999999999</v>
      </c>
      <c r="J510" s="249"/>
      <c r="K510" s="242"/>
      <c r="L510" s="249"/>
      <c r="M510" s="242"/>
      <c r="N510" s="250"/>
      <c r="O510" s="117"/>
      <c r="P510" s="117"/>
      <c r="AD510" s="131"/>
      <c r="AE510" s="226"/>
      <c r="AF510" s="226"/>
      <c r="AJ510" s="237" t="s">
        <v>66</v>
      </c>
      <c r="AL510" s="226"/>
    </row>
    <row r="511" spans="1:38" s="120" customFormat="1" ht="15" x14ac:dyDescent="0.25">
      <c r="A511" s="246"/>
      <c r="B511" s="239"/>
      <c r="C511" s="330" t="s">
        <v>85</v>
      </c>
      <c r="D511" s="330"/>
      <c r="E511" s="330"/>
      <c r="F511" s="241" t="s">
        <v>67</v>
      </c>
      <c r="G511" s="244">
        <v>108.85</v>
      </c>
      <c r="H511" s="265">
        <v>1.4375</v>
      </c>
      <c r="I511" s="268">
        <v>6.1024031000000001</v>
      </c>
      <c r="J511" s="249"/>
      <c r="K511" s="242"/>
      <c r="L511" s="249"/>
      <c r="M511" s="242"/>
      <c r="N511" s="250"/>
      <c r="O511" s="117"/>
      <c r="P511" s="117"/>
      <c r="AD511" s="131"/>
      <c r="AE511" s="226"/>
      <c r="AF511" s="226"/>
      <c r="AJ511" s="237" t="s">
        <v>85</v>
      </c>
      <c r="AL511" s="226"/>
    </row>
    <row r="512" spans="1:38" s="120" customFormat="1" ht="15" x14ac:dyDescent="0.25">
      <c r="A512" s="235"/>
      <c r="B512" s="239"/>
      <c r="C512" s="331" t="s">
        <v>68</v>
      </c>
      <c r="D512" s="331"/>
      <c r="E512" s="331"/>
      <c r="F512" s="251"/>
      <c r="G512" s="252"/>
      <c r="H512" s="252"/>
      <c r="I512" s="252"/>
      <c r="J512" s="262">
        <v>19554.919999999998</v>
      </c>
      <c r="K512" s="252"/>
      <c r="L512" s="262">
        <v>1030.22</v>
      </c>
      <c r="M512" s="252"/>
      <c r="N512" s="254">
        <v>20468.580000000002</v>
      </c>
      <c r="O512" s="117"/>
      <c r="P512" s="117"/>
      <c r="AD512" s="131"/>
      <c r="AE512" s="226"/>
      <c r="AF512" s="226"/>
      <c r="AK512" s="237" t="s">
        <v>68</v>
      </c>
      <c r="AL512" s="226"/>
    </row>
    <row r="513" spans="1:41" s="120" customFormat="1" ht="15" x14ac:dyDescent="0.25">
      <c r="A513" s="246"/>
      <c r="B513" s="239"/>
      <c r="C513" s="330" t="s">
        <v>69</v>
      </c>
      <c r="D513" s="330"/>
      <c r="E513" s="330"/>
      <c r="F513" s="241"/>
      <c r="G513" s="242"/>
      <c r="H513" s="242"/>
      <c r="I513" s="242"/>
      <c r="J513" s="249"/>
      <c r="K513" s="242"/>
      <c r="L513" s="243">
        <v>280.98</v>
      </c>
      <c r="M513" s="242"/>
      <c r="N513" s="245">
        <v>13203.25</v>
      </c>
      <c r="O513" s="117"/>
      <c r="P513" s="117"/>
      <c r="AD513" s="131"/>
      <c r="AE513" s="226"/>
      <c r="AF513" s="226"/>
      <c r="AJ513" s="237" t="s">
        <v>69</v>
      </c>
      <c r="AL513" s="226"/>
    </row>
    <row r="514" spans="1:41" s="120" customFormat="1" ht="23.25" x14ac:dyDescent="0.25">
      <c r="A514" s="246"/>
      <c r="B514" s="239" t="s">
        <v>333</v>
      </c>
      <c r="C514" s="330" t="s">
        <v>334</v>
      </c>
      <c r="D514" s="330"/>
      <c r="E514" s="330"/>
      <c r="F514" s="241" t="s">
        <v>72</v>
      </c>
      <c r="G514" s="247">
        <v>117</v>
      </c>
      <c r="H514" s="242"/>
      <c r="I514" s="247">
        <v>117</v>
      </c>
      <c r="J514" s="249"/>
      <c r="K514" s="242"/>
      <c r="L514" s="243">
        <v>328.75</v>
      </c>
      <c r="M514" s="242"/>
      <c r="N514" s="245">
        <v>15447.8</v>
      </c>
      <c r="O514" s="117"/>
      <c r="P514" s="117"/>
      <c r="AD514" s="131"/>
      <c r="AE514" s="226"/>
      <c r="AF514" s="226"/>
      <c r="AJ514" s="237" t="s">
        <v>334</v>
      </c>
      <c r="AL514" s="226"/>
    </row>
    <row r="515" spans="1:41" s="120" customFormat="1" ht="45" x14ac:dyDescent="0.25">
      <c r="A515" s="246"/>
      <c r="B515" s="239" t="s">
        <v>335</v>
      </c>
      <c r="C515" s="330" t="s">
        <v>336</v>
      </c>
      <c r="D515" s="330"/>
      <c r="E515" s="330"/>
      <c r="F515" s="241" t="s">
        <v>72</v>
      </c>
      <c r="G515" s="247">
        <v>74</v>
      </c>
      <c r="H515" s="244">
        <v>0.85</v>
      </c>
      <c r="I515" s="264">
        <v>62.9</v>
      </c>
      <c r="J515" s="249"/>
      <c r="K515" s="242"/>
      <c r="L515" s="243">
        <v>176.74</v>
      </c>
      <c r="M515" s="242"/>
      <c r="N515" s="245">
        <v>8304.84</v>
      </c>
      <c r="O515" s="117"/>
      <c r="P515" s="117"/>
      <c r="AD515" s="131"/>
      <c r="AE515" s="226"/>
      <c r="AF515" s="226"/>
      <c r="AJ515" s="237" t="s">
        <v>336</v>
      </c>
      <c r="AL515" s="226"/>
    </row>
    <row r="516" spans="1:41" s="120" customFormat="1" ht="15" x14ac:dyDescent="0.25">
      <c r="A516" s="255"/>
      <c r="B516" s="256"/>
      <c r="C516" s="339" t="s">
        <v>75</v>
      </c>
      <c r="D516" s="339"/>
      <c r="E516" s="339"/>
      <c r="F516" s="229"/>
      <c r="G516" s="230"/>
      <c r="H516" s="230"/>
      <c r="I516" s="230"/>
      <c r="J516" s="233"/>
      <c r="K516" s="230"/>
      <c r="L516" s="257">
        <v>1535.71</v>
      </c>
      <c r="M516" s="252"/>
      <c r="N516" s="258">
        <v>44221.22</v>
      </c>
      <c r="O516" s="117"/>
      <c r="P516" s="117"/>
      <c r="AD516" s="131"/>
      <c r="AE516" s="226"/>
      <c r="AF516" s="226"/>
      <c r="AL516" s="226" t="s">
        <v>75</v>
      </c>
    </row>
    <row r="517" spans="1:41" s="120" customFormat="1" ht="23.25" x14ac:dyDescent="0.25">
      <c r="A517" s="227" t="s">
        <v>337</v>
      </c>
      <c r="B517" s="228" t="s">
        <v>326</v>
      </c>
      <c r="C517" s="339" t="s">
        <v>338</v>
      </c>
      <c r="D517" s="339"/>
      <c r="E517" s="339"/>
      <c r="F517" s="229" t="s">
        <v>284</v>
      </c>
      <c r="G517" s="230">
        <v>39</v>
      </c>
      <c r="H517" s="231">
        <v>1</v>
      </c>
      <c r="I517" s="231">
        <v>39</v>
      </c>
      <c r="J517" s="233"/>
      <c r="K517" s="230"/>
      <c r="L517" s="233"/>
      <c r="M517" s="263">
        <v>8.75</v>
      </c>
      <c r="N517" s="234"/>
      <c r="O517" s="117"/>
      <c r="P517" s="117"/>
      <c r="AD517" s="131"/>
      <c r="AE517" s="226"/>
      <c r="AF517" s="226" t="s">
        <v>338</v>
      </c>
      <c r="AL517" s="226"/>
    </row>
    <row r="518" spans="1:41" s="120" customFormat="1" ht="15" x14ac:dyDescent="0.25">
      <c r="A518" s="255"/>
      <c r="B518" s="256"/>
      <c r="C518" s="339" t="s">
        <v>75</v>
      </c>
      <c r="D518" s="339"/>
      <c r="E518" s="339"/>
      <c r="F518" s="229"/>
      <c r="G518" s="230"/>
      <c r="H518" s="230"/>
      <c r="I518" s="230"/>
      <c r="J518" s="233"/>
      <c r="K518" s="230"/>
      <c r="L518" s="269">
        <v>0</v>
      </c>
      <c r="M518" s="252"/>
      <c r="N518" s="273">
        <v>0</v>
      </c>
      <c r="O518" s="117"/>
      <c r="P518" s="117"/>
      <c r="AD518" s="131"/>
      <c r="AE518" s="226"/>
      <c r="AF518" s="226"/>
      <c r="AL518" s="226" t="s">
        <v>75</v>
      </c>
    </row>
    <row r="519" spans="1:41" s="120" customFormat="1" ht="15" x14ac:dyDescent="0.25">
      <c r="A519" s="274"/>
      <c r="B519" s="275"/>
      <c r="C519" s="275"/>
      <c r="D519" s="275"/>
      <c r="E519" s="275"/>
      <c r="F519" s="276"/>
      <c r="G519" s="276"/>
      <c r="H519" s="276"/>
      <c r="I519" s="276"/>
      <c r="J519" s="277"/>
      <c r="K519" s="276"/>
      <c r="L519" s="277"/>
      <c r="M519" s="242"/>
      <c r="N519" s="277"/>
      <c r="O519" s="118"/>
      <c r="P519" s="118"/>
      <c r="AD519" s="131"/>
      <c r="AE519" s="226"/>
      <c r="AF519" s="226"/>
      <c r="AL519" s="226"/>
    </row>
    <row r="520" spans="1:41" s="120" customFormat="1" ht="11.25" hidden="1" customHeight="1" x14ac:dyDescent="0.25">
      <c r="B520" s="278"/>
      <c r="C520" s="278"/>
      <c r="D520" s="278"/>
      <c r="E520" s="278"/>
      <c r="F520" s="278"/>
      <c r="G520" s="278"/>
      <c r="H520" s="278"/>
      <c r="I520" s="278"/>
      <c r="J520" s="278"/>
      <c r="K520" s="278"/>
      <c r="L520" s="279"/>
      <c r="M520" s="279"/>
      <c r="N520" s="279"/>
      <c r="O520" s="117"/>
      <c r="P520" s="117"/>
    </row>
    <row r="521" spans="1:41" s="120" customFormat="1" ht="15" x14ac:dyDescent="0.25">
      <c r="A521" s="280"/>
      <c r="B521" s="281"/>
      <c r="C521" s="339" t="s">
        <v>339</v>
      </c>
      <c r="D521" s="339"/>
      <c r="E521" s="339"/>
      <c r="F521" s="339"/>
      <c r="G521" s="339"/>
      <c r="H521" s="339"/>
      <c r="I521" s="339"/>
      <c r="J521" s="339"/>
      <c r="K521" s="339"/>
      <c r="L521" s="282"/>
      <c r="M521" s="283"/>
      <c r="N521" s="284"/>
      <c r="O521" s="117"/>
      <c r="P521" s="117"/>
      <c r="AN521" s="226" t="s">
        <v>339</v>
      </c>
    </row>
    <row r="522" spans="1:41" s="120" customFormat="1" ht="15" x14ac:dyDescent="0.25">
      <c r="A522" s="285"/>
      <c r="B522" s="239"/>
      <c r="C522" s="330" t="s">
        <v>340</v>
      </c>
      <c r="D522" s="330"/>
      <c r="E522" s="330"/>
      <c r="F522" s="330"/>
      <c r="G522" s="330"/>
      <c r="H522" s="330"/>
      <c r="I522" s="330"/>
      <c r="J522" s="330"/>
      <c r="K522" s="330"/>
      <c r="L522" s="286">
        <v>1901270.7</v>
      </c>
      <c r="M522" s="287"/>
      <c r="N522" s="288">
        <v>17797015.829999998</v>
      </c>
      <c r="O522" s="117"/>
      <c r="P522" s="117"/>
      <c r="AN522" s="226"/>
      <c r="AO522" s="237" t="s">
        <v>340</v>
      </c>
    </row>
    <row r="523" spans="1:41" s="120" customFormat="1" ht="15" hidden="1" x14ac:dyDescent="0.25">
      <c r="A523" s="285"/>
      <c r="B523" s="239"/>
      <c r="C523" s="330" t="s">
        <v>341</v>
      </c>
      <c r="D523" s="330"/>
      <c r="E523" s="330"/>
      <c r="F523" s="330"/>
      <c r="G523" s="330"/>
      <c r="H523" s="330"/>
      <c r="I523" s="330"/>
      <c r="J523" s="330"/>
      <c r="K523" s="330"/>
      <c r="L523" s="290"/>
      <c r="M523" s="287"/>
      <c r="N523" s="291"/>
      <c r="O523" s="117"/>
      <c r="P523" s="117"/>
      <c r="AN523" s="226"/>
      <c r="AO523" s="237" t="s">
        <v>341</v>
      </c>
    </row>
    <row r="524" spans="1:41" s="120" customFormat="1" ht="15" hidden="1" x14ac:dyDescent="0.25">
      <c r="A524" s="285"/>
      <c r="B524" s="239"/>
      <c r="C524" s="330" t="s">
        <v>342</v>
      </c>
      <c r="D524" s="330"/>
      <c r="E524" s="330"/>
      <c r="F524" s="330"/>
      <c r="G524" s="330"/>
      <c r="H524" s="330"/>
      <c r="I524" s="330"/>
      <c r="J524" s="330"/>
      <c r="K524" s="330"/>
      <c r="L524" s="286">
        <v>21655.22</v>
      </c>
      <c r="M524" s="287"/>
      <c r="N524" s="288">
        <v>1017578.8</v>
      </c>
      <c r="O524" s="117"/>
      <c r="P524" s="117"/>
      <c r="AN524" s="226"/>
      <c r="AO524" s="237" t="s">
        <v>342</v>
      </c>
    </row>
    <row r="525" spans="1:41" s="120" customFormat="1" ht="15" hidden="1" x14ac:dyDescent="0.25">
      <c r="A525" s="285"/>
      <c r="B525" s="239"/>
      <c r="C525" s="330" t="s">
        <v>343</v>
      </c>
      <c r="D525" s="330"/>
      <c r="E525" s="330"/>
      <c r="F525" s="330"/>
      <c r="G525" s="330"/>
      <c r="H525" s="330"/>
      <c r="I525" s="330"/>
      <c r="J525" s="330"/>
      <c r="K525" s="330"/>
      <c r="L525" s="286">
        <v>60956.29</v>
      </c>
      <c r="M525" s="287"/>
      <c r="N525" s="288">
        <v>853997.61</v>
      </c>
      <c r="O525" s="117"/>
      <c r="P525" s="117"/>
      <c r="AN525" s="226"/>
      <c r="AO525" s="237" t="s">
        <v>343</v>
      </c>
    </row>
    <row r="526" spans="1:41" s="120" customFormat="1" ht="15" hidden="1" x14ac:dyDescent="0.25">
      <c r="A526" s="285"/>
      <c r="B526" s="239"/>
      <c r="C526" s="330" t="s">
        <v>344</v>
      </c>
      <c r="D526" s="330"/>
      <c r="E526" s="330"/>
      <c r="F526" s="330"/>
      <c r="G526" s="330"/>
      <c r="H526" s="330"/>
      <c r="I526" s="330"/>
      <c r="J526" s="330"/>
      <c r="K526" s="330"/>
      <c r="L526" s="286">
        <v>3916.35</v>
      </c>
      <c r="M526" s="287"/>
      <c r="N526" s="288">
        <v>184029.3</v>
      </c>
      <c r="O526" s="117"/>
      <c r="P526" s="117"/>
      <c r="AN526" s="226"/>
      <c r="AO526" s="237" t="s">
        <v>344</v>
      </c>
    </row>
    <row r="527" spans="1:41" s="120" customFormat="1" ht="15" hidden="1" x14ac:dyDescent="0.25">
      <c r="A527" s="285"/>
      <c r="B527" s="239"/>
      <c r="C527" s="330" t="s">
        <v>345</v>
      </c>
      <c r="D527" s="330"/>
      <c r="E527" s="330"/>
      <c r="F527" s="330"/>
      <c r="G527" s="330"/>
      <c r="H527" s="330"/>
      <c r="I527" s="330"/>
      <c r="J527" s="330"/>
      <c r="K527" s="330"/>
      <c r="L527" s="286">
        <v>1817259.99</v>
      </c>
      <c r="M527" s="287"/>
      <c r="N527" s="288">
        <v>15905544.01</v>
      </c>
      <c r="O527" s="117"/>
      <c r="P527" s="117"/>
      <c r="AN527" s="226"/>
      <c r="AO527" s="237" t="s">
        <v>345</v>
      </c>
    </row>
    <row r="528" spans="1:41" s="120" customFormat="1" ht="15" hidden="1" x14ac:dyDescent="0.25">
      <c r="A528" s="285"/>
      <c r="B528" s="239"/>
      <c r="C528" s="330" t="s">
        <v>346</v>
      </c>
      <c r="D528" s="330"/>
      <c r="E528" s="330"/>
      <c r="F528" s="330"/>
      <c r="G528" s="330"/>
      <c r="H528" s="330"/>
      <c r="I528" s="330"/>
      <c r="J528" s="330"/>
      <c r="K528" s="330"/>
      <c r="L528" s="286">
        <v>1399.2</v>
      </c>
      <c r="M528" s="287"/>
      <c r="N528" s="288">
        <v>19895.41</v>
      </c>
      <c r="O528" s="117"/>
      <c r="P528" s="117"/>
      <c r="AN528" s="226"/>
      <c r="AO528" s="237" t="s">
        <v>346</v>
      </c>
    </row>
    <row r="529" spans="1:42" s="120" customFormat="1" ht="15" hidden="1" x14ac:dyDescent="0.25">
      <c r="A529" s="285"/>
      <c r="B529" s="239"/>
      <c r="C529" s="330" t="s">
        <v>347</v>
      </c>
      <c r="D529" s="330"/>
      <c r="E529" s="330"/>
      <c r="F529" s="330"/>
      <c r="G529" s="330"/>
      <c r="H529" s="330"/>
      <c r="I529" s="330"/>
      <c r="J529" s="330"/>
      <c r="K529" s="330"/>
      <c r="L529" s="286">
        <v>1942932.28</v>
      </c>
      <c r="M529" s="287"/>
      <c r="N529" s="288">
        <v>19754692</v>
      </c>
      <c r="O529" s="117"/>
      <c r="P529" s="117"/>
      <c r="AN529" s="226"/>
      <c r="AO529" s="237" t="s">
        <v>347</v>
      </c>
    </row>
    <row r="530" spans="1:42" s="120" customFormat="1" ht="15" hidden="1" x14ac:dyDescent="0.25">
      <c r="A530" s="285"/>
      <c r="B530" s="239"/>
      <c r="C530" s="330" t="s">
        <v>348</v>
      </c>
      <c r="D530" s="330"/>
      <c r="E530" s="330"/>
      <c r="F530" s="330"/>
      <c r="G530" s="330"/>
      <c r="H530" s="330"/>
      <c r="I530" s="330"/>
      <c r="J530" s="330"/>
      <c r="K530" s="330"/>
      <c r="L530" s="286">
        <v>1941533.08</v>
      </c>
      <c r="M530" s="287"/>
      <c r="N530" s="288">
        <v>19734796.59</v>
      </c>
      <c r="O530" s="117"/>
      <c r="P530" s="117"/>
      <c r="AN530" s="226"/>
      <c r="AO530" s="237" t="s">
        <v>348</v>
      </c>
    </row>
    <row r="531" spans="1:42" s="120" customFormat="1" ht="15" hidden="1" x14ac:dyDescent="0.25">
      <c r="A531" s="285"/>
      <c r="B531" s="239"/>
      <c r="C531" s="330" t="s">
        <v>349</v>
      </c>
      <c r="D531" s="330"/>
      <c r="E531" s="330"/>
      <c r="F531" s="330"/>
      <c r="G531" s="330"/>
      <c r="H531" s="330"/>
      <c r="I531" s="330"/>
      <c r="J531" s="330"/>
      <c r="K531" s="330"/>
      <c r="L531" s="290"/>
      <c r="M531" s="287"/>
      <c r="N531" s="291"/>
      <c r="O531" s="117"/>
      <c r="P531" s="117"/>
      <c r="AN531" s="226"/>
      <c r="AO531" s="237" t="s">
        <v>349</v>
      </c>
    </row>
    <row r="532" spans="1:42" s="120" customFormat="1" ht="15" hidden="1" x14ac:dyDescent="0.25">
      <c r="A532" s="285"/>
      <c r="B532" s="239"/>
      <c r="C532" s="330" t="s">
        <v>350</v>
      </c>
      <c r="D532" s="330"/>
      <c r="E532" s="330"/>
      <c r="F532" s="330"/>
      <c r="G532" s="330"/>
      <c r="H532" s="330"/>
      <c r="I532" s="330"/>
      <c r="J532" s="330"/>
      <c r="K532" s="330"/>
      <c r="L532" s="286">
        <v>21655.22</v>
      </c>
      <c r="M532" s="287"/>
      <c r="N532" s="288">
        <v>1017578.8</v>
      </c>
      <c r="O532" s="117"/>
      <c r="P532" s="117"/>
      <c r="AN532" s="226"/>
      <c r="AO532" s="237" t="s">
        <v>350</v>
      </c>
    </row>
    <row r="533" spans="1:42" s="120" customFormat="1" ht="15" hidden="1" x14ac:dyDescent="0.25">
      <c r="A533" s="285"/>
      <c r="B533" s="239"/>
      <c r="C533" s="330" t="s">
        <v>351</v>
      </c>
      <c r="D533" s="330"/>
      <c r="E533" s="330"/>
      <c r="F533" s="330"/>
      <c r="G533" s="330"/>
      <c r="H533" s="330"/>
      <c r="I533" s="330"/>
      <c r="J533" s="330"/>
      <c r="K533" s="330"/>
      <c r="L533" s="286">
        <v>60956.29</v>
      </c>
      <c r="M533" s="287"/>
      <c r="N533" s="288">
        <v>853997.61</v>
      </c>
      <c r="O533" s="117"/>
      <c r="P533" s="117"/>
      <c r="AN533" s="226"/>
      <c r="AO533" s="237" t="s">
        <v>351</v>
      </c>
    </row>
    <row r="534" spans="1:42" s="120" customFormat="1" ht="15" hidden="1" x14ac:dyDescent="0.25">
      <c r="A534" s="285"/>
      <c r="B534" s="239"/>
      <c r="C534" s="330" t="s">
        <v>352</v>
      </c>
      <c r="D534" s="330"/>
      <c r="E534" s="330"/>
      <c r="F534" s="330"/>
      <c r="G534" s="330"/>
      <c r="H534" s="330"/>
      <c r="I534" s="330"/>
      <c r="J534" s="330"/>
      <c r="K534" s="330"/>
      <c r="L534" s="286">
        <v>3916.35</v>
      </c>
      <c r="M534" s="287"/>
      <c r="N534" s="288">
        <v>184029.3</v>
      </c>
      <c r="O534" s="117"/>
      <c r="P534" s="117"/>
      <c r="AN534" s="226"/>
      <c r="AO534" s="237" t="s">
        <v>352</v>
      </c>
    </row>
    <row r="535" spans="1:42" s="120" customFormat="1" ht="15" hidden="1" x14ac:dyDescent="0.25">
      <c r="A535" s="285"/>
      <c r="B535" s="239"/>
      <c r="C535" s="330" t="s">
        <v>353</v>
      </c>
      <c r="D535" s="330"/>
      <c r="E535" s="330"/>
      <c r="F535" s="330"/>
      <c r="G535" s="330"/>
      <c r="H535" s="330"/>
      <c r="I535" s="330"/>
      <c r="J535" s="330"/>
      <c r="K535" s="330"/>
      <c r="L535" s="286">
        <v>1817259.99</v>
      </c>
      <c r="M535" s="287"/>
      <c r="N535" s="288">
        <v>15905544.01</v>
      </c>
      <c r="O535" s="117"/>
      <c r="P535" s="117"/>
      <c r="AN535" s="226"/>
      <c r="AO535" s="237" t="s">
        <v>353</v>
      </c>
    </row>
    <row r="536" spans="1:42" s="120" customFormat="1" ht="15" hidden="1" x14ac:dyDescent="0.25">
      <c r="A536" s="285"/>
      <c r="B536" s="239"/>
      <c r="C536" s="330" t="s">
        <v>354</v>
      </c>
      <c r="D536" s="330"/>
      <c r="E536" s="330"/>
      <c r="F536" s="330"/>
      <c r="G536" s="330"/>
      <c r="H536" s="330"/>
      <c r="I536" s="330"/>
      <c r="J536" s="330"/>
      <c r="K536" s="330"/>
      <c r="L536" s="286">
        <v>27524.09</v>
      </c>
      <c r="M536" s="287"/>
      <c r="N536" s="288">
        <v>1293357.26</v>
      </c>
      <c r="O536" s="117"/>
      <c r="P536" s="117"/>
      <c r="AN536" s="226"/>
      <c r="AO536" s="237" t="s">
        <v>354</v>
      </c>
    </row>
    <row r="537" spans="1:42" s="120" customFormat="1" ht="15" hidden="1" x14ac:dyDescent="0.25">
      <c r="A537" s="285"/>
      <c r="B537" s="239"/>
      <c r="C537" s="330" t="s">
        <v>355</v>
      </c>
      <c r="D537" s="330"/>
      <c r="E537" s="330"/>
      <c r="F537" s="330"/>
      <c r="G537" s="330"/>
      <c r="H537" s="330"/>
      <c r="I537" s="330"/>
      <c r="J537" s="330"/>
      <c r="K537" s="330"/>
      <c r="L537" s="286">
        <v>14137.49</v>
      </c>
      <c r="M537" s="287"/>
      <c r="N537" s="288">
        <v>664318.91</v>
      </c>
      <c r="O537" s="117"/>
      <c r="P537" s="117"/>
      <c r="AN537" s="226"/>
      <c r="AO537" s="237" t="s">
        <v>355</v>
      </c>
    </row>
    <row r="538" spans="1:42" s="120" customFormat="1" ht="15" hidden="1" x14ac:dyDescent="0.25">
      <c r="A538" s="285"/>
      <c r="B538" s="239"/>
      <c r="C538" s="330" t="s">
        <v>356</v>
      </c>
      <c r="D538" s="330"/>
      <c r="E538" s="330"/>
      <c r="F538" s="330"/>
      <c r="G538" s="330"/>
      <c r="H538" s="330"/>
      <c r="I538" s="330"/>
      <c r="J538" s="330"/>
      <c r="K538" s="330"/>
      <c r="L538" s="286">
        <v>1399.2</v>
      </c>
      <c r="M538" s="287"/>
      <c r="N538" s="288">
        <v>19895.41</v>
      </c>
      <c r="O538" s="117"/>
      <c r="P538" s="117"/>
      <c r="AN538" s="226"/>
      <c r="AO538" s="237" t="s">
        <v>356</v>
      </c>
    </row>
    <row r="539" spans="1:42" s="120" customFormat="1" ht="15" x14ac:dyDescent="0.25">
      <c r="A539" s="285"/>
      <c r="B539" s="239"/>
      <c r="C539" s="330" t="s">
        <v>357</v>
      </c>
      <c r="D539" s="330"/>
      <c r="E539" s="330"/>
      <c r="F539" s="330"/>
      <c r="G539" s="330"/>
      <c r="H539" s="330"/>
      <c r="I539" s="330"/>
      <c r="J539" s="330"/>
      <c r="K539" s="330"/>
      <c r="L539" s="286">
        <v>25571.57</v>
      </c>
      <c r="M539" s="287"/>
      <c r="N539" s="288">
        <v>1201608.1000000001</v>
      </c>
      <c r="O539" s="117"/>
      <c r="P539" s="117"/>
      <c r="AN539" s="226"/>
      <c r="AO539" s="237" t="s">
        <v>357</v>
      </c>
    </row>
    <row r="540" spans="1:42" s="120" customFormat="1" ht="15" x14ac:dyDescent="0.25">
      <c r="A540" s="285"/>
      <c r="B540" s="239"/>
      <c r="C540" s="330" t="s">
        <v>358</v>
      </c>
      <c r="D540" s="330"/>
      <c r="E540" s="330"/>
      <c r="F540" s="330"/>
      <c r="G540" s="330"/>
      <c r="H540" s="330"/>
      <c r="I540" s="330"/>
      <c r="J540" s="330"/>
      <c r="K540" s="330"/>
      <c r="L540" s="286">
        <v>27524.09</v>
      </c>
      <c r="M540" s="287"/>
      <c r="N540" s="288">
        <v>1293357.26</v>
      </c>
      <c r="O540" s="117"/>
      <c r="P540" s="117"/>
      <c r="AN540" s="226"/>
      <c r="AO540" s="237" t="s">
        <v>358</v>
      </c>
    </row>
    <row r="541" spans="1:42" s="120" customFormat="1" ht="15" x14ac:dyDescent="0.25">
      <c r="A541" s="285"/>
      <c r="B541" s="239"/>
      <c r="C541" s="330" t="s">
        <v>359</v>
      </c>
      <c r="D541" s="330"/>
      <c r="E541" s="330"/>
      <c r="F541" s="330"/>
      <c r="G541" s="330"/>
      <c r="H541" s="330"/>
      <c r="I541" s="330"/>
      <c r="J541" s="330"/>
      <c r="K541" s="330"/>
      <c r="L541" s="286">
        <v>14137.49</v>
      </c>
      <c r="M541" s="287"/>
      <c r="N541" s="288">
        <v>664318.91</v>
      </c>
      <c r="O541" s="117"/>
      <c r="P541" s="117"/>
      <c r="AN541" s="226"/>
      <c r="AO541" s="237" t="s">
        <v>359</v>
      </c>
    </row>
    <row r="542" spans="1:42" s="120" customFormat="1" ht="15" x14ac:dyDescent="0.25">
      <c r="A542" s="285"/>
      <c r="B542" s="239"/>
      <c r="C542" s="330" t="s">
        <v>360</v>
      </c>
      <c r="D542" s="330"/>
      <c r="E542" s="330"/>
      <c r="F542" s="330"/>
      <c r="G542" s="330"/>
      <c r="H542" s="330"/>
      <c r="I542" s="330"/>
      <c r="J542" s="330"/>
      <c r="K542" s="330"/>
      <c r="L542" s="286">
        <v>58287.97</v>
      </c>
      <c r="M542" s="287"/>
      <c r="N542" s="288">
        <v>592640.76</v>
      </c>
      <c r="O542" s="117"/>
      <c r="P542" s="117"/>
      <c r="AN542" s="226"/>
      <c r="AO542" s="237" t="s">
        <v>360</v>
      </c>
    </row>
    <row r="543" spans="1:42" s="120" customFormat="1" ht="15" x14ac:dyDescent="0.25">
      <c r="A543" s="285"/>
      <c r="B543" s="292"/>
      <c r="C543" s="344" t="s">
        <v>361</v>
      </c>
      <c r="D543" s="344"/>
      <c r="E543" s="344"/>
      <c r="F543" s="344"/>
      <c r="G543" s="344"/>
      <c r="H543" s="344"/>
      <c r="I543" s="344"/>
      <c r="J543" s="344"/>
      <c r="K543" s="344"/>
      <c r="L543" s="293">
        <v>2001220.25</v>
      </c>
      <c r="M543" s="294"/>
      <c r="N543" s="295">
        <v>20347332.760000002</v>
      </c>
      <c r="O543" s="117"/>
      <c r="P543" s="117"/>
      <c r="AN543" s="226"/>
      <c r="AP543" s="226" t="s">
        <v>361</v>
      </c>
    </row>
    <row r="544" spans="1:42" s="120" customFormat="1" ht="15" x14ac:dyDescent="0.25">
      <c r="A544" s="285"/>
      <c r="B544" s="292"/>
      <c r="C544" s="344" t="s">
        <v>363</v>
      </c>
      <c r="D544" s="344"/>
      <c r="E544" s="344"/>
      <c r="F544" s="344"/>
      <c r="G544" s="344"/>
      <c r="H544" s="344"/>
      <c r="I544" s="344"/>
      <c r="J544" s="344"/>
      <c r="K544" s="344"/>
      <c r="L544" s="293">
        <v>2001220.25</v>
      </c>
      <c r="M544" s="294"/>
      <c r="N544" s="295">
        <v>20347332.760000002</v>
      </c>
      <c r="O544" s="117"/>
      <c r="P544" s="117"/>
      <c r="AN544" s="226"/>
      <c r="AP544" s="226" t="s">
        <v>363</v>
      </c>
    </row>
    <row r="545" spans="1:49" s="120" customFormat="1" ht="15" x14ac:dyDescent="0.25">
      <c r="A545" s="285"/>
      <c r="B545" s="239"/>
      <c r="C545" s="330" t="s">
        <v>364</v>
      </c>
      <c r="D545" s="330"/>
      <c r="E545" s="330"/>
      <c r="F545" s="330"/>
      <c r="G545" s="330"/>
      <c r="H545" s="330"/>
      <c r="I545" s="330"/>
      <c r="J545" s="330"/>
      <c r="K545" s="330"/>
      <c r="L545" s="286">
        <v>400244.05</v>
      </c>
      <c r="M545" s="287"/>
      <c r="N545" s="288">
        <v>4069466.55</v>
      </c>
      <c r="O545" s="117"/>
      <c r="P545" s="117"/>
      <c r="AN545" s="226"/>
      <c r="AP545" s="226"/>
      <c r="AQ545" s="237" t="s">
        <v>364</v>
      </c>
    </row>
    <row r="546" spans="1:49" s="120" customFormat="1" ht="15" x14ac:dyDescent="0.25">
      <c r="A546" s="285"/>
      <c r="B546" s="292"/>
      <c r="C546" s="344" t="s">
        <v>365</v>
      </c>
      <c r="D546" s="344"/>
      <c r="E546" s="344"/>
      <c r="F546" s="344"/>
      <c r="G546" s="344"/>
      <c r="H546" s="344"/>
      <c r="I546" s="344"/>
      <c r="J546" s="344"/>
      <c r="K546" s="344"/>
      <c r="L546" s="293">
        <v>2401464.2999999998</v>
      </c>
      <c r="M546" s="294"/>
      <c r="N546" s="305">
        <v>24416799.309999999</v>
      </c>
      <c r="O546" s="117"/>
      <c r="P546" s="117"/>
      <c r="Q546" s="120" t="s">
        <v>456</v>
      </c>
      <c r="AN546" s="226"/>
      <c r="AP546" s="226"/>
      <c r="AR546" s="226" t="s">
        <v>365</v>
      </c>
    </row>
    <row r="547" spans="1:49" s="120" customFormat="1" ht="1.5" customHeight="1" x14ac:dyDescent="0.25">
      <c r="B547" s="277"/>
      <c r="C547" s="275"/>
      <c r="D547" s="275"/>
      <c r="E547" s="275"/>
      <c r="F547" s="275"/>
      <c r="G547" s="275"/>
      <c r="H547" s="275"/>
      <c r="I547" s="275"/>
      <c r="J547" s="275"/>
      <c r="K547" s="275"/>
      <c r="L547" s="293"/>
      <c r="M547" s="296"/>
      <c r="N547" s="297"/>
      <c r="O547" s="117"/>
      <c r="P547" s="117"/>
    </row>
    <row r="548" spans="1:49" s="120" customFormat="1" ht="26.25" customHeight="1" x14ac:dyDescent="0.25">
      <c r="A548" s="298"/>
      <c r="B548" s="299"/>
      <c r="C548" s="299"/>
      <c r="D548" s="299"/>
      <c r="E548" s="299"/>
      <c r="F548" s="299"/>
      <c r="G548" s="299"/>
      <c r="H548" s="299"/>
      <c r="I548" s="299"/>
      <c r="J548" s="299"/>
      <c r="K548" s="299"/>
      <c r="L548" s="299"/>
      <c r="M548" s="299"/>
      <c r="N548" s="299"/>
      <c r="O548" s="117"/>
      <c r="P548" s="117"/>
    </row>
    <row r="549" spans="1:49" customFormat="1" ht="15" x14ac:dyDescent="0.25">
      <c r="O549" s="117"/>
      <c r="P549" s="117"/>
      <c r="AS549" s="40"/>
      <c r="AU549" s="40"/>
      <c r="AW549" s="40"/>
    </row>
    <row r="550" spans="1:49" customFormat="1" ht="15" x14ac:dyDescent="0.25">
      <c r="O550" s="117"/>
      <c r="P550" s="117"/>
      <c r="AS550" s="40"/>
      <c r="AU550" s="40"/>
      <c r="AW550" s="40"/>
    </row>
    <row r="551" spans="1:49" customFormat="1" ht="120" x14ac:dyDescent="0.25">
      <c r="A551" s="98"/>
      <c r="B551" s="52"/>
      <c r="C551" s="341" t="s">
        <v>362</v>
      </c>
      <c r="D551" s="341"/>
      <c r="E551" s="341"/>
      <c r="F551" s="341"/>
      <c r="G551" s="341"/>
      <c r="H551" s="341"/>
      <c r="I551" s="341"/>
      <c r="J551" s="341"/>
      <c r="K551" s="341"/>
      <c r="L551" s="99">
        <f>L544*1.2</f>
        <v>2401464.2999999998</v>
      </c>
      <c r="M551" s="100"/>
      <c r="N551" s="101">
        <f>N544*1.2</f>
        <v>24416799.312000003</v>
      </c>
      <c r="O551" s="118" t="s">
        <v>377</v>
      </c>
      <c r="P551" s="118" t="s">
        <v>377</v>
      </c>
      <c r="Q551" s="304"/>
      <c r="R551" s="304"/>
      <c r="AS551" s="40"/>
      <c r="AT551" s="3" t="s">
        <v>362</v>
      </c>
      <c r="AU551" s="40"/>
    </row>
    <row r="552" spans="1:49" customFormat="1" ht="15" x14ac:dyDescent="0.25">
      <c r="A552" s="98"/>
      <c r="B552" s="105"/>
      <c r="C552" s="342" t="s">
        <v>363</v>
      </c>
      <c r="D552" s="342"/>
      <c r="E552" s="342"/>
      <c r="F552" s="342"/>
      <c r="G552" s="342"/>
      <c r="H552" s="342"/>
      <c r="I552" s="342"/>
      <c r="J552" s="342"/>
      <c r="K552" s="342"/>
      <c r="L552" s="106">
        <f>L551</f>
        <v>2401464.2999999998</v>
      </c>
      <c r="M552" s="107"/>
      <c r="N552" s="108">
        <f>N551</f>
        <v>24416799.312000003</v>
      </c>
      <c r="O552" s="117"/>
      <c r="P552" s="117"/>
      <c r="Q552" s="117"/>
      <c r="R552" s="117"/>
      <c r="AS552" s="40"/>
      <c r="AU552" s="40" t="s">
        <v>363</v>
      </c>
    </row>
    <row r="553" spans="1:49" customFormat="1" ht="15" x14ac:dyDescent="0.25">
      <c r="A553" s="98"/>
      <c r="B553" s="52"/>
      <c r="C553" s="343" t="s">
        <v>364</v>
      </c>
      <c r="D553" s="343"/>
      <c r="E553" s="343"/>
      <c r="F553" s="343"/>
      <c r="G553" s="343"/>
      <c r="H553" s="343"/>
      <c r="I553" s="343"/>
      <c r="J553" s="343"/>
      <c r="K553" s="343"/>
      <c r="L553" s="99">
        <f>L552*0.2</f>
        <v>480292.86</v>
      </c>
      <c r="M553" s="100"/>
      <c r="N553" s="101">
        <f>N552*0.2</f>
        <v>4883359.8624000009</v>
      </c>
      <c r="O553" s="117"/>
      <c r="P553" s="117"/>
      <c r="Q553" s="117"/>
      <c r="R553" s="117"/>
      <c r="AS553" s="40"/>
      <c r="AU553" s="40"/>
      <c r="AV553" s="3" t="s">
        <v>364</v>
      </c>
    </row>
    <row r="554" spans="1:49" customFormat="1" ht="15" x14ac:dyDescent="0.25">
      <c r="A554" s="98"/>
      <c r="B554" s="105"/>
      <c r="C554" s="342" t="s">
        <v>365</v>
      </c>
      <c r="D554" s="342"/>
      <c r="E554" s="342"/>
      <c r="F554" s="342"/>
      <c r="G554" s="342"/>
      <c r="H554" s="342"/>
      <c r="I554" s="342"/>
      <c r="J554" s="342"/>
      <c r="K554" s="342"/>
      <c r="L554" s="106">
        <f>L552+L553</f>
        <v>2881757.1599999997</v>
      </c>
      <c r="M554" s="107"/>
      <c r="N554" s="190">
        <f>N552+N553</f>
        <v>29300159.174400002</v>
      </c>
      <c r="O554" s="117"/>
      <c r="P554" s="117"/>
      <c r="Q554" s="306" t="s">
        <v>457</v>
      </c>
      <c r="R554" s="117"/>
      <c r="S554" s="189"/>
      <c r="AS554" s="40"/>
      <c r="AU554" s="40"/>
      <c r="AW554" s="40"/>
    </row>
    <row r="555" spans="1:49" s="210" customFormat="1" ht="15" x14ac:dyDescent="0.25">
      <c r="A555" s="193"/>
      <c r="B555" s="300" t="s">
        <v>366</v>
      </c>
      <c r="C555" s="345"/>
      <c r="D555" s="345"/>
      <c r="E555" s="345"/>
      <c r="F555" s="345"/>
      <c r="G555" s="345"/>
      <c r="H555" s="346"/>
      <c r="I555" s="346"/>
      <c r="J555" s="346"/>
      <c r="K555" s="346"/>
      <c r="L555" s="346"/>
      <c r="M555" s="120"/>
      <c r="N555" s="120"/>
      <c r="O555" s="2"/>
      <c r="P555" s="2"/>
      <c r="Q555" s="120"/>
      <c r="R555" s="120"/>
      <c r="S555" s="120"/>
      <c r="T555" s="197"/>
      <c r="U555" s="197"/>
      <c r="V555" s="197"/>
      <c r="W555" s="197"/>
      <c r="X555" s="197"/>
      <c r="Y555" s="197"/>
      <c r="Z555" s="197"/>
      <c r="AA555" s="197"/>
      <c r="AB555" s="197"/>
      <c r="AC555" s="197"/>
      <c r="AD555" s="197"/>
      <c r="AE555" s="197"/>
      <c r="AF555" s="197"/>
      <c r="AG555" s="197"/>
      <c r="AH555" s="197"/>
      <c r="AI555" s="197"/>
      <c r="AJ555" s="197"/>
      <c r="AK555" s="197"/>
      <c r="AL555" s="197"/>
      <c r="AM555" s="197"/>
      <c r="AN555" s="197"/>
      <c r="AO555" s="197"/>
      <c r="AP555" s="197"/>
      <c r="AQ555" s="197"/>
      <c r="AR555" s="197"/>
      <c r="AS555" s="197" t="s">
        <v>9</v>
      </c>
      <c r="AT555" s="197" t="s">
        <v>9</v>
      </c>
      <c r="AU555" s="197"/>
      <c r="AV555" s="197"/>
    </row>
    <row r="556" spans="1:49" s="301" customFormat="1" ht="16.5" customHeight="1" x14ac:dyDescent="0.2">
      <c r="A556" s="195"/>
      <c r="B556" s="300"/>
      <c r="C556" s="347" t="s">
        <v>367</v>
      </c>
      <c r="D556" s="347"/>
      <c r="E556" s="347"/>
      <c r="F556" s="347"/>
      <c r="G556" s="347"/>
      <c r="H556" s="347"/>
      <c r="I556" s="347"/>
      <c r="J556" s="347"/>
      <c r="K556" s="347"/>
      <c r="L556" s="347"/>
      <c r="O556" s="2"/>
      <c r="P556" s="2"/>
      <c r="T556" s="302"/>
      <c r="U556" s="302"/>
      <c r="V556" s="302"/>
      <c r="W556" s="302"/>
      <c r="X556" s="302"/>
      <c r="Y556" s="302"/>
      <c r="Z556" s="302"/>
      <c r="AA556" s="302"/>
      <c r="AB556" s="302"/>
      <c r="AC556" s="302"/>
      <c r="AD556" s="302"/>
      <c r="AE556" s="302"/>
      <c r="AF556" s="302"/>
      <c r="AG556" s="302"/>
      <c r="AH556" s="302"/>
      <c r="AI556" s="302"/>
      <c r="AJ556" s="302"/>
      <c r="AK556" s="302"/>
      <c r="AL556" s="302"/>
      <c r="AM556" s="302"/>
      <c r="AN556" s="302"/>
      <c r="AO556" s="302"/>
      <c r="AP556" s="302"/>
      <c r="AQ556" s="302"/>
      <c r="AR556" s="302"/>
      <c r="AS556" s="302"/>
      <c r="AT556" s="302"/>
      <c r="AU556" s="302"/>
      <c r="AV556" s="302"/>
    </row>
    <row r="557" spans="1:49" s="210" customFormat="1" ht="15" x14ac:dyDescent="0.25">
      <c r="A557" s="193"/>
      <c r="B557" s="300" t="s">
        <v>368</v>
      </c>
      <c r="C557" s="345"/>
      <c r="D557" s="345"/>
      <c r="E557" s="345"/>
      <c r="F557" s="345"/>
      <c r="G557" s="345"/>
      <c r="H557" s="346"/>
      <c r="I557" s="346"/>
      <c r="J557" s="346"/>
      <c r="K557" s="346"/>
      <c r="L557" s="346"/>
      <c r="M557" s="120"/>
      <c r="N557" s="120"/>
      <c r="O557" s="2"/>
      <c r="P557" s="2"/>
      <c r="Q557" s="120"/>
      <c r="R557" s="120"/>
      <c r="S557" s="120"/>
      <c r="T557" s="197"/>
      <c r="U557" s="197"/>
      <c r="V557" s="197"/>
      <c r="W557" s="197"/>
      <c r="X557" s="197"/>
      <c r="Y557" s="197"/>
      <c r="Z557" s="197"/>
      <c r="AA557" s="197"/>
      <c r="AB557" s="197"/>
      <c r="AC557" s="197"/>
      <c r="AD557" s="197"/>
      <c r="AE557" s="197"/>
      <c r="AF557" s="197"/>
      <c r="AG557" s="197"/>
      <c r="AH557" s="197"/>
      <c r="AI557" s="197"/>
      <c r="AJ557" s="197"/>
      <c r="AK557" s="197"/>
      <c r="AL557" s="197"/>
      <c r="AM557" s="197"/>
      <c r="AN557" s="197"/>
      <c r="AO557" s="197"/>
      <c r="AP557" s="197"/>
      <c r="AQ557" s="197"/>
      <c r="AR557" s="197"/>
      <c r="AS557" s="197"/>
      <c r="AT557" s="197"/>
      <c r="AU557" s="197" t="s">
        <v>9</v>
      </c>
      <c r="AV557" s="197" t="s">
        <v>9</v>
      </c>
    </row>
    <row r="558" spans="1:49" s="301" customFormat="1" ht="16.5" customHeight="1" x14ac:dyDescent="0.2">
      <c r="A558" s="195"/>
      <c r="C558" s="347" t="s">
        <v>367</v>
      </c>
      <c r="D558" s="347"/>
      <c r="E558" s="347"/>
      <c r="F558" s="347"/>
      <c r="G558" s="347"/>
      <c r="H558" s="347"/>
      <c r="I558" s="347"/>
      <c r="J558" s="347"/>
      <c r="K558" s="347"/>
      <c r="L558" s="347"/>
      <c r="O558" s="2"/>
      <c r="P558" s="2"/>
      <c r="T558" s="302"/>
      <c r="U558" s="302"/>
      <c r="V558" s="302"/>
      <c r="W558" s="302"/>
      <c r="X558" s="302"/>
      <c r="Y558" s="302"/>
      <c r="Z558" s="302"/>
      <c r="AA558" s="302"/>
      <c r="AB558" s="302"/>
      <c r="AC558" s="302"/>
      <c r="AD558" s="302"/>
      <c r="AE558" s="302"/>
      <c r="AF558" s="302"/>
      <c r="AG558" s="302"/>
      <c r="AH558" s="302"/>
      <c r="AI558" s="302"/>
      <c r="AJ558" s="302"/>
      <c r="AK558" s="302"/>
      <c r="AL558" s="302"/>
      <c r="AM558" s="302"/>
      <c r="AN558" s="302"/>
      <c r="AO558" s="302"/>
      <c r="AP558" s="302"/>
      <c r="AQ558" s="302"/>
      <c r="AR558" s="302"/>
      <c r="AS558" s="302"/>
      <c r="AT558" s="302"/>
      <c r="AU558" s="302"/>
      <c r="AV558" s="302"/>
    </row>
    <row r="559" spans="1:49" s="120" customFormat="1" ht="21" customHeight="1" x14ac:dyDescent="0.25">
      <c r="O559" s="2"/>
      <c r="P559" s="2"/>
    </row>
    <row r="560" spans="1:49" s="210" customFormat="1" ht="22.5" customHeight="1" x14ac:dyDescent="0.25">
      <c r="A560" s="328" t="s">
        <v>369</v>
      </c>
      <c r="B560" s="328"/>
      <c r="C560" s="328"/>
      <c r="D560" s="328"/>
      <c r="E560" s="328"/>
      <c r="F560" s="328"/>
      <c r="G560" s="328"/>
      <c r="H560" s="328"/>
      <c r="I560" s="328"/>
      <c r="J560" s="328"/>
      <c r="K560" s="328"/>
      <c r="L560" s="328"/>
      <c r="M560" s="328"/>
      <c r="N560" s="328"/>
      <c r="O560" s="2"/>
      <c r="P560" s="2"/>
      <c r="Q560" s="120"/>
      <c r="R560" s="120"/>
      <c r="S560" s="120"/>
      <c r="T560" s="197"/>
      <c r="U560" s="197"/>
      <c r="V560" s="197"/>
      <c r="W560" s="197"/>
      <c r="X560" s="197"/>
      <c r="Y560" s="197"/>
      <c r="Z560" s="197"/>
      <c r="AA560" s="197"/>
      <c r="AB560" s="197"/>
      <c r="AC560" s="197"/>
      <c r="AD560" s="197"/>
      <c r="AE560" s="197"/>
      <c r="AF560" s="197"/>
      <c r="AG560" s="197"/>
      <c r="AH560" s="197"/>
      <c r="AI560" s="197"/>
      <c r="AJ560" s="197"/>
      <c r="AK560" s="197"/>
      <c r="AL560" s="197"/>
      <c r="AM560" s="197"/>
      <c r="AN560" s="197"/>
      <c r="AO560" s="197"/>
      <c r="AP560" s="197"/>
      <c r="AQ560" s="197"/>
      <c r="AR560" s="197"/>
      <c r="AS560" s="197"/>
      <c r="AT560" s="197"/>
      <c r="AU560" s="197"/>
      <c r="AV560" s="197"/>
    </row>
    <row r="561" spans="1:48" s="210" customFormat="1" ht="12.75" customHeight="1" x14ac:dyDescent="0.25">
      <c r="A561" s="328" t="s">
        <v>370</v>
      </c>
      <c r="B561" s="328"/>
      <c r="C561" s="328"/>
      <c r="D561" s="328"/>
      <c r="E561" s="328"/>
      <c r="F561" s="328"/>
      <c r="G561" s="328"/>
      <c r="H561" s="328"/>
      <c r="I561" s="328"/>
      <c r="J561" s="328"/>
      <c r="K561" s="328"/>
      <c r="L561" s="328"/>
      <c r="M561" s="328"/>
      <c r="N561" s="328"/>
      <c r="O561" s="2"/>
      <c r="P561" s="2"/>
      <c r="Q561" s="120"/>
      <c r="R561" s="120"/>
      <c r="S561" s="120"/>
      <c r="T561" s="197"/>
      <c r="U561" s="197"/>
      <c r="V561" s="197"/>
      <c r="W561" s="197"/>
      <c r="X561" s="197"/>
      <c r="Y561" s="197"/>
      <c r="Z561" s="197"/>
      <c r="AA561" s="197"/>
      <c r="AB561" s="197"/>
      <c r="AC561" s="197"/>
      <c r="AD561" s="197"/>
      <c r="AE561" s="197"/>
      <c r="AF561" s="197"/>
      <c r="AG561" s="197"/>
      <c r="AH561" s="197"/>
      <c r="AI561" s="197"/>
      <c r="AJ561" s="197"/>
      <c r="AK561" s="197"/>
      <c r="AL561" s="197"/>
      <c r="AM561" s="197"/>
      <c r="AN561" s="197"/>
      <c r="AO561" s="197"/>
      <c r="AP561" s="197"/>
      <c r="AQ561" s="197"/>
      <c r="AR561" s="197"/>
      <c r="AS561" s="197"/>
      <c r="AT561" s="197"/>
      <c r="AU561" s="197"/>
      <c r="AV561" s="197"/>
    </row>
    <row r="562" spans="1:48" s="210" customFormat="1" ht="12.75" customHeight="1" x14ac:dyDescent="0.25">
      <c r="A562" s="328" t="s">
        <v>371</v>
      </c>
      <c r="B562" s="328"/>
      <c r="C562" s="328"/>
      <c r="D562" s="328"/>
      <c r="E562" s="328"/>
      <c r="F562" s="328"/>
      <c r="G562" s="328"/>
      <c r="H562" s="328"/>
      <c r="I562" s="328"/>
      <c r="J562" s="328"/>
      <c r="K562" s="328"/>
      <c r="L562" s="328"/>
      <c r="M562" s="328"/>
      <c r="N562" s="328"/>
      <c r="O562" s="2"/>
      <c r="P562" s="2"/>
      <c r="Q562" s="120"/>
      <c r="R562" s="120"/>
      <c r="S562" s="120"/>
      <c r="T562" s="197"/>
      <c r="U562" s="197"/>
      <c r="V562" s="197"/>
      <c r="W562" s="197"/>
      <c r="X562" s="197"/>
      <c r="Y562" s="197"/>
      <c r="Z562" s="197"/>
      <c r="AA562" s="197"/>
      <c r="AB562" s="197"/>
      <c r="AC562" s="197"/>
      <c r="AD562" s="197"/>
      <c r="AE562" s="197"/>
      <c r="AF562" s="197"/>
      <c r="AG562" s="197"/>
      <c r="AH562" s="197"/>
      <c r="AI562" s="197"/>
      <c r="AJ562" s="197"/>
      <c r="AK562" s="197"/>
      <c r="AL562" s="197"/>
      <c r="AM562" s="197"/>
      <c r="AN562" s="197"/>
      <c r="AO562" s="197"/>
      <c r="AP562" s="197"/>
      <c r="AQ562" s="197"/>
      <c r="AR562" s="197"/>
      <c r="AS562" s="197"/>
      <c r="AT562" s="197"/>
      <c r="AU562" s="197"/>
      <c r="AV562" s="197"/>
    </row>
    <row r="563" spans="1:48" s="210" customFormat="1" ht="20.25" customHeight="1" x14ac:dyDescent="0.25">
      <c r="A563" s="236"/>
      <c r="B563" s="236"/>
      <c r="C563" s="236"/>
      <c r="D563" s="236"/>
      <c r="E563" s="236"/>
      <c r="F563" s="236"/>
      <c r="G563" s="236"/>
      <c r="H563" s="236"/>
      <c r="I563" s="236"/>
      <c r="J563" s="236"/>
      <c r="K563" s="236"/>
      <c r="L563" s="236"/>
      <c r="M563" s="236"/>
      <c r="N563" s="236"/>
      <c r="O563" s="2"/>
      <c r="P563" s="2"/>
      <c r="Q563" s="120"/>
      <c r="R563" s="120"/>
      <c r="S563" s="120"/>
      <c r="T563" s="197"/>
      <c r="U563" s="197"/>
      <c r="V563" s="197"/>
      <c r="W563" s="197"/>
      <c r="X563" s="197"/>
      <c r="Y563" s="197"/>
      <c r="Z563" s="197"/>
      <c r="AA563" s="197"/>
      <c r="AB563" s="197"/>
      <c r="AC563" s="197"/>
      <c r="AD563" s="197"/>
      <c r="AE563" s="197"/>
      <c r="AF563" s="197"/>
      <c r="AG563" s="197"/>
      <c r="AH563" s="197"/>
      <c r="AI563" s="197"/>
      <c r="AJ563" s="197"/>
      <c r="AK563" s="197"/>
      <c r="AL563" s="197"/>
      <c r="AM563" s="197"/>
      <c r="AN563" s="197"/>
      <c r="AO563" s="197"/>
      <c r="AP563" s="197"/>
      <c r="AQ563" s="197"/>
      <c r="AR563" s="197"/>
      <c r="AS563" s="197"/>
      <c r="AT563" s="197"/>
      <c r="AU563" s="197"/>
      <c r="AV563" s="197"/>
    </row>
    <row r="564" spans="1:48" s="120" customFormat="1" ht="15" x14ac:dyDescent="0.25">
      <c r="B564" s="303"/>
      <c r="D564" s="303"/>
      <c r="F564" s="303"/>
      <c r="O564" s="2"/>
      <c r="P564" s="2"/>
    </row>
  </sheetData>
  <autoFilter ref="A35:P518" xr:uid="{BE567EB0-981A-4AC2-B7ED-640DE425BCC4}">
    <filterColumn colId="2" showButton="0"/>
    <filterColumn colId="3" showButton="0"/>
    <filterColumn colId="6" showButton="0"/>
    <filterColumn colId="7" showButton="0"/>
    <filterColumn colId="9" showButton="0"/>
    <filterColumn colId="10" showButton="0"/>
  </autoFilter>
  <mergeCells count="553">
    <mergeCell ref="A562:N562"/>
    <mergeCell ref="C551:K551"/>
    <mergeCell ref="C552:K552"/>
    <mergeCell ref="C553:K553"/>
    <mergeCell ref="C554:K554"/>
    <mergeCell ref="C556:L556"/>
    <mergeCell ref="C557:G557"/>
    <mergeCell ref="H557:L557"/>
    <mergeCell ref="C558:L558"/>
    <mergeCell ref="A560:N560"/>
    <mergeCell ref="A561:N561"/>
    <mergeCell ref="C543:K543"/>
    <mergeCell ref="C544:K544"/>
    <mergeCell ref="C545:K545"/>
    <mergeCell ref="C546:K546"/>
    <mergeCell ref="C555:G555"/>
    <mergeCell ref="H555:L555"/>
    <mergeCell ref="C537:K537"/>
    <mergeCell ref="C538:K538"/>
    <mergeCell ref="C539:K539"/>
    <mergeCell ref="C540:K540"/>
    <mergeCell ref="C541:K541"/>
    <mergeCell ref="C542:K542"/>
    <mergeCell ref="C531:K531"/>
    <mergeCell ref="C532:K532"/>
    <mergeCell ref="C533:K533"/>
    <mergeCell ref="C534:K534"/>
    <mergeCell ref="C535:K535"/>
    <mergeCell ref="C536:K536"/>
    <mergeCell ref="C525:K525"/>
    <mergeCell ref="C526:K526"/>
    <mergeCell ref="C527:K527"/>
    <mergeCell ref="C528:K528"/>
    <mergeCell ref="C529:K529"/>
    <mergeCell ref="C530:K530"/>
    <mergeCell ref="C517:E517"/>
    <mergeCell ref="C518:E518"/>
    <mergeCell ref="C521:K521"/>
    <mergeCell ref="C522:K522"/>
    <mergeCell ref="C523:K523"/>
    <mergeCell ref="C524:K524"/>
    <mergeCell ref="C511:E511"/>
    <mergeCell ref="C512:E512"/>
    <mergeCell ref="C513:E513"/>
    <mergeCell ref="C514:E514"/>
    <mergeCell ref="C515:E515"/>
    <mergeCell ref="C516:E516"/>
    <mergeCell ref="C505:N505"/>
    <mergeCell ref="C506:E506"/>
    <mergeCell ref="C507:E507"/>
    <mergeCell ref="C508:E508"/>
    <mergeCell ref="C509:E509"/>
    <mergeCell ref="C510:E510"/>
    <mergeCell ref="C499:E499"/>
    <mergeCell ref="C500:E500"/>
    <mergeCell ref="C501:E501"/>
    <mergeCell ref="C502:E502"/>
    <mergeCell ref="C503:N503"/>
    <mergeCell ref="C504:N504"/>
    <mergeCell ref="C493:E493"/>
    <mergeCell ref="C494:E494"/>
    <mergeCell ref="C495:N495"/>
    <mergeCell ref="C496:N496"/>
    <mergeCell ref="C497:N497"/>
    <mergeCell ref="C498:N498"/>
    <mergeCell ref="C487:E487"/>
    <mergeCell ref="C488:E488"/>
    <mergeCell ref="C489:E489"/>
    <mergeCell ref="C490:E490"/>
    <mergeCell ref="C491:E491"/>
    <mergeCell ref="C492:E492"/>
    <mergeCell ref="C481:N481"/>
    <mergeCell ref="C482:N482"/>
    <mergeCell ref="C483:N483"/>
    <mergeCell ref="C484:E484"/>
    <mergeCell ref="C485:E485"/>
    <mergeCell ref="C486:E486"/>
    <mergeCell ref="C475:E475"/>
    <mergeCell ref="C476:E476"/>
    <mergeCell ref="C477:E477"/>
    <mergeCell ref="C478:E478"/>
    <mergeCell ref="A479:N479"/>
    <mergeCell ref="C480:E480"/>
    <mergeCell ref="C469:E469"/>
    <mergeCell ref="C470:E470"/>
    <mergeCell ref="C471:E471"/>
    <mergeCell ref="C472:E472"/>
    <mergeCell ref="C473:E473"/>
    <mergeCell ref="C474:E474"/>
    <mergeCell ref="C463:N463"/>
    <mergeCell ref="C464:E464"/>
    <mergeCell ref="C465:E465"/>
    <mergeCell ref="C466:N466"/>
    <mergeCell ref="C467:N467"/>
    <mergeCell ref="C468:N468"/>
    <mergeCell ref="C457:E457"/>
    <mergeCell ref="C458:E458"/>
    <mergeCell ref="C459:E459"/>
    <mergeCell ref="C460:N460"/>
    <mergeCell ref="C461:N461"/>
    <mergeCell ref="C462:N462"/>
    <mergeCell ref="C451:E451"/>
    <mergeCell ref="C452:E452"/>
    <mergeCell ref="C453:E453"/>
    <mergeCell ref="C454:E454"/>
    <mergeCell ref="C455:E455"/>
    <mergeCell ref="C456:E456"/>
    <mergeCell ref="C445:N445"/>
    <mergeCell ref="C446:E446"/>
    <mergeCell ref="C447:E447"/>
    <mergeCell ref="C448:E448"/>
    <mergeCell ref="C449:E449"/>
    <mergeCell ref="C450:E450"/>
    <mergeCell ref="C439:E439"/>
    <mergeCell ref="C440:E440"/>
    <mergeCell ref="C441:N441"/>
    <mergeCell ref="C442:N442"/>
    <mergeCell ref="C443:N443"/>
    <mergeCell ref="C444:N444"/>
    <mergeCell ref="C433:E433"/>
    <mergeCell ref="C434:E434"/>
    <mergeCell ref="C435:E435"/>
    <mergeCell ref="C436:N436"/>
    <mergeCell ref="C437:N437"/>
    <mergeCell ref="C438:N438"/>
    <mergeCell ref="C427:E427"/>
    <mergeCell ref="C428:E428"/>
    <mergeCell ref="C429:N429"/>
    <mergeCell ref="C430:N430"/>
    <mergeCell ref="C431:N431"/>
    <mergeCell ref="C432:E432"/>
    <mergeCell ref="C421:E421"/>
    <mergeCell ref="C422:N422"/>
    <mergeCell ref="C423:N423"/>
    <mergeCell ref="C424:N424"/>
    <mergeCell ref="C425:E425"/>
    <mergeCell ref="C426:E426"/>
    <mergeCell ref="C415:N415"/>
    <mergeCell ref="C416:N416"/>
    <mergeCell ref="C417:N417"/>
    <mergeCell ref="C418:E418"/>
    <mergeCell ref="C419:E419"/>
    <mergeCell ref="C420:E420"/>
    <mergeCell ref="C409:N409"/>
    <mergeCell ref="C410:N410"/>
    <mergeCell ref="C411:E411"/>
    <mergeCell ref="C412:E412"/>
    <mergeCell ref="C413:E413"/>
    <mergeCell ref="C414:E414"/>
    <mergeCell ref="C403:N403"/>
    <mergeCell ref="C404:E404"/>
    <mergeCell ref="C405:E405"/>
    <mergeCell ref="C406:E406"/>
    <mergeCell ref="C407:E407"/>
    <mergeCell ref="C408:N408"/>
    <mergeCell ref="C397:E397"/>
    <mergeCell ref="C398:E398"/>
    <mergeCell ref="C399:E399"/>
    <mergeCell ref="C400:E400"/>
    <mergeCell ref="C401:N401"/>
    <mergeCell ref="C402:N402"/>
    <mergeCell ref="C391:E391"/>
    <mergeCell ref="C392:E392"/>
    <mergeCell ref="C393:E393"/>
    <mergeCell ref="C394:N394"/>
    <mergeCell ref="C395:N395"/>
    <mergeCell ref="C396:N396"/>
    <mergeCell ref="C385:E385"/>
    <mergeCell ref="C386:E386"/>
    <mergeCell ref="C387:N387"/>
    <mergeCell ref="C388:N388"/>
    <mergeCell ref="C389:N389"/>
    <mergeCell ref="C390:E390"/>
    <mergeCell ref="C379:E379"/>
    <mergeCell ref="C380:N380"/>
    <mergeCell ref="C381:N381"/>
    <mergeCell ref="C382:N382"/>
    <mergeCell ref="C383:E383"/>
    <mergeCell ref="C384:E384"/>
    <mergeCell ref="C373:E373"/>
    <mergeCell ref="C374:E374"/>
    <mergeCell ref="C375:E375"/>
    <mergeCell ref="C376:E376"/>
    <mergeCell ref="C377:E377"/>
    <mergeCell ref="C378:E378"/>
    <mergeCell ref="C367:E367"/>
    <mergeCell ref="C368:E368"/>
    <mergeCell ref="C369:E369"/>
    <mergeCell ref="C370:E370"/>
    <mergeCell ref="C371:E371"/>
    <mergeCell ref="C372:E372"/>
    <mergeCell ref="C361:N361"/>
    <mergeCell ref="C362:N362"/>
    <mergeCell ref="C363:N363"/>
    <mergeCell ref="C364:N364"/>
    <mergeCell ref="C365:N365"/>
    <mergeCell ref="C366:E366"/>
    <mergeCell ref="C355:N355"/>
    <mergeCell ref="C356:N356"/>
    <mergeCell ref="C357:N357"/>
    <mergeCell ref="C358:N358"/>
    <mergeCell ref="C359:E359"/>
    <mergeCell ref="C360:E360"/>
    <mergeCell ref="C349:E349"/>
    <mergeCell ref="C350:E350"/>
    <mergeCell ref="C351:E351"/>
    <mergeCell ref="C352:E352"/>
    <mergeCell ref="C353:E353"/>
    <mergeCell ref="C354:E354"/>
    <mergeCell ref="C343:E343"/>
    <mergeCell ref="C344:E344"/>
    <mergeCell ref="C345:E345"/>
    <mergeCell ref="C346:E346"/>
    <mergeCell ref="C347:E347"/>
    <mergeCell ref="C348:E348"/>
    <mergeCell ref="C337:N337"/>
    <mergeCell ref="C338:N338"/>
    <mergeCell ref="C339:E339"/>
    <mergeCell ref="C340:E340"/>
    <mergeCell ref="C341:N341"/>
    <mergeCell ref="C342:N342"/>
    <mergeCell ref="C331:E331"/>
    <mergeCell ref="C332:E332"/>
    <mergeCell ref="C333:E333"/>
    <mergeCell ref="C334:E334"/>
    <mergeCell ref="C335:N335"/>
    <mergeCell ref="C336:N336"/>
    <mergeCell ref="C325:E325"/>
    <mergeCell ref="C326:E326"/>
    <mergeCell ref="C327:E327"/>
    <mergeCell ref="C328:E328"/>
    <mergeCell ref="C329:E329"/>
    <mergeCell ref="C330:E330"/>
    <mergeCell ref="C319:E319"/>
    <mergeCell ref="C320:N320"/>
    <mergeCell ref="C321:N321"/>
    <mergeCell ref="C322:N322"/>
    <mergeCell ref="C323:E323"/>
    <mergeCell ref="C324:E324"/>
    <mergeCell ref="C313:E313"/>
    <mergeCell ref="C314:E314"/>
    <mergeCell ref="C315:E315"/>
    <mergeCell ref="C316:E316"/>
    <mergeCell ref="C317:N317"/>
    <mergeCell ref="C318:E318"/>
    <mergeCell ref="C307:E307"/>
    <mergeCell ref="C308:E308"/>
    <mergeCell ref="C309:E309"/>
    <mergeCell ref="C310:E310"/>
    <mergeCell ref="C311:E311"/>
    <mergeCell ref="C312:E312"/>
    <mergeCell ref="C301:E301"/>
    <mergeCell ref="C302:N302"/>
    <mergeCell ref="C303:N303"/>
    <mergeCell ref="C304:N304"/>
    <mergeCell ref="C305:E305"/>
    <mergeCell ref="C306:E306"/>
    <mergeCell ref="C295:E295"/>
    <mergeCell ref="C296:E296"/>
    <mergeCell ref="C297:E297"/>
    <mergeCell ref="C298:E298"/>
    <mergeCell ref="C299:E299"/>
    <mergeCell ref="C300:E300"/>
    <mergeCell ref="C289:N289"/>
    <mergeCell ref="C290:N290"/>
    <mergeCell ref="C291:N291"/>
    <mergeCell ref="C292:N292"/>
    <mergeCell ref="C293:E293"/>
    <mergeCell ref="C294:E294"/>
    <mergeCell ref="C283:E283"/>
    <mergeCell ref="C284:E284"/>
    <mergeCell ref="C285:E285"/>
    <mergeCell ref="C286:E286"/>
    <mergeCell ref="C287:E287"/>
    <mergeCell ref="C288:E288"/>
    <mergeCell ref="C277:N277"/>
    <mergeCell ref="C278:N278"/>
    <mergeCell ref="C279:N279"/>
    <mergeCell ref="C280:E280"/>
    <mergeCell ref="C281:E281"/>
    <mergeCell ref="C282:E282"/>
    <mergeCell ref="C271:E271"/>
    <mergeCell ref="C272:E272"/>
    <mergeCell ref="C273:N273"/>
    <mergeCell ref="C274:E274"/>
    <mergeCell ref="A275:N275"/>
    <mergeCell ref="C276:E276"/>
    <mergeCell ref="C265:E265"/>
    <mergeCell ref="C266:E266"/>
    <mergeCell ref="C267:E267"/>
    <mergeCell ref="C268:E268"/>
    <mergeCell ref="C269:E269"/>
    <mergeCell ref="C270:E270"/>
    <mergeCell ref="C259:E259"/>
    <mergeCell ref="C260:E260"/>
    <mergeCell ref="C261:E261"/>
    <mergeCell ref="C262:E262"/>
    <mergeCell ref="C263:E263"/>
    <mergeCell ref="C264:E264"/>
    <mergeCell ref="C253:E253"/>
    <mergeCell ref="C254:E254"/>
    <mergeCell ref="C255:E255"/>
    <mergeCell ref="C256:N256"/>
    <mergeCell ref="C257:E257"/>
    <mergeCell ref="C258:E258"/>
    <mergeCell ref="C247:E247"/>
    <mergeCell ref="C248:E248"/>
    <mergeCell ref="C249:E249"/>
    <mergeCell ref="C250:E250"/>
    <mergeCell ref="C251:E251"/>
    <mergeCell ref="C252:E252"/>
    <mergeCell ref="C241:N241"/>
    <mergeCell ref="C242:N242"/>
    <mergeCell ref="C243:N243"/>
    <mergeCell ref="C244:E244"/>
    <mergeCell ref="C245:E245"/>
    <mergeCell ref="C246:E246"/>
    <mergeCell ref="C235:E235"/>
    <mergeCell ref="C236:E236"/>
    <mergeCell ref="C237:E237"/>
    <mergeCell ref="C238:E238"/>
    <mergeCell ref="C239:E239"/>
    <mergeCell ref="C240:N240"/>
    <mergeCell ref="C229:E229"/>
    <mergeCell ref="C230:E230"/>
    <mergeCell ref="C231:E231"/>
    <mergeCell ref="C232:E232"/>
    <mergeCell ref="C233:E233"/>
    <mergeCell ref="C234:E234"/>
    <mergeCell ref="C223:E223"/>
    <mergeCell ref="C224:N224"/>
    <mergeCell ref="C225:N225"/>
    <mergeCell ref="C226:N226"/>
    <mergeCell ref="C227:N227"/>
    <mergeCell ref="C228:E228"/>
    <mergeCell ref="C217:E217"/>
    <mergeCell ref="C218:E218"/>
    <mergeCell ref="C219:E219"/>
    <mergeCell ref="C220:E220"/>
    <mergeCell ref="C221:E221"/>
    <mergeCell ref="C222:E222"/>
    <mergeCell ref="C211:N211"/>
    <mergeCell ref="C212:E212"/>
    <mergeCell ref="C213:E213"/>
    <mergeCell ref="C214:E214"/>
    <mergeCell ref="C215:E215"/>
    <mergeCell ref="C216:E216"/>
    <mergeCell ref="C205:E205"/>
    <mergeCell ref="C206:E206"/>
    <mergeCell ref="C207:E207"/>
    <mergeCell ref="C208:N208"/>
    <mergeCell ref="C209:N209"/>
    <mergeCell ref="C210:N210"/>
    <mergeCell ref="C199:E199"/>
    <mergeCell ref="C200:E200"/>
    <mergeCell ref="C201:E201"/>
    <mergeCell ref="C202:E202"/>
    <mergeCell ref="C203:E203"/>
    <mergeCell ref="C204:E204"/>
    <mergeCell ref="C193:N193"/>
    <mergeCell ref="C194:N194"/>
    <mergeCell ref="C195:N195"/>
    <mergeCell ref="C196:E196"/>
    <mergeCell ref="C197:E197"/>
    <mergeCell ref="C198:E198"/>
    <mergeCell ref="C187:E187"/>
    <mergeCell ref="C188:E188"/>
    <mergeCell ref="C189:E189"/>
    <mergeCell ref="C190:E190"/>
    <mergeCell ref="C191:E191"/>
    <mergeCell ref="C192:N192"/>
    <mergeCell ref="C181:E181"/>
    <mergeCell ref="C182:E182"/>
    <mergeCell ref="C183:E183"/>
    <mergeCell ref="C184:E184"/>
    <mergeCell ref="C185:E185"/>
    <mergeCell ref="C186:E186"/>
    <mergeCell ref="C175:E175"/>
    <mergeCell ref="C176:N176"/>
    <mergeCell ref="C177:N177"/>
    <mergeCell ref="C178:N178"/>
    <mergeCell ref="C179:N179"/>
    <mergeCell ref="C180:E180"/>
    <mergeCell ref="C169:E169"/>
    <mergeCell ref="C170:E170"/>
    <mergeCell ref="C171:E171"/>
    <mergeCell ref="C172:E172"/>
    <mergeCell ref="C173:E173"/>
    <mergeCell ref="A174:N174"/>
    <mergeCell ref="C163:N163"/>
    <mergeCell ref="C164:N164"/>
    <mergeCell ref="C165:N165"/>
    <mergeCell ref="C166:N166"/>
    <mergeCell ref="C167:E167"/>
    <mergeCell ref="C168:E168"/>
    <mergeCell ref="C157:E157"/>
    <mergeCell ref="C158:E158"/>
    <mergeCell ref="C159:E159"/>
    <mergeCell ref="C160:E160"/>
    <mergeCell ref="C161:E161"/>
    <mergeCell ref="C162:E162"/>
    <mergeCell ref="C151:E151"/>
    <mergeCell ref="C152:N152"/>
    <mergeCell ref="C153:N153"/>
    <mergeCell ref="C154:N154"/>
    <mergeCell ref="C155:E155"/>
    <mergeCell ref="C156:E156"/>
    <mergeCell ref="C145:E145"/>
    <mergeCell ref="C146:E146"/>
    <mergeCell ref="C147:E147"/>
    <mergeCell ref="C148:E148"/>
    <mergeCell ref="C149:E149"/>
    <mergeCell ref="C150:E150"/>
    <mergeCell ref="C139:E139"/>
    <mergeCell ref="C140:E140"/>
    <mergeCell ref="C141:N141"/>
    <mergeCell ref="C142:N142"/>
    <mergeCell ref="C143:N143"/>
    <mergeCell ref="C144:E144"/>
    <mergeCell ref="C133:E133"/>
    <mergeCell ref="C134:E134"/>
    <mergeCell ref="C135:E135"/>
    <mergeCell ref="C136:E136"/>
    <mergeCell ref="C137:E137"/>
    <mergeCell ref="C138:E138"/>
    <mergeCell ref="C127:E127"/>
    <mergeCell ref="C128:E128"/>
    <mergeCell ref="C129:E129"/>
    <mergeCell ref="C130:E130"/>
    <mergeCell ref="C131:E131"/>
    <mergeCell ref="C132:E132"/>
    <mergeCell ref="C121:E121"/>
    <mergeCell ref="C122:E122"/>
    <mergeCell ref="C123:E123"/>
    <mergeCell ref="C124:N124"/>
    <mergeCell ref="C125:N125"/>
    <mergeCell ref="C126:N126"/>
    <mergeCell ref="C115:N115"/>
    <mergeCell ref="C116:E116"/>
    <mergeCell ref="C117:E117"/>
    <mergeCell ref="C118:E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03:N103"/>
    <mergeCell ref="C104:N104"/>
    <mergeCell ref="C105:N105"/>
    <mergeCell ref="C106:N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N93"/>
    <mergeCell ref="C94:N94"/>
    <mergeCell ref="C95:E95"/>
    <mergeCell ref="C96:E96"/>
    <mergeCell ref="C85:E85"/>
    <mergeCell ref="C86:E86"/>
    <mergeCell ref="C87:E87"/>
    <mergeCell ref="C88:E88"/>
    <mergeCell ref="C89:E89"/>
    <mergeCell ref="C90:E90"/>
    <mergeCell ref="C79:E79"/>
    <mergeCell ref="C80:N80"/>
    <mergeCell ref="C81:N81"/>
    <mergeCell ref="C82:E82"/>
    <mergeCell ref="C83:E83"/>
    <mergeCell ref="C84:E84"/>
    <mergeCell ref="C73:E73"/>
    <mergeCell ref="C74:E74"/>
    <mergeCell ref="C75:E75"/>
    <mergeCell ref="C76:E76"/>
    <mergeCell ref="C77:E77"/>
    <mergeCell ref="C78:E78"/>
    <mergeCell ref="C67:N67"/>
    <mergeCell ref="C68:N68"/>
    <mergeCell ref="C69:E69"/>
    <mergeCell ref="C70:E70"/>
    <mergeCell ref="C71:E71"/>
    <mergeCell ref="C72:E72"/>
    <mergeCell ref="C61:E61"/>
    <mergeCell ref="C62:E62"/>
    <mergeCell ref="C63:E63"/>
    <mergeCell ref="C64:E64"/>
    <mergeCell ref="C65:N65"/>
    <mergeCell ref="C66:N66"/>
    <mergeCell ref="C55:E55"/>
    <mergeCell ref="C56:E56"/>
    <mergeCell ref="C57:E57"/>
    <mergeCell ref="C58:E58"/>
    <mergeCell ref="C59:E59"/>
    <mergeCell ref="C60:E60"/>
    <mergeCell ref="C49:E49"/>
    <mergeCell ref="C50:E50"/>
    <mergeCell ref="C51:E51"/>
    <mergeCell ref="C52:N52"/>
    <mergeCell ref="C53:E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534"/>
  <sheetViews>
    <sheetView topLeftCell="A173" workbookViewId="0">
      <selection activeCell="A509" sqref="A509:XFD50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19" width="28.85546875" style="2" customWidth="1"/>
    <col min="20" max="21" width="9.140625" style="2"/>
    <col min="22" max="22" width="11.42578125" style="2" bestFit="1" customWidth="1"/>
    <col min="23" max="25" width="9.140625" style="2"/>
    <col min="26" max="31" width="87.28515625" style="3" hidden="1" customWidth="1"/>
    <col min="32" max="34" width="159" style="3" hidden="1" customWidth="1"/>
    <col min="35" max="35" width="32.28515625" style="3" hidden="1" customWidth="1"/>
    <col min="36" max="37" width="159" style="3" hidden="1" customWidth="1"/>
    <col min="38" max="38" width="34.140625" style="3" hidden="1" customWidth="1"/>
    <col min="39" max="40" width="130" style="3" hidden="1" customWidth="1"/>
    <col min="41" max="44" width="34.140625" style="3" hidden="1" customWidth="1"/>
    <col min="45" max="45" width="130" style="3" hidden="1" customWidth="1"/>
    <col min="46" max="50" width="95.85546875" style="3" hidden="1" customWidth="1"/>
    <col min="51" max="51" width="53.42578125" style="3" hidden="1" customWidth="1"/>
    <col min="52" max="52" width="55.42578125" style="3" hidden="1" customWidth="1"/>
    <col min="53" max="53" width="53.42578125" style="3" hidden="1" customWidth="1"/>
    <col min="54" max="54" width="55.42578125" style="3" hidden="1" customWidth="1"/>
    <col min="55" max="16384" width="9.140625" style="2"/>
  </cols>
  <sheetData>
    <row r="1" spans="1:33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33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33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33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33" customFormat="1" ht="14.25" customHeight="1" x14ac:dyDescent="0.25">
      <c r="A5" s="6" t="s">
        <v>2</v>
      </c>
      <c r="B5" s="7"/>
      <c r="C5" s="5"/>
      <c r="E5" s="5"/>
      <c r="F5" s="5"/>
      <c r="G5" s="351" t="s">
        <v>3</v>
      </c>
      <c r="H5" s="351"/>
      <c r="I5" s="351"/>
      <c r="J5" s="351"/>
      <c r="K5" s="351"/>
      <c r="L5" s="351"/>
      <c r="M5" s="351"/>
      <c r="N5" s="351"/>
    </row>
    <row r="6" spans="1:33" customFormat="1" ht="56.25" customHeight="1" x14ac:dyDescent="0.25">
      <c r="A6" s="6" t="s">
        <v>4</v>
      </c>
      <c r="B6" s="7"/>
      <c r="C6" s="5"/>
      <c r="E6" s="8"/>
      <c r="F6" s="8"/>
      <c r="G6" s="349" t="s">
        <v>5</v>
      </c>
      <c r="H6" s="349"/>
      <c r="I6" s="349"/>
      <c r="J6" s="349"/>
      <c r="K6" s="349"/>
      <c r="L6" s="349"/>
      <c r="M6" s="349"/>
      <c r="N6" s="349"/>
      <c r="Z6" s="9" t="s">
        <v>5</v>
      </c>
    </row>
    <row r="7" spans="1:33" customFormat="1" ht="45" customHeight="1" x14ac:dyDescent="0.25">
      <c r="A7" s="348" t="s">
        <v>6</v>
      </c>
      <c r="B7" s="348"/>
      <c r="C7" s="348"/>
      <c r="D7" s="348"/>
      <c r="E7" s="348"/>
      <c r="F7" s="348"/>
      <c r="G7" s="349" t="s">
        <v>7</v>
      </c>
      <c r="H7" s="349"/>
      <c r="I7" s="349"/>
      <c r="J7" s="349"/>
      <c r="K7" s="349"/>
      <c r="L7" s="349"/>
      <c r="M7" s="349"/>
      <c r="N7" s="349"/>
      <c r="P7" s="10" t="s">
        <v>6</v>
      </c>
      <c r="Q7" s="11" t="s">
        <v>7</v>
      </c>
      <c r="R7" s="9"/>
      <c r="S7" s="9"/>
      <c r="T7" s="9"/>
      <c r="U7" s="9"/>
      <c r="V7" s="9"/>
      <c r="W7" s="9"/>
      <c r="X7" s="9"/>
      <c r="Y7" s="9"/>
      <c r="AA7" s="9" t="s">
        <v>7</v>
      </c>
    </row>
    <row r="8" spans="1:33" customFormat="1" ht="67.5" customHeight="1" x14ac:dyDescent="0.25">
      <c r="A8" s="352" t="s">
        <v>8</v>
      </c>
      <c r="B8" s="352"/>
      <c r="C8" s="352"/>
      <c r="D8" s="352"/>
      <c r="E8" s="352"/>
      <c r="F8" s="352"/>
      <c r="G8" s="349"/>
      <c r="H8" s="349"/>
      <c r="I8" s="349"/>
      <c r="J8" s="349"/>
      <c r="K8" s="349"/>
      <c r="L8" s="349"/>
      <c r="M8" s="349"/>
      <c r="N8" s="349"/>
      <c r="P8" s="10" t="s">
        <v>8</v>
      </c>
      <c r="Q8" s="11"/>
      <c r="R8" s="9"/>
      <c r="S8" s="9"/>
      <c r="T8" s="9"/>
      <c r="U8" s="9"/>
      <c r="V8" s="9"/>
      <c r="W8" s="9"/>
      <c r="X8" s="9"/>
      <c r="Y8" s="9"/>
      <c r="AB8" s="9" t="s">
        <v>9</v>
      </c>
    </row>
    <row r="9" spans="1:33" customFormat="1" ht="33.75" customHeight="1" x14ac:dyDescent="0.25">
      <c r="A9" s="348" t="s">
        <v>10</v>
      </c>
      <c r="B9" s="348"/>
      <c r="C9" s="348"/>
      <c r="D9" s="348"/>
      <c r="E9" s="348"/>
      <c r="F9" s="348"/>
      <c r="G9" s="349"/>
      <c r="H9" s="349"/>
      <c r="I9" s="349"/>
      <c r="J9" s="349"/>
      <c r="K9" s="349"/>
      <c r="L9" s="349"/>
      <c r="M9" s="349"/>
      <c r="N9" s="349"/>
      <c r="P9" s="10" t="s">
        <v>10</v>
      </c>
      <c r="Q9" s="11"/>
      <c r="R9" s="9"/>
      <c r="S9" s="9"/>
      <c r="T9" s="9"/>
      <c r="U9" s="9"/>
      <c r="V9" s="9"/>
      <c r="W9" s="9"/>
      <c r="X9" s="9"/>
      <c r="Y9" s="9"/>
      <c r="AC9" s="9" t="s">
        <v>9</v>
      </c>
    </row>
    <row r="10" spans="1:33" customFormat="1" ht="11.25" customHeight="1" x14ac:dyDescent="0.25">
      <c r="A10" s="350" t="s">
        <v>11</v>
      </c>
      <c r="B10" s="350"/>
      <c r="C10" s="350"/>
      <c r="D10" s="350"/>
      <c r="E10" s="350"/>
      <c r="F10" s="350"/>
      <c r="G10" s="349" t="s">
        <v>12</v>
      </c>
      <c r="H10" s="349"/>
      <c r="I10" s="349"/>
      <c r="J10" s="349"/>
      <c r="K10" s="349"/>
      <c r="L10" s="349"/>
      <c r="M10" s="349"/>
      <c r="N10" s="349"/>
      <c r="P10" s="12"/>
      <c r="Q10" s="12"/>
      <c r="AD10" s="9" t="s">
        <v>12</v>
      </c>
    </row>
    <row r="11" spans="1:33" customFormat="1" ht="15" x14ac:dyDescent="0.25">
      <c r="A11" s="350" t="s">
        <v>13</v>
      </c>
      <c r="B11" s="350"/>
      <c r="C11" s="350"/>
      <c r="D11" s="350"/>
      <c r="E11" s="350"/>
      <c r="F11" s="350"/>
      <c r="G11" s="349"/>
      <c r="H11" s="349"/>
      <c r="I11" s="349"/>
      <c r="J11" s="349"/>
      <c r="K11" s="349"/>
      <c r="L11" s="349"/>
      <c r="M11" s="349"/>
      <c r="N11" s="349"/>
      <c r="AE11" s="9" t="s">
        <v>9</v>
      </c>
    </row>
    <row r="12" spans="1:33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33" customFormat="1" ht="15" x14ac:dyDescent="0.25">
      <c r="A13" s="357"/>
      <c r="B13" s="357"/>
      <c r="C13" s="357"/>
      <c r="D13" s="357"/>
      <c r="E13" s="357"/>
      <c r="F13" s="357"/>
      <c r="G13" s="357"/>
      <c r="H13" s="357"/>
      <c r="I13" s="357"/>
      <c r="J13" s="357"/>
      <c r="K13" s="357"/>
      <c r="L13" s="357"/>
      <c r="M13" s="357"/>
      <c r="N13" s="357"/>
      <c r="AF13" s="9" t="s">
        <v>9</v>
      </c>
    </row>
    <row r="14" spans="1:33" customFormat="1" ht="15" x14ac:dyDescent="0.25">
      <c r="A14" s="354" t="s">
        <v>14</v>
      </c>
      <c r="B14" s="354"/>
      <c r="C14" s="354"/>
      <c r="D14" s="354"/>
      <c r="E14" s="354"/>
      <c r="F14" s="354"/>
      <c r="G14" s="354"/>
      <c r="H14" s="354"/>
      <c r="I14" s="354"/>
      <c r="J14" s="354"/>
      <c r="K14" s="354"/>
      <c r="L14" s="354"/>
      <c r="M14" s="354"/>
      <c r="N14" s="354"/>
    </row>
    <row r="15" spans="1:33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33" customFormat="1" ht="15" x14ac:dyDescent="0.25">
      <c r="A16" s="357" t="s">
        <v>15</v>
      </c>
      <c r="B16" s="357"/>
      <c r="C16" s="357"/>
      <c r="D16" s="357"/>
      <c r="E16" s="357"/>
      <c r="F16" s="357"/>
      <c r="G16" s="357"/>
      <c r="H16" s="357"/>
      <c r="I16" s="357"/>
      <c r="J16" s="357"/>
      <c r="K16" s="357"/>
      <c r="L16" s="357"/>
      <c r="M16" s="357"/>
      <c r="N16" s="357"/>
      <c r="AG16" s="9" t="s">
        <v>15</v>
      </c>
    </row>
    <row r="17" spans="1:35" customFormat="1" ht="15" x14ac:dyDescent="0.25">
      <c r="A17" s="354" t="s">
        <v>16</v>
      </c>
      <c r="B17" s="354"/>
      <c r="C17" s="354"/>
      <c r="D17" s="354"/>
      <c r="E17" s="354"/>
      <c r="F17" s="354"/>
      <c r="G17" s="354"/>
      <c r="H17" s="354"/>
      <c r="I17" s="354"/>
      <c r="J17" s="354"/>
      <c r="K17" s="354"/>
      <c r="L17" s="354"/>
      <c r="M17" s="354"/>
      <c r="N17" s="354"/>
    </row>
    <row r="18" spans="1:35" customFormat="1" ht="24" customHeight="1" x14ac:dyDescent="0.25">
      <c r="A18" s="358" t="s">
        <v>17</v>
      </c>
      <c r="B18" s="358"/>
      <c r="C18" s="358"/>
      <c r="D18" s="358"/>
      <c r="E18" s="358"/>
      <c r="F18" s="358"/>
      <c r="G18" s="358"/>
      <c r="H18" s="358"/>
      <c r="I18" s="358"/>
      <c r="J18" s="358"/>
      <c r="K18" s="358"/>
      <c r="L18" s="358"/>
      <c r="M18" s="358"/>
      <c r="N18" s="358"/>
    </row>
    <row r="19" spans="1:35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35" customFormat="1" ht="15" x14ac:dyDescent="0.25">
      <c r="A20" s="353" t="s">
        <v>18</v>
      </c>
      <c r="B20" s="353"/>
      <c r="C20" s="353"/>
      <c r="D20" s="353"/>
      <c r="E20" s="353"/>
      <c r="F20" s="353"/>
      <c r="G20" s="353"/>
      <c r="H20" s="353"/>
      <c r="I20" s="353"/>
      <c r="J20" s="353"/>
      <c r="K20" s="353"/>
      <c r="L20" s="353"/>
      <c r="M20" s="353"/>
      <c r="N20" s="353"/>
      <c r="AH20" s="9" t="s">
        <v>18</v>
      </c>
    </row>
    <row r="21" spans="1:35" customFormat="1" ht="13.5" customHeight="1" x14ac:dyDescent="0.25">
      <c r="A21" s="354" t="s">
        <v>19</v>
      </c>
      <c r="B21" s="354"/>
      <c r="C21" s="354"/>
      <c r="D21" s="354"/>
      <c r="E21" s="354"/>
      <c r="F21" s="354"/>
      <c r="G21" s="354"/>
      <c r="H21" s="354"/>
      <c r="I21" s="354"/>
      <c r="J21" s="354"/>
      <c r="K21" s="354"/>
      <c r="L21" s="354"/>
      <c r="M21" s="354"/>
      <c r="N21" s="354"/>
    </row>
    <row r="22" spans="1:35" customFormat="1" ht="15" customHeight="1" x14ac:dyDescent="0.25">
      <c r="A22" s="5" t="s">
        <v>20</v>
      </c>
      <c r="B22" s="16" t="s">
        <v>21</v>
      </c>
      <c r="C22" s="1" t="s">
        <v>22</v>
      </c>
      <c r="D22" s="1"/>
      <c r="E22" s="1"/>
      <c r="F22" s="8"/>
      <c r="G22" s="8"/>
      <c r="H22" s="8"/>
      <c r="I22" s="8"/>
      <c r="J22" s="8"/>
      <c r="K22" s="8"/>
      <c r="L22" s="8"/>
      <c r="M22" s="8"/>
      <c r="N22" s="8"/>
    </row>
    <row r="23" spans="1:35" customFormat="1" ht="18" customHeight="1" x14ac:dyDescent="0.25">
      <c r="A23" s="5" t="s">
        <v>23</v>
      </c>
      <c r="B23" s="351" t="s">
        <v>24</v>
      </c>
      <c r="C23" s="351"/>
      <c r="D23" s="351"/>
      <c r="E23" s="351"/>
      <c r="F23" s="351"/>
      <c r="G23" s="8"/>
      <c r="H23" s="8"/>
      <c r="I23" s="8"/>
      <c r="J23" s="8"/>
      <c r="K23" s="8"/>
      <c r="L23" s="8"/>
      <c r="M23" s="8"/>
      <c r="N23" s="8"/>
    </row>
    <row r="24" spans="1:35" customFormat="1" ht="15" x14ac:dyDescent="0.25">
      <c r="A24" s="5"/>
      <c r="B24" s="355" t="s">
        <v>25</v>
      </c>
      <c r="C24" s="355"/>
      <c r="D24" s="355"/>
      <c r="E24" s="355"/>
      <c r="F24" s="355"/>
      <c r="G24" s="17"/>
      <c r="H24" s="17"/>
      <c r="I24" s="17"/>
      <c r="J24" s="17"/>
      <c r="K24" s="17"/>
      <c r="L24" s="17"/>
      <c r="M24" s="18"/>
      <c r="N24" s="17"/>
    </row>
    <row r="25" spans="1:35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35" customFormat="1" ht="15" x14ac:dyDescent="0.25">
      <c r="A26" s="20" t="s">
        <v>26</v>
      </c>
      <c r="B26" s="5"/>
      <c r="C26" s="5"/>
      <c r="D26" s="356" t="s">
        <v>27</v>
      </c>
      <c r="E26" s="356"/>
      <c r="F26" s="356"/>
      <c r="G26" s="21"/>
      <c r="H26" s="21"/>
      <c r="I26" s="21"/>
      <c r="J26" s="21"/>
      <c r="K26" s="21"/>
      <c r="L26" s="21"/>
      <c r="M26" s="21"/>
      <c r="N26" s="21"/>
      <c r="AI26" s="9" t="s">
        <v>27</v>
      </c>
    </row>
    <row r="27" spans="1:35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5" customFormat="1" ht="12.75" customHeight="1" x14ac:dyDescent="0.25">
      <c r="A28" s="20" t="s">
        <v>28</v>
      </c>
      <c r="B28" s="22"/>
      <c r="C28" s="24">
        <v>29457.73</v>
      </c>
      <c r="D28" s="25" t="s">
        <v>29</v>
      </c>
      <c r="E28" s="26" t="s">
        <v>30</v>
      </c>
      <c r="G28" s="22"/>
      <c r="H28" s="22"/>
      <c r="I28" s="22"/>
      <c r="J28" s="22"/>
      <c r="K28" s="22"/>
      <c r="L28" s="27"/>
      <c r="M28" s="27"/>
      <c r="N28" s="22"/>
    </row>
    <row r="29" spans="1:35" customFormat="1" ht="12.75" customHeight="1" x14ac:dyDescent="0.25">
      <c r="A29" s="5"/>
      <c r="B29" s="28" t="s">
        <v>31</v>
      </c>
      <c r="C29" s="29"/>
      <c r="D29" s="30"/>
      <c r="E29" s="26"/>
      <c r="G29" s="22"/>
    </row>
    <row r="30" spans="1:35" customFormat="1" ht="12.75" customHeight="1" x14ac:dyDescent="0.25">
      <c r="A30" s="5"/>
      <c r="B30" s="31" t="s">
        <v>32</v>
      </c>
      <c r="C30" s="24">
        <v>19860.93</v>
      </c>
      <c r="D30" s="25" t="s">
        <v>33</v>
      </c>
      <c r="E30" s="26" t="s">
        <v>30</v>
      </c>
      <c r="G30" s="22" t="s">
        <v>34</v>
      </c>
      <c r="I30" s="22"/>
      <c r="J30" s="22"/>
      <c r="K30" s="22"/>
      <c r="L30" s="24">
        <v>1054.1600000000001</v>
      </c>
      <c r="M30" s="32" t="s">
        <v>35</v>
      </c>
      <c r="N30" s="26" t="s">
        <v>30</v>
      </c>
    </row>
    <row r="31" spans="1:35" customFormat="1" ht="12.75" customHeight="1" x14ac:dyDescent="0.25">
      <c r="A31" s="5"/>
      <c r="B31" s="31" t="s">
        <v>36</v>
      </c>
      <c r="C31" s="24">
        <v>0</v>
      </c>
      <c r="D31" s="33" t="s">
        <v>37</v>
      </c>
      <c r="E31" s="26" t="s">
        <v>30</v>
      </c>
      <c r="G31" s="22" t="s">
        <v>38</v>
      </c>
      <c r="I31" s="22"/>
      <c r="J31" s="22"/>
      <c r="K31" s="22"/>
      <c r="L31" s="368">
        <v>2781.3</v>
      </c>
      <c r="M31" s="368"/>
      <c r="N31" s="26" t="s">
        <v>39</v>
      </c>
    </row>
    <row r="32" spans="1:35" customFormat="1" ht="12.75" customHeight="1" x14ac:dyDescent="0.25">
      <c r="A32" s="5"/>
      <c r="B32" s="31" t="s">
        <v>40</v>
      </c>
      <c r="C32" s="24">
        <v>0</v>
      </c>
      <c r="D32" s="33" t="s">
        <v>37</v>
      </c>
      <c r="E32" s="26" t="s">
        <v>30</v>
      </c>
      <c r="G32" s="22" t="s">
        <v>41</v>
      </c>
      <c r="I32" s="22"/>
      <c r="J32" s="22"/>
      <c r="K32" s="22"/>
      <c r="L32" s="368">
        <v>293.2</v>
      </c>
      <c r="M32" s="368"/>
      <c r="N32" s="26" t="s">
        <v>39</v>
      </c>
    </row>
    <row r="33" spans="1:43" customFormat="1" ht="12.75" customHeight="1" x14ac:dyDescent="0.25">
      <c r="A33" s="5"/>
      <c r="B33" s="31" t="s">
        <v>42</v>
      </c>
      <c r="C33" s="24">
        <v>0</v>
      </c>
      <c r="D33" s="25" t="s">
        <v>37</v>
      </c>
      <c r="E33" s="26" t="s">
        <v>30</v>
      </c>
      <c r="G33" s="22"/>
      <c r="H33" s="22"/>
      <c r="I33" s="22"/>
      <c r="J33" s="22"/>
      <c r="K33" s="22"/>
      <c r="L33" s="369" t="s">
        <v>43</v>
      </c>
      <c r="M33" s="369"/>
      <c r="N33" s="22"/>
    </row>
    <row r="34" spans="1:43" customFormat="1" ht="9.75" customHeight="1" x14ac:dyDescent="0.25">
      <c r="A34" s="34"/>
    </row>
    <row r="35" spans="1:43" customFormat="1" ht="36" customHeight="1" x14ac:dyDescent="0.25">
      <c r="A35" s="370" t="s">
        <v>44</v>
      </c>
      <c r="B35" s="359" t="s">
        <v>45</v>
      </c>
      <c r="C35" s="359" t="s">
        <v>46</v>
      </c>
      <c r="D35" s="359"/>
      <c r="E35" s="359"/>
      <c r="F35" s="359" t="s">
        <v>47</v>
      </c>
      <c r="G35" s="359" t="s">
        <v>48</v>
      </c>
      <c r="H35" s="359"/>
      <c r="I35" s="359"/>
      <c r="J35" s="359" t="s">
        <v>49</v>
      </c>
      <c r="K35" s="359"/>
      <c r="L35" s="359"/>
      <c r="M35" s="359" t="s">
        <v>50</v>
      </c>
      <c r="N35" s="359" t="s">
        <v>51</v>
      </c>
      <c r="R35" s="118" t="s">
        <v>372</v>
      </c>
      <c r="S35" s="118" t="s">
        <v>382</v>
      </c>
    </row>
    <row r="36" spans="1:43" customFormat="1" ht="11.25" customHeight="1" x14ac:dyDescent="0.25">
      <c r="A36" s="370"/>
      <c r="B36" s="359"/>
      <c r="C36" s="359"/>
      <c r="D36" s="359"/>
      <c r="E36" s="359"/>
      <c r="F36" s="359"/>
      <c r="G36" s="359"/>
      <c r="H36" s="359"/>
      <c r="I36" s="359"/>
      <c r="J36" s="359"/>
      <c r="K36" s="359"/>
      <c r="L36" s="359"/>
      <c r="M36" s="359"/>
      <c r="N36" s="359"/>
      <c r="R36" s="117"/>
      <c r="S36" s="117"/>
    </row>
    <row r="37" spans="1:43" customFormat="1" ht="56.25" customHeight="1" x14ac:dyDescent="0.25">
      <c r="A37" s="370"/>
      <c r="B37" s="359"/>
      <c r="C37" s="359"/>
      <c r="D37" s="359"/>
      <c r="E37" s="359"/>
      <c r="F37" s="359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359"/>
      <c r="N37" s="359"/>
      <c r="R37" s="118" t="s">
        <v>381</v>
      </c>
      <c r="S37" s="118" t="s">
        <v>383</v>
      </c>
    </row>
    <row r="38" spans="1:43" customFormat="1" ht="15" x14ac:dyDescent="0.25">
      <c r="A38" s="36">
        <v>1</v>
      </c>
      <c r="B38" s="37">
        <v>2</v>
      </c>
      <c r="C38" s="360">
        <v>3</v>
      </c>
      <c r="D38" s="360"/>
      <c r="E38" s="360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  <c r="R38" s="117"/>
      <c r="S38" s="117"/>
    </row>
    <row r="39" spans="1:43" customFormat="1" ht="15" x14ac:dyDescent="0.25">
      <c r="A39" s="361" t="s">
        <v>56</v>
      </c>
      <c r="B39" s="362"/>
      <c r="C39" s="362"/>
      <c r="D39" s="362"/>
      <c r="E39" s="362"/>
      <c r="F39" s="362"/>
      <c r="G39" s="362"/>
      <c r="H39" s="362"/>
      <c r="I39" s="362"/>
      <c r="J39" s="362"/>
      <c r="K39" s="362"/>
      <c r="L39" s="362"/>
      <c r="M39" s="362"/>
      <c r="N39" s="363"/>
      <c r="R39" s="117"/>
      <c r="S39" s="117"/>
      <c r="AJ39" s="39" t="s">
        <v>56</v>
      </c>
    </row>
    <row r="40" spans="1:43" customFormat="1" ht="15" x14ac:dyDescent="0.25">
      <c r="A40" s="364" t="s">
        <v>57</v>
      </c>
      <c r="B40" s="365"/>
      <c r="C40" s="365"/>
      <c r="D40" s="365"/>
      <c r="E40" s="365"/>
      <c r="F40" s="365"/>
      <c r="G40" s="365"/>
      <c r="H40" s="365"/>
      <c r="I40" s="365"/>
      <c r="J40" s="365"/>
      <c r="K40" s="365"/>
      <c r="L40" s="365"/>
      <c r="M40" s="365"/>
      <c r="N40" s="366"/>
      <c r="R40" s="117"/>
      <c r="S40" s="117"/>
      <c r="AJ40" s="39"/>
      <c r="AK40" s="40" t="s">
        <v>57</v>
      </c>
    </row>
    <row r="41" spans="1:43" customFormat="1" ht="57" x14ac:dyDescent="0.25">
      <c r="A41" s="41" t="s">
        <v>58</v>
      </c>
      <c r="B41" s="42" t="s">
        <v>59</v>
      </c>
      <c r="C41" s="367" t="s">
        <v>60</v>
      </c>
      <c r="D41" s="367"/>
      <c r="E41" s="367"/>
      <c r="F41" s="43" t="s">
        <v>61</v>
      </c>
      <c r="G41" s="44">
        <v>0.67379999999999995</v>
      </c>
      <c r="H41" s="45">
        <v>1</v>
      </c>
      <c r="I41" s="46">
        <v>0.67379999999999995</v>
      </c>
      <c r="J41" s="47"/>
      <c r="K41" s="44"/>
      <c r="L41" s="47"/>
      <c r="M41" s="44"/>
      <c r="N41" s="48"/>
      <c r="R41" s="117"/>
      <c r="S41" s="117"/>
      <c r="AJ41" s="39"/>
      <c r="AK41" s="40"/>
      <c r="AL41" s="40" t="s">
        <v>60</v>
      </c>
    </row>
    <row r="42" spans="1:43" customFormat="1" ht="15" x14ac:dyDescent="0.25">
      <c r="A42" s="49"/>
      <c r="B42" s="50"/>
      <c r="C42" s="343" t="s">
        <v>62</v>
      </c>
      <c r="D42" s="343"/>
      <c r="E42" s="343"/>
      <c r="F42" s="343"/>
      <c r="G42" s="343"/>
      <c r="H42" s="343"/>
      <c r="I42" s="343"/>
      <c r="J42" s="343"/>
      <c r="K42" s="343"/>
      <c r="L42" s="343"/>
      <c r="M42" s="343"/>
      <c r="N42" s="371"/>
      <c r="R42" s="117"/>
      <c r="S42" s="117"/>
      <c r="AJ42" s="39"/>
      <c r="AK42" s="40"/>
      <c r="AL42" s="40"/>
      <c r="AM42" s="3" t="s">
        <v>62</v>
      </c>
    </row>
    <row r="43" spans="1:43" customFormat="1" ht="68.25" x14ac:dyDescent="0.25">
      <c r="A43" s="51"/>
      <c r="B43" s="52" t="s">
        <v>63</v>
      </c>
      <c r="C43" s="372" t="s">
        <v>64</v>
      </c>
      <c r="D43" s="372"/>
      <c r="E43" s="372"/>
      <c r="F43" s="372"/>
      <c r="G43" s="372"/>
      <c r="H43" s="372"/>
      <c r="I43" s="372"/>
      <c r="J43" s="372"/>
      <c r="K43" s="372"/>
      <c r="L43" s="372"/>
      <c r="M43" s="372"/>
      <c r="N43" s="373"/>
      <c r="R43" s="117"/>
      <c r="S43" s="117"/>
      <c r="AJ43" s="39"/>
      <c r="AK43" s="40"/>
      <c r="AL43" s="40"/>
      <c r="AN43" s="3" t="s">
        <v>64</v>
      </c>
    </row>
    <row r="44" spans="1:43" customFormat="1" ht="15" x14ac:dyDescent="0.25">
      <c r="A44" s="53"/>
      <c r="B44" s="52" t="s">
        <v>58</v>
      </c>
      <c r="C44" s="343" t="s">
        <v>65</v>
      </c>
      <c r="D44" s="343"/>
      <c r="E44" s="343"/>
      <c r="F44" s="54"/>
      <c r="G44" s="55"/>
      <c r="H44" s="55"/>
      <c r="I44" s="55"/>
      <c r="J44" s="56">
        <v>920.4</v>
      </c>
      <c r="K44" s="57">
        <v>1.1499999999999999</v>
      </c>
      <c r="L44" s="56">
        <v>713.19</v>
      </c>
      <c r="M44" s="57">
        <v>46.99</v>
      </c>
      <c r="N44" s="58">
        <v>33512.800000000003</v>
      </c>
      <c r="R44" s="117"/>
      <c r="S44" s="117"/>
      <c r="AJ44" s="39"/>
      <c r="AK44" s="40"/>
      <c r="AL44" s="40"/>
      <c r="AO44" s="3" t="s">
        <v>65</v>
      </c>
    </row>
    <row r="45" spans="1:43" customFormat="1" ht="15" x14ac:dyDescent="0.25">
      <c r="A45" s="59"/>
      <c r="B45" s="52"/>
      <c r="C45" s="343" t="s">
        <v>66</v>
      </c>
      <c r="D45" s="343"/>
      <c r="E45" s="343"/>
      <c r="F45" s="54" t="s">
        <v>67</v>
      </c>
      <c r="G45" s="60">
        <v>118</v>
      </c>
      <c r="H45" s="57">
        <v>1.1499999999999999</v>
      </c>
      <c r="I45" s="61">
        <v>91.434659999999994</v>
      </c>
      <c r="J45" s="62"/>
      <c r="K45" s="55"/>
      <c r="L45" s="62"/>
      <c r="M45" s="55"/>
      <c r="N45" s="63"/>
      <c r="R45" s="117"/>
      <c r="S45" s="117"/>
      <c r="AJ45" s="39"/>
      <c r="AK45" s="40"/>
      <c r="AL45" s="40"/>
      <c r="AP45" s="3" t="s">
        <v>66</v>
      </c>
    </row>
    <row r="46" spans="1:43" customFormat="1" ht="15" x14ac:dyDescent="0.25">
      <c r="A46" s="49"/>
      <c r="B46" s="52"/>
      <c r="C46" s="374" t="s">
        <v>68</v>
      </c>
      <c r="D46" s="374"/>
      <c r="E46" s="374"/>
      <c r="F46" s="64"/>
      <c r="G46" s="65"/>
      <c r="H46" s="65"/>
      <c r="I46" s="65"/>
      <c r="J46" s="66">
        <v>920.4</v>
      </c>
      <c r="K46" s="65"/>
      <c r="L46" s="66">
        <v>713.19</v>
      </c>
      <c r="M46" s="65"/>
      <c r="N46" s="67">
        <v>33512.800000000003</v>
      </c>
      <c r="R46" s="117"/>
      <c r="S46" s="117"/>
      <c r="AJ46" s="39"/>
      <c r="AK46" s="40"/>
      <c r="AL46" s="40"/>
      <c r="AQ46" s="3" t="s">
        <v>68</v>
      </c>
    </row>
    <row r="47" spans="1:43" customFormat="1" ht="15" x14ac:dyDescent="0.25">
      <c r="A47" s="59"/>
      <c r="B47" s="52"/>
      <c r="C47" s="343" t="s">
        <v>69</v>
      </c>
      <c r="D47" s="343"/>
      <c r="E47" s="343"/>
      <c r="F47" s="54"/>
      <c r="G47" s="55"/>
      <c r="H47" s="55"/>
      <c r="I47" s="55"/>
      <c r="J47" s="62"/>
      <c r="K47" s="55"/>
      <c r="L47" s="56">
        <v>713.19</v>
      </c>
      <c r="M47" s="55"/>
      <c r="N47" s="58">
        <v>33512.800000000003</v>
      </c>
      <c r="R47" s="117"/>
      <c r="S47" s="117"/>
      <c r="AJ47" s="39"/>
      <c r="AK47" s="40"/>
      <c r="AL47" s="40"/>
      <c r="AP47" s="3" t="s">
        <v>69</v>
      </c>
    </row>
    <row r="48" spans="1:43" customFormat="1" ht="23.25" x14ac:dyDescent="0.25">
      <c r="A48" s="59"/>
      <c r="B48" s="52" t="s">
        <v>70</v>
      </c>
      <c r="C48" s="343" t="s">
        <v>71</v>
      </c>
      <c r="D48" s="343"/>
      <c r="E48" s="343"/>
      <c r="F48" s="54" t="s">
        <v>72</v>
      </c>
      <c r="G48" s="60">
        <v>89</v>
      </c>
      <c r="H48" s="55"/>
      <c r="I48" s="60">
        <v>89</v>
      </c>
      <c r="J48" s="62"/>
      <c r="K48" s="55"/>
      <c r="L48" s="56">
        <v>634.74</v>
      </c>
      <c r="M48" s="55"/>
      <c r="N48" s="58">
        <v>29826.39</v>
      </c>
      <c r="R48" s="117"/>
      <c r="S48" s="117"/>
      <c r="AJ48" s="39"/>
      <c r="AK48" s="40"/>
      <c r="AL48" s="40"/>
      <c r="AP48" s="3" t="s">
        <v>71</v>
      </c>
    </row>
    <row r="49" spans="1:44" customFormat="1" ht="45" x14ac:dyDescent="0.25">
      <c r="A49" s="59"/>
      <c r="B49" s="52" t="s">
        <v>73</v>
      </c>
      <c r="C49" s="343" t="s">
        <v>74</v>
      </c>
      <c r="D49" s="343"/>
      <c r="E49" s="343"/>
      <c r="F49" s="54" t="s">
        <v>72</v>
      </c>
      <c r="G49" s="60">
        <v>40</v>
      </c>
      <c r="H49" s="57">
        <v>0.85</v>
      </c>
      <c r="I49" s="60">
        <v>34</v>
      </c>
      <c r="J49" s="62"/>
      <c r="K49" s="55"/>
      <c r="L49" s="56">
        <v>242.48</v>
      </c>
      <c r="M49" s="55"/>
      <c r="N49" s="58">
        <v>11394.35</v>
      </c>
      <c r="R49" s="117"/>
      <c r="S49" s="117"/>
      <c r="AJ49" s="39"/>
      <c r="AK49" s="40"/>
      <c r="AL49" s="40"/>
      <c r="AP49" s="3" t="s">
        <v>74</v>
      </c>
    </row>
    <row r="50" spans="1:44" customFormat="1" ht="15" x14ac:dyDescent="0.25">
      <c r="A50" s="68"/>
      <c r="B50" s="69"/>
      <c r="C50" s="367" t="s">
        <v>75</v>
      </c>
      <c r="D50" s="367"/>
      <c r="E50" s="367"/>
      <c r="F50" s="43"/>
      <c r="G50" s="44"/>
      <c r="H50" s="44"/>
      <c r="I50" s="44"/>
      <c r="J50" s="47"/>
      <c r="K50" s="44"/>
      <c r="L50" s="70">
        <v>1590.41</v>
      </c>
      <c r="M50" s="65"/>
      <c r="N50" s="71">
        <v>74733.539999999994</v>
      </c>
      <c r="R50" s="117"/>
      <c r="S50" s="117"/>
      <c r="AJ50" s="39"/>
      <c r="AK50" s="40"/>
      <c r="AL50" s="40"/>
      <c r="AR50" s="40" t="s">
        <v>75</v>
      </c>
    </row>
    <row r="51" spans="1:44" customFormat="1" ht="34.5" x14ac:dyDescent="0.25">
      <c r="A51" s="41" t="s">
        <v>76</v>
      </c>
      <c r="B51" s="119" t="s">
        <v>77</v>
      </c>
      <c r="C51" s="367" t="s">
        <v>78</v>
      </c>
      <c r="D51" s="367"/>
      <c r="E51" s="367"/>
      <c r="F51" s="43" t="s">
        <v>79</v>
      </c>
      <c r="G51" s="44">
        <v>4</v>
      </c>
      <c r="H51" s="45">
        <v>1</v>
      </c>
      <c r="I51" s="45">
        <v>4</v>
      </c>
      <c r="J51" s="47"/>
      <c r="K51" s="44"/>
      <c r="L51" s="47"/>
      <c r="M51" s="44"/>
      <c r="N51" s="48"/>
      <c r="R51" s="118" t="s">
        <v>374</v>
      </c>
      <c r="S51" s="118" t="s">
        <v>387</v>
      </c>
      <c r="AJ51" s="39"/>
      <c r="AK51" s="40"/>
      <c r="AL51" s="40" t="s">
        <v>78</v>
      </c>
      <c r="AR51" s="40"/>
    </row>
    <row r="52" spans="1:44" customFormat="1" ht="68.25" x14ac:dyDescent="0.25">
      <c r="A52" s="51"/>
      <c r="B52" s="52" t="s">
        <v>63</v>
      </c>
      <c r="C52" s="372" t="s">
        <v>64</v>
      </c>
      <c r="D52" s="372"/>
      <c r="E52" s="372"/>
      <c r="F52" s="372"/>
      <c r="G52" s="372"/>
      <c r="H52" s="372"/>
      <c r="I52" s="372"/>
      <c r="J52" s="372"/>
      <c r="K52" s="372"/>
      <c r="L52" s="372"/>
      <c r="M52" s="372"/>
      <c r="N52" s="373"/>
      <c r="R52" s="117"/>
      <c r="S52" s="117"/>
      <c r="AJ52" s="39"/>
      <c r="AK52" s="40"/>
      <c r="AL52" s="40"/>
      <c r="AN52" s="3" t="s">
        <v>64</v>
      </c>
      <c r="AR52" s="40"/>
    </row>
    <row r="53" spans="1:44" customFormat="1" ht="15" x14ac:dyDescent="0.25">
      <c r="A53" s="53"/>
      <c r="B53" s="52" t="s">
        <v>58</v>
      </c>
      <c r="C53" s="343" t="s">
        <v>65</v>
      </c>
      <c r="D53" s="343"/>
      <c r="E53" s="343"/>
      <c r="F53" s="54"/>
      <c r="G53" s="55"/>
      <c r="H53" s="55"/>
      <c r="I53" s="55"/>
      <c r="J53" s="56">
        <v>7.76</v>
      </c>
      <c r="K53" s="57">
        <v>1.1499999999999999</v>
      </c>
      <c r="L53" s="56">
        <v>35.700000000000003</v>
      </c>
      <c r="M53" s="57">
        <v>46.99</v>
      </c>
      <c r="N53" s="58">
        <v>1677.54</v>
      </c>
      <c r="R53" s="117"/>
      <c r="S53" s="117"/>
      <c r="AJ53" s="39"/>
      <c r="AK53" s="40"/>
      <c r="AL53" s="40"/>
      <c r="AO53" s="3" t="s">
        <v>65</v>
      </c>
      <c r="AR53" s="40"/>
    </row>
    <row r="54" spans="1:44" customFormat="1" ht="15" x14ac:dyDescent="0.25">
      <c r="A54" s="53"/>
      <c r="B54" s="52" t="s">
        <v>76</v>
      </c>
      <c r="C54" s="343" t="s">
        <v>80</v>
      </c>
      <c r="D54" s="343"/>
      <c r="E54" s="343"/>
      <c r="F54" s="54"/>
      <c r="G54" s="55"/>
      <c r="H54" s="55"/>
      <c r="I54" s="55"/>
      <c r="J54" s="72">
        <v>1293.92</v>
      </c>
      <c r="K54" s="57">
        <v>1.1499999999999999</v>
      </c>
      <c r="L54" s="72">
        <v>5952.03</v>
      </c>
      <c r="M54" s="57">
        <v>14.01</v>
      </c>
      <c r="N54" s="58">
        <v>83387.94</v>
      </c>
      <c r="R54" s="117"/>
      <c r="S54" s="117"/>
      <c r="AJ54" s="39"/>
      <c r="AK54" s="40"/>
      <c r="AL54" s="40"/>
      <c r="AO54" s="3" t="s">
        <v>80</v>
      </c>
      <c r="AR54" s="40"/>
    </row>
    <row r="55" spans="1:44" customFormat="1" ht="15" x14ac:dyDescent="0.25">
      <c r="A55" s="53"/>
      <c r="B55" s="52" t="s">
        <v>81</v>
      </c>
      <c r="C55" s="343" t="s">
        <v>82</v>
      </c>
      <c r="D55" s="343"/>
      <c r="E55" s="343"/>
      <c r="F55" s="54"/>
      <c r="G55" s="55"/>
      <c r="H55" s="55"/>
      <c r="I55" s="55"/>
      <c r="J55" s="56">
        <v>32.909999999999997</v>
      </c>
      <c r="K55" s="57">
        <v>1.1499999999999999</v>
      </c>
      <c r="L55" s="56">
        <v>151.38999999999999</v>
      </c>
      <c r="M55" s="57">
        <v>46.99</v>
      </c>
      <c r="N55" s="58">
        <v>7113.82</v>
      </c>
      <c r="R55" s="117"/>
      <c r="S55" s="117"/>
      <c r="AJ55" s="39"/>
      <c r="AK55" s="40"/>
      <c r="AL55" s="40"/>
      <c r="AO55" s="3" t="s">
        <v>82</v>
      </c>
      <c r="AR55" s="40"/>
    </row>
    <row r="56" spans="1:44" customFormat="1" ht="15" x14ac:dyDescent="0.25">
      <c r="A56" s="53"/>
      <c r="B56" s="52" t="s">
        <v>83</v>
      </c>
      <c r="C56" s="343" t="s">
        <v>84</v>
      </c>
      <c r="D56" s="343"/>
      <c r="E56" s="343"/>
      <c r="F56" s="54"/>
      <c r="G56" s="55"/>
      <c r="H56" s="55"/>
      <c r="I56" s="55"/>
      <c r="J56" s="56">
        <v>21.02</v>
      </c>
      <c r="K56" s="55"/>
      <c r="L56" s="56">
        <v>84.08</v>
      </c>
      <c r="M56" s="57">
        <v>8.75</v>
      </c>
      <c r="N56" s="73">
        <v>735.7</v>
      </c>
      <c r="R56" s="117"/>
      <c r="S56" s="117"/>
      <c r="AJ56" s="39"/>
      <c r="AK56" s="40"/>
      <c r="AL56" s="40"/>
      <c r="AO56" s="3" t="s">
        <v>84</v>
      </c>
      <c r="AR56" s="40"/>
    </row>
    <row r="57" spans="1:44" customFormat="1" ht="15" x14ac:dyDescent="0.25">
      <c r="A57" s="59"/>
      <c r="B57" s="52"/>
      <c r="C57" s="343" t="s">
        <v>66</v>
      </c>
      <c r="D57" s="343"/>
      <c r="E57" s="343"/>
      <c r="F57" s="54" t="s">
        <v>67</v>
      </c>
      <c r="G57" s="57">
        <v>0.91</v>
      </c>
      <c r="H57" s="57">
        <v>1.1499999999999999</v>
      </c>
      <c r="I57" s="74">
        <v>4.1859999999999999</v>
      </c>
      <c r="J57" s="62"/>
      <c r="K57" s="55"/>
      <c r="L57" s="62"/>
      <c r="M57" s="55"/>
      <c r="N57" s="63"/>
      <c r="R57" s="117"/>
      <c r="S57" s="117"/>
      <c r="AJ57" s="39"/>
      <c r="AK57" s="40"/>
      <c r="AL57" s="40"/>
      <c r="AP57" s="3" t="s">
        <v>66</v>
      </c>
      <c r="AR57" s="40"/>
    </row>
    <row r="58" spans="1:44" customFormat="1" ht="15" x14ac:dyDescent="0.25">
      <c r="A58" s="59"/>
      <c r="B58" s="52"/>
      <c r="C58" s="343" t="s">
        <v>85</v>
      </c>
      <c r="D58" s="343"/>
      <c r="E58" s="343"/>
      <c r="F58" s="54" t="s">
        <v>67</v>
      </c>
      <c r="G58" s="75">
        <v>2.1</v>
      </c>
      <c r="H58" s="57">
        <v>1.1499999999999999</v>
      </c>
      <c r="I58" s="57">
        <v>9.66</v>
      </c>
      <c r="J58" s="62"/>
      <c r="K58" s="55"/>
      <c r="L58" s="62"/>
      <c r="M58" s="55"/>
      <c r="N58" s="63"/>
      <c r="R58" s="117"/>
      <c r="S58" s="117"/>
      <c r="AJ58" s="39"/>
      <c r="AK58" s="40"/>
      <c r="AL58" s="40"/>
      <c r="AP58" s="3" t="s">
        <v>85</v>
      </c>
      <c r="AR58" s="40"/>
    </row>
    <row r="59" spans="1:44" customFormat="1" ht="15" x14ac:dyDescent="0.25">
      <c r="A59" s="49"/>
      <c r="B59" s="52"/>
      <c r="C59" s="374" t="s">
        <v>68</v>
      </c>
      <c r="D59" s="374"/>
      <c r="E59" s="374"/>
      <c r="F59" s="64"/>
      <c r="G59" s="65"/>
      <c r="H59" s="65"/>
      <c r="I59" s="65"/>
      <c r="J59" s="76">
        <v>1322.7</v>
      </c>
      <c r="K59" s="65"/>
      <c r="L59" s="76">
        <v>6071.81</v>
      </c>
      <c r="M59" s="65"/>
      <c r="N59" s="67">
        <v>85801.18</v>
      </c>
      <c r="R59" s="117"/>
      <c r="S59" s="117"/>
      <c r="AJ59" s="39"/>
      <c r="AK59" s="40"/>
      <c r="AL59" s="40"/>
      <c r="AQ59" s="3" t="s">
        <v>68</v>
      </c>
      <c r="AR59" s="40"/>
    </row>
    <row r="60" spans="1:44" customFormat="1" ht="15" x14ac:dyDescent="0.25">
      <c r="A60" s="59"/>
      <c r="B60" s="52"/>
      <c r="C60" s="343" t="s">
        <v>69</v>
      </c>
      <c r="D60" s="343"/>
      <c r="E60" s="343"/>
      <c r="F60" s="54"/>
      <c r="G60" s="55"/>
      <c r="H60" s="55"/>
      <c r="I60" s="55"/>
      <c r="J60" s="62"/>
      <c r="K60" s="55"/>
      <c r="L60" s="56">
        <v>187.09</v>
      </c>
      <c r="M60" s="55"/>
      <c r="N60" s="58">
        <v>8791.36</v>
      </c>
      <c r="R60" s="117"/>
      <c r="S60" s="117"/>
      <c r="AJ60" s="39"/>
      <c r="AK60" s="40"/>
      <c r="AL60" s="40"/>
      <c r="AP60" s="3" t="s">
        <v>69</v>
      </c>
      <c r="AR60" s="40"/>
    </row>
    <row r="61" spans="1:44" customFormat="1" ht="57" x14ac:dyDescent="0.25">
      <c r="A61" s="59"/>
      <c r="B61" s="52" t="s">
        <v>86</v>
      </c>
      <c r="C61" s="343" t="s">
        <v>87</v>
      </c>
      <c r="D61" s="343"/>
      <c r="E61" s="343"/>
      <c r="F61" s="54" t="s">
        <v>72</v>
      </c>
      <c r="G61" s="60">
        <v>91</v>
      </c>
      <c r="H61" s="55"/>
      <c r="I61" s="60">
        <v>91</v>
      </c>
      <c r="J61" s="62"/>
      <c r="K61" s="55"/>
      <c r="L61" s="56">
        <v>170.25</v>
      </c>
      <c r="M61" s="55"/>
      <c r="N61" s="58">
        <v>8000.14</v>
      </c>
      <c r="R61" s="117"/>
      <c r="S61" s="117"/>
      <c r="AJ61" s="39"/>
      <c r="AK61" s="40"/>
      <c r="AL61" s="40"/>
      <c r="AP61" s="3" t="s">
        <v>87</v>
      </c>
      <c r="AR61" s="40"/>
    </row>
    <row r="62" spans="1:44" customFormat="1" ht="57" x14ac:dyDescent="0.25">
      <c r="A62" s="59"/>
      <c r="B62" s="52" t="s">
        <v>88</v>
      </c>
      <c r="C62" s="343" t="s">
        <v>89</v>
      </c>
      <c r="D62" s="343"/>
      <c r="E62" s="343"/>
      <c r="F62" s="54" t="s">
        <v>72</v>
      </c>
      <c r="G62" s="60">
        <v>52</v>
      </c>
      <c r="H62" s="55"/>
      <c r="I62" s="60">
        <v>52</v>
      </c>
      <c r="J62" s="62"/>
      <c r="K62" s="55"/>
      <c r="L62" s="56">
        <v>97.29</v>
      </c>
      <c r="M62" s="55"/>
      <c r="N62" s="58">
        <v>4571.51</v>
      </c>
      <c r="R62" s="117"/>
      <c r="S62" s="117"/>
      <c r="AJ62" s="39"/>
      <c r="AK62" s="40"/>
      <c r="AL62" s="40"/>
      <c r="AP62" s="3" t="s">
        <v>89</v>
      </c>
      <c r="AR62" s="40"/>
    </row>
    <row r="63" spans="1:44" customFormat="1" ht="15" x14ac:dyDescent="0.25">
      <c r="A63" s="68"/>
      <c r="B63" s="69"/>
      <c r="C63" s="367" t="s">
        <v>75</v>
      </c>
      <c r="D63" s="367"/>
      <c r="E63" s="367"/>
      <c r="F63" s="43"/>
      <c r="G63" s="44"/>
      <c r="H63" s="44"/>
      <c r="I63" s="44"/>
      <c r="J63" s="47"/>
      <c r="K63" s="44"/>
      <c r="L63" s="70">
        <v>6339.35</v>
      </c>
      <c r="M63" s="65"/>
      <c r="N63" s="71">
        <v>98372.83</v>
      </c>
      <c r="R63" s="117"/>
      <c r="S63" s="117"/>
      <c r="AJ63" s="39"/>
      <c r="AK63" s="40"/>
      <c r="AL63" s="40"/>
      <c r="AR63" s="40" t="s">
        <v>75</v>
      </c>
    </row>
    <row r="64" spans="1:44" customFormat="1" ht="34.5" x14ac:dyDescent="0.25">
      <c r="A64" s="41" t="s">
        <v>81</v>
      </c>
      <c r="B64" s="42" t="s">
        <v>90</v>
      </c>
      <c r="C64" s="367" t="s">
        <v>91</v>
      </c>
      <c r="D64" s="367"/>
      <c r="E64" s="367"/>
      <c r="F64" s="43" t="s">
        <v>92</v>
      </c>
      <c r="G64" s="44">
        <v>0.25</v>
      </c>
      <c r="H64" s="45">
        <v>1</v>
      </c>
      <c r="I64" s="77">
        <v>0.25</v>
      </c>
      <c r="J64" s="47"/>
      <c r="K64" s="44"/>
      <c r="L64" s="47"/>
      <c r="M64" s="44"/>
      <c r="N64" s="48"/>
      <c r="R64" s="117"/>
      <c r="S64" s="117"/>
      <c r="AJ64" s="39"/>
      <c r="AK64" s="40"/>
      <c r="AL64" s="40" t="s">
        <v>91</v>
      </c>
      <c r="AR64" s="40"/>
    </row>
    <row r="65" spans="1:44" customFormat="1" ht="15" x14ac:dyDescent="0.25">
      <c r="A65" s="49"/>
      <c r="B65" s="50"/>
      <c r="C65" s="343" t="s">
        <v>93</v>
      </c>
      <c r="D65" s="343"/>
      <c r="E65" s="343"/>
      <c r="F65" s="343"/>
      <c r="G65" s="343"/>
      <c r="H65" s="343"/>
      <c r="I65" s="343"/>
      <c r="J65" s="343"/>
      <c r="K65" s="343"/>
      <c r="L65" s="343"/>
      <c r="M65" s="343"/>
      <c r="N65" s="371"/>
      <c r="R65" s="117"/>
      <c r="S65" s="117"/>
      <c r="AJ65" s="39"/>
      <c r="AK65" s="40"/>
      <c r="AL65" s="40"/>
      <c r="AM65" s="3" t="s">
        <v>93</v>
      </c>
      <c r="AR65" s="40"/>
    </row>
    <row r="66" spans="1:44" customFormat="1" ht="23.25" x14ac:dyDescent="0.25">
      <c r="A66" s="51"/>
      <c r="B66" s="52" t="s">
        <v>94</v>
      </c>
      <c r="C66" s="372" t="s">
        <v>95</v>
      </c>
      <c r="D66" s="372"/>
      <c r="E66" s="372"/>
      <c r="F66" s="372"/>
      <c r="G66" s="372"/>
      <c r="H66" s="372"/>
      <c r="I66" s="372"/>
      <c r="J66" s="372"/>
      <c r="K66" s="372"/>
      <c r="L66" s="372"/>
      <c r="M66" s="372"/>
      <c r="N66" s="373"/>
      <c r="R66" s="117"/>
      <c r="S66" s="117"/>
      <c r="AJ66" s="39"/>
      <c r="AK66" s="40"/>
      <c r="AL66" s="40"/>
      <c r="AN66" s="3" t="s">
        <v>95</v>
      </c>
      <c r="AR66" s="40"/>
    </row>
    <row r="67" spans="1:44" customFormat="1" ht="34.5" x14ac:dyDescent="0.25">
      <c r="A67" s="51"/>
      <c r="B67" s="52" t="s">
        <v>96</v>
      </c>
      <c r="C67" s="372" t="s">
        <v>97</v>
      </c>
      <c r="D67" s="372"/>
      <c r="E67" s="372"/>
      <c r="F67" s="372"/>
      <c r="G67" s="372"/>
      <c r="H67" s="372"/>
      <c r="I67" s="372"/>
      <c r="J67" s="372"/>
      <c r="K67" s="372"/>
      <c r="L67" s="372"/>
      <c r="M67" s="372"/>
      <c r="N67" s="373"/>
      <c r="R67" s="117"/>
      <c r="S67" s="117"/>
      <c r="AJ67" s="39"/>
      <c r="AK67" s="40"/>
      <c r="AL67" s="40"/>
      <c r="AN67" s="3" t="s">
        <v>97</v>
      </c>
      <c r="AR67" s="40"/>
    </row>
    <row r="68" spans="1:44" customFormat="1" ht="68.25" x14ac:dyDescent="0.25">
      <c r="A68" s="51"/>
      <c r="B68" s="52" t="s">
        <v>63</v>
      </c>
      <c r="C68" s="372" t="s">
        <v>64</v>
      </c>
      <c r="D68" s="372"/>
      <c r="E68" s="372"/>
      <c r="F68" s="372"/>
      <c r="G68" s="372"/>
      <c r="H68" s="372"/>
      <c r="I68" s="372"/>
      <c r="J68" s="372"/>
      <c r="K68" s="372"/>
      <c r="L68" s="372"/>
      <c r="M68" s="372"/>
      <c r="N68" s="373"/>
      <c r="R68" s="117"/>
      <c r="S68" s="117"/>
      <c r="AJ68" s="39"/>
      <c r="AK68" s="40"/>
      <c r="AL68" s="40"/>
      <c r="AN68" s="3" t="s">
        <v>64</v>
      </c>
      <c r="AR68" s="40"/>
    </row>
    <row r="69" spans="1:44" customFormat="1" ht="15" x14ac:dyDescent="0.25">
      <c r="A69" s="53"/>
      <c r="B69" s="52" t="s">
        <v>58</v>
      </c>
      <c r="C69" s="343" t="s">
        <v>65</v>
      </c>
      <c r="D69" s="343"/>
      <c r="E69" s="343"/>
      <c r="F69" s="54"/>
      <c r="G69" s="55"/>
      <c r="H69" s="55"/>
      <c r="I69" s="55"/>
      <c r="J69" s="72">
        <v>11490.2</v>
      </c>
      <c r="K69" s="74">
        <v>1.4490000000000001</v>
      </c>
      <c r="L69" s="72">
        <v>4162.32</v>
      </c>
      <c r="M69" s="57">
        <v>46.99</v>
      </c>
      <c r="N69" s="58">
        <v>195587.42</v>
      </c>
      <c r="R69" s="117"/>
      <c r="S69" s="117"/>
      <c r="AJ69" s="39"/>
      <c r="AK69" s="40"/>
      <c r="AL69" s="40"/>
      <c r="AO69" s="3" t="s">
        <v>65</v>
      </c>
      <c r="AR69" s="40"/>
    </row>
    <row r="70" spans="1:44" customFormat="1" ht="15" x14ac:dyDescent="0.25">
      <c r="A70" s="53"/>
      <c r="B70" s="52" t="s">
        <v>76</v>
      </c>
      <c r="C70" s="343" t="s">
        <v>80</v>
      </c>
      <c r="D70" s="343"/>
      <c r="E70" s="343"/>
      <c r="F70" s="54"/>
      <c r="G70" s="55"/>
      <c r="H70" s="55"/>
      <c r="I70" s="55"/>
      <c r="J70" s="72">
        <v>4269.6400000000003</v>
      </c>
      <c r="K70" s="74">
        <v>1.4490000000000001</v>
      </c>
      <c r="L70" s="72">
        <v>1546.68</v>
      </c>
      <c r="M70" s="57">
        <v>14.01</v>
      </c>
      <c r="N70" s="58">
        <v>21668.99</v>
      </c>
      <c r="R70" s="117"/>
      <c r="S70" s="117"/>
      <c r="AJ70" s="39"/>
      <c r="AK70" s="40"/>
      <c r="AL70" s="40"/>
      <c r="AO70" s="3" t="s">
        <v>80</v>
      </c>
      <c r="AR70" s="40"/>
    </row>
    <row r="71" spans="1:44" customFormat="1" ht="15" x14ac:dyDescent="0.25">
      <c r="A71" s="53"/>
      <c r="B71" s="52" t="s">
        <v>81</v>
      </c>
      <c r="C71" s="343" t="s">
        <v>82</v>
      </c>
      <c r="D71" s="343"/>
      <c r="E71" s="343"/>
      <c r="F71" s="54"/>
      <c r="G71" s="55"/>
      <c r="H71" s="55"/>
      <c r="I71" s="55"/>
      <c r="J71" s="56">
        <v>512.04</v>
      </c>
      <c r="K71" s="74">
        <v>1.4490000000000001</v>
      </c>
      <c r="L71" s="56">
        <v>185.49</v>
      </c>
      <c r="M71" s="57">
        <v>46.99</v>
      </c>
      <c r="N71" s="58">
        <v>8716.18</v>
      </c>
      <c r="R71" s="117"/>
      <c r="S71" s="117"/>
      <c r="AJ71" s="39"/>
      <c r="AK71" s="40"/>
      <c r="AL71" s="40"/>
      <c r="AO71" s="3" t="s">
        <v>82</v>
      </c>
      <c r="AR71" s="40"/>
    </row>
    <row r="72" spans="1:44" customFormat="1" ht="15" x14ac:dyDescent="0.25">
      <c r="A72" s="59"/>
      <c r="B72" s="52"/>
      <c r="C72" s="343" t="s">
        <v>66</v>
      </c>
      <c r="D72" s="343"/>
      <c r="E72" s="343"/>
      <c r="F72" s="54" t="s">
        <v>67</v>
      </c>
      <c r="G72" s="60">
        <v>1460</v>
      </c>
      <c r="H72" s="74">
        <v>1.4490000000000001</v>
      </c>
      <c r="I72" s="74">
        <v>528.88499999999999</v>
      </c>
      <c r="J72" s="62"/>
      <c r="K72" s="55"/>
      <c r="L72" s="62"/>
      <c r="M72" s="55"/>
      <c r="N72" s="63"/>
      <c r="R72" s="117"/>
      <c r="S72" s="117"/>
      <c r="AJ72" s="39"/>
      <c r="AK72" s="40"/>
      <c r="AL72" s="40"/>
      <c r="AP72" s="3" t="s">
        <v>66</v>
      </c>
      <c r="AR72" s="40"/>
    </row>
    <row r="73" spans="1:44" customFormat="1" ht="15" x14ac:dyDescent="0.25">
      <c r="A73" s="59"/>
      <c r="B73" s="52"/>
      <c r="C73" s="343" t="s">
        <v>85</v>
      </c>
      <c r="D73" s="343"/>
      <c r="E73" s="343"/>
      <c r="F73" s="54" t="s">
        <v>67</v>
      </c>
      <c r="G73" s="75">
        <v>40.799999999999997</v>
      </c>
      <c r="H73" s="74">
        <v>1.4490000000000001</v>
      </c>
      <c r="I73" s="78">
        <v>14.7798</v>
      </c>
      <c r="J73" s="62"/>
      <c r="K73" s="55"/>
      <c r="L73" s="62"/>
      <c r="M73" s="55"/>
      <c r="N73" s="63"/>
      <c r="R73" s="117"/>
      <c r="S73" s="117"/>
      <c r="AJ73" s="39"/>
      <c r="AK73" s="40"/>
      <c r="AL73" s="40"/>
      <c r="AP73" s="3" t="s">
        <v>85</v>
      </c>
      <c r="AR73" s="40"/>
    </row>
    <row r="74" spans="1:44" customFormat="1" ht="15" x14ac:dyDescent="0.25">
      <c r="A74" s="49"/>
      <c r="B74" s="52"/>
      <c r="C74" s="374" t="s">
        <v>68</v>
      </c>
      <c r="D74" s="374"/>
      <c r="E74" s="374"/>
      <c r="F74" s="64"/>
      <c r="G74" s="65"/>
      <c r="H74" s="65"/>
      <c r="I74" s="65"/>
      <c r="J74" s="76">
        <v>15759.84</v>
      </c>
      <c r="K74" s="65"/>
      <c r="L74" s="76">
        <v>5709</v>
      </c>
      <c r="M74" s="65"/>
      <c r="N74" s="67">
        <v>217256.41</v>
      </c>
      <c r="R74" s="117"/>
      <c r="S74" s="117"/>
      <c r="AJ74" s="39"/>
      <c r="AK74" s="40"/>
      <c r="AL74" s="40"/>
      <c r="AQ74" s="3" t="s">
        <v>68</v>
      </c>
      <c r="AR74" s="40"/>
    </row>
    <row r="75" spans="1:44" customFormat="1" ht="15" x14ac:dyDescent="0.25">
      <c r="A75" s="59"/>
      <c r="B75" s="52"/>
      <c r="C75" s="343" t="s">
        <v>69</v>
      </c>
      <c r="D75" s="343"/>
      <c r="E75" s="343"/>
      <c r="F75" s="54"/>
      <c r="G75" s="55"/>
      <c r="H75" s="55"/>
      <c r="I75" s="55"/>
      <c r="J75" s="62"/>
      <c r="K75" s="55"/>
      <c r="L75" s="72">
        <v>4347.8100000000004</v>
      </c>
      <c r="M75" s="55"/>
      <c r="N75" s="58">
        <v>204303.6</v>
      </c>
      <c r="R75" s="117"/>
      <c r="S75" s="117"/>
      <c r="AJ75" s="39"/>
      <c r="AK75" s="40"/>
      <c r="AL75" s="40"/>
      <c r="AP75" s="3" t="s">
        <v>69</v>
      </c>
      <c r="AR75" s="40"/>
    </row>
    <row r="76" spans="1:44" customFormat="1" ht="22.5" x14ac:dyDescent="0.25">
      <c r="A76" s="59"/>
      <c r="B76" s="52" t="s">
        <v>98</v>
      </c>
      <c r="C76" s="343" t="s">
        <v>99</v>
      </c>
      <c r="D76" s="343"/>
      <c r="E76" s="343"/>
      <c r="F76" s="54" t="s">
        <v>72</v>
      </c>
      <c r="G76" s="60">
        <v>109</v>
      </c>
      <c r="H76" s="55"/>
      <c r="I76" s="60">
        <v>109</v>
      </c>
      <c r="J76" s="62"/>
      <c r="K76" s="55"/>
      <c r="L76" s="72">
        <v>4739.1099999999997</v>
      </c>
      <c r="M76" s="55"/>
      <c r="N76" s="58">
        <v>222690.92</v>
      </c>
      <c r="R76" s="117"/>
      <c r="S76" s="117"/>
      <c r="AJ76" s="39"/>
      <c r="AK76" s="40"/>
      <c r="AL76" s="40"/>
      <c r="AP76" s="3" t="s">
        <v>99</v>
      </c>
      <c r="AR76" s="40"/>
    </row>
    <row r="77" spans="1:44" customFormat="1" ht="45" x14ac:dyDescent="0.25">
      <c r="A77" s="59"/>
      <c r="B77" s="52" t="s">
        <v>100</v>
      </c>
      <c r="C77" s="343" t="s">
        <v>101</v>
      </c>
      <c r="D77" s="343"/>
      <c r="E77" s="343"/>
      <c r="F77" s="54" t="s">
        <v>72</v>
      </c>
      <c r="G77" s="60">
        <v>65</v>
      </c>
      <c r="H77" s="57">
        <v>0.85</v>
      </c>
      <c r="I77" s="57">
        <v>55.25</v>
      </c>
      <c r="J77" s="62"/>
      <c r="K77" s="55"/>
      <c r="L77" s="72">
        <v>2402.17</v>
      </c>
      <c r="M77" s="55"/>
      <c r="N77" s="58">
        <v>112877.74</v>
      </c>
      <c r="R77" s="117"/>
      <c r="S77" s="117"/>
      <c r="AJ77" s="39"/>
      <c r="AK77" s="40"/>
      <c r="AL77" s="40"/>
      <c r="AP77" s="3" t="s">
        <v>101</v>
      </c>
      <c r="AR77" s="40"/>
    </row>
    <row r="78" spans="1:44" customFormat="1" ht="15" x14ac:dyDescent="0.25">
      <c r="A78" s="68"/>
      <c r="B78" s="69"/>
      <c r="C78" s="367" t="s">
        <v>75</v>
      </c>
      <c r="D78" s="367"/>
      <c r="E78" s="367"/>
      <c r="F78" s="43"/>
      <c r="G78" s="44"/>
      <c r="H78" s="44"/>
      <c r="I78" s="44"/>
      <c r="J78" s="47"/>
      <c r="K78" s="44"/>
      <c r="L78" s="70">
        <v>12850.28</v>
      </c>
      <c r="M78" s="65"/>
      <c r="N78" s="71">
        <v>552825.06999999995</v>
      </c>
      <c r="R78" s="117"/>
      <c r="S78" s="117"/>
      <c r="AJ78" s="39"/>
      <c r="AK78" s="40"/>
      <c r="AL78" s="40"/>
      <c r="AR78" s="40" t="s">
        <v>75</v>
      </c>
    </row>
    <row r="79" spans="1:44" customFormat="1" ht="15" x14ac:dyDescent="0.25">
      <c r="A79" s="41" t="s">
        <v>83</v>
      </c>
      <c r="B79" s="42" t="s">
        <v>102</v>
      </c>
      <c r="C79" s="367" t="s">
        <v>103</v>
      </c>
      <c r="D79" s="367"/>
      <c r="E79" s="367"/>
      <c r="F79" s="43" t="s">
        <v>104</v>
      </c>
      <c r="G79" s="44">
        <v>1</v>
      </c>
      <c r="H79" s="45">
        <v>1</v>
      </c>
      <c r="I79" s="45">
        <v>1</v>
      </c>
      <c r="J79" s="47"/>
      <c r="K79" s="44"/>
      <c r="L79" s="47"/>
      <c r="M79" s="44"/>
      <c r="N79" s="48"/>
      <c r="R79" s="117"/>
      <c r="S79" s="117"/>
      <c r="AJ79" s="39"/>
      <c r="AK79" s="40"/>
      <c r="AL79" s="40" t="s">
        <v>103</v>
      </c>
      <c r="AR79" s="40"/>
    </row>
    <row r="80" spans="1:44" customFormat="1" ht="23.25" x14ac:dyDescent="0.25">
      <c r="A80" s="51"/>
      <c r="B80" s="52" t="s">
        <v>105</v>
      </c>
      <c r="C80" s="372" t="s">
        <v>106</v>
      </c>
      <c r="D80" s="372"/>
      <c r="E80" s="372"/>
      <c r="F80" s="372"/>
      <c r="G80" s="372"/>
      <c r="H80" s="372"/>
      <c r="I80" s="372"/>
      <c r="J80" s="372"/>
      <c r="K80" s="372"/>
      <c r="L80" s="372"/>
      <c r="M80" s="372"/>
      <c r="N80" s="373"/>
      <c r="R80" s="117"/>
      <c r="S80" s="117"/>
      <c r="AJ80" s="39"/>
      <c r="AK80" s="40"/>
      <c r="AL80" s="40"/>
      <c r="AN80" s="3" t="s">
        <v>106</v>
      </c>
      <c r="AR80" s="40"/>
    </row>
    <row r="81" spans="1:44" customFormat="1" ht="68.25" x14ac:dyDescent="0.25">
      <c r="A81" s="51"/>
      <c r="B81" s="52" t="s">
        <v>63</v>
      </c>
      <c r="C81" s="372" t="s">
        <v>64</v>
      </c>
      <c r="D81" s="372"/>
      <c r="E81" s="372"/>
      <c r="F81" s="372"/>
      <c r="G81" s="372"/>
      <c r="H81" s="372"/>
      <c r="I81" s="372"/>
      <c r="J81" s="372"/>
      <c r="K81" s="372"/>
      <c r="L81" s="372"/>
      <c r="M81" s="372"/>
      <c r="N81" s="373"/>
      <c r="R81" s="117"/>
      <c r="S81" s="117"/>
      <c r="AJ81" s="39"/>
      <c r="AK81" s="40"/>
      <c r="AL81" s="40"/>
      <c r="AN81" s="3" t="s">
        <v>64</v>
      </c>
      <c r="AR81" s="40"/>
    </row>
    <row r="82" spans="1:44" customFormat="1" ht="15" x14ac:dyDescent="0.25">
      <c r="A82" s="53"/>
      <c r="B82" s="52" t="s">
        <v>58</v>
      </c>
      <c r="C82" s="343" t="s">
        <v>65</v>
      </c>
      <c r="D82" s="343"/>
      <c r="E82" s="343"/>
      <c r="F82" s="54"/>
      <c r="G82" s="55"/>
      <c r="H82" s="55"/>
      <c r="I82" s="55"/>
      <c r="J82" s="56">
        <v>637.72</v>
      </c>
      <c r="K82" s="78">
        <v>1.3225</v>
      </c>
      <c r="L82" s="56">
        <v>843.38</v>
      </c>
      <c r="M82" s="57">
        <v>46.99</v>
      </c>
      <c r="N82" s="58">
        <v>39630.43</v>
      </c>
      <c r="R82" s="117"/>
      <c r="S82" s="117"/>
      <c r="AJ82" s="39"/>
      <c r="AK82" s="40"/>
      <c r="AL82" s="40"/>
      <c r="AO82" s="3" t="s">
        <v>65</v>
      </c>
      <c r="AR82" s="40"/>
    </row>
    <row r="83" spans="1:44" customFormat="1" ht="15" x14ac:dyDescent="0.25">
      <c r="A83" s="53"/>
      <c r="B83" s="52" t="s">
        <v>76</v>
      </c>
      <c r="C83" s="343" t="s">
        <v>80</v>
      </c>
      <c r="D83" s="343"/>
      <c r="E83" s="343"/>
      <c r="F83" s="54"/>
      <c r="G83" s="55"/>
      <c r="H83" s="55"/>
      <c r="I83" s="55"/>
      <c r="J83" s="56">
        <v>766.97</v>
      </c>
      <c r="K83" s="78">
        <v>1.4375</v>
      </c>
      <c r="L83" s="72">
        <v>1102.52</v>
      </c>
      <c r="M83" s="57">
        <v>14.01</v>
      </c>
      <c r="N83" s="58">
        <v>15446.31</v>
      </c>
      <c r="R83" s="117"/>
      <c r="S83" s="117"/>
      <c r="AJ83" s="39"/>
      <c r="AK83" s="40"/>
      <c r="AL83" s="40"/>
      <c r="AO83" s="3" t="s">
        <v>80</v>
      </c>
      <c r="AR83" s="40"/>
    </row>
    <row r="84" spans="1:44" customFormat="1" ht="15" x14ac:dyDescent="0.25">
      <c r="A84" s="53"/>
      <c r="B84" s="52" t="s">
        <v>81</v>
      </c>
      <c r="C84" s="343" t="s">
        <v>82</v>
      </c>
      <c r="D84" s="343"/>
      <c r="E84" s="343"/>
      <c r="F84" s="54"/>
      <c r="G84" s="55"/>
      <c r="H84" s="55"/>
      <c r="I84" s="55"/>
      <c r="J84" s="56">
        <v>64.53</v>
      </c>
      <c r="K84" s="78">
        <v>1.4375</v>
      </c>
      <c r="L84" s="56">
        <v>92.76</v>
      </c>
      <c r="M84" s="57">
        <v>46.99</v>
      </c>
      <c r="N84" s="58">
        <v>4358.79</v>
      </c>
      <c r="R84" s="117"/>
      <c r="S84" s="117"/>
      <c r="AJ84" s="39"/>
      <c r="AK84" s="40"/>
      <c r="AL84" s="40"/>
      <c r="AO84" s="3" t="s">
        <v>82</v>
      </c>
      <c r="AR84" s="40"/>
    </row>
    <row r="85" spans="1:44" customFormat="1" ht="15" x14ac:dyDescent="0.25">
      <c r="A85" s="59"/>
      <c r="B85" s="52"/>
      <c r="C85" s="343" t="s">
        <v>66</v>
      </c>
      <c r="D85" s="343"/>
      <c r="E85" s="343"/>
      <c r="F85" s="54" t="s">
        <v>67</v>
      </c>
      <c r="G85" s="75">
        <v>76.099999999999994</v>
      </c>
      <c r="H85" s="78">
        <v>1.3225</v>
      </c>
      <c r="I85" s="61">
        <v>100.64225</v>
      </c>
      <c r="J85" s="62"/>
      <c r="K85" s="55"/>
      <c r="L85" s="62"/>
      <c r="M85" s="55"/>
      <c r="N85" s="63"/>
      <c r="R85" s="117"/>
      <c r="S85" s="117"/>
      <c r="AJ85" s="39"/>
      <c r="AK85" s="40"/>
      <c r="AL85" s="40"/>
      <c r="AP85" s="3" t="s">
        <v>66</v>
      </c>
      <c r="AR85" s="40"/>
    </row>
    <row r="86" spans="1:44" customFormat="1" ht="15" x14ac:dyDescent="0.25">
      <c r="A86" s="59"/>
      <c r="B86" s="52"/>
      <c r="C86" s="343" t="s">
        <v>85</v>
      </c>
      <c r="D86" s="343"/>
      <c r="E86" s="343"/>
      <c r="F86" s="54" t="s">
        <v>67</v>
      </c>
      <c r="G86" s="57">
        <v>4.78</v>
      </c>
      <c r="H86" s="78">
        <v>1.4375</v>
      </c>
      <c r="I86" s="61">
        <v>6.8712499999999999</v>
      </c>
      <c r="J86" s="62"/>
      <c r="K86" s="55"/>
      <c r="L86" s="62"/>
      <c r="M86" s="55"/>
      <c r="N86" s="63"/>
      <c r="R86" s="117"/>
      <c r="S86" s="117"/>
      <c r="AJ86" s="39"/>
      <c r="AK86" s="40"/>
      <c r="AL86" s="40"/>
      <c r="AP86" s="3" t="s">
        <v>85</v>
      </c>
      <c r="AR86" s="40"/>
    </row>
    <row r="87" spans="1:44" customFormat="1" ht="15" x14ac:dyDescent="0.25">
      <c r="A87" s="49"/>
      <c r="B87" s="52"/>
      <c r="C87" s="374" t="s">
        <v>68</v>
      </c>
      <c r="D87" s="374"/>
      <c r="E87" s="374"/>
      <c r="F87" s="64"/>
      <c r="G87" s="65"/>
      <c r="H87" s="65"/>
      <c r="I87" s="65"/>
      <c r="J87" s="76">
        <v>1404.69</v>
      </c>
      <c r="K87" s="65"/>
      <c r="L87" s="76">
        <v>1945.9</v>
      </c>
      <c r="M87" s="65"/>
      <c r="N87" s="67">
        <v>55076.74</v>
      </c>
      <c r="R87" s="117"/>
      <c r="S87" s="117"/>
      <c r="AJ87" s="39"/>
      <c r="AK87" s="40"/>
      <c r="AL87" s="40"/>
      <c r="AQ87" s="3" t="s">
        <v>68</v>
      </c>
      <c r="AR87" s="40"/>
    </row>
    <row r="88" spans="1:44" customFormat="1" ht="15" x14ac:dyDescent="0.25">
      <c r="A88" s="59"/>
      <c r="B88" s="52"/>
      <c r="C88" s="343" t="s">
        <v>69</v>
      </c>
      <c r="D88" s="343"/>
      <c r="E88" s="343"/>
      <c r="F88" s="54"/>
      <c r="G88" s="55"/>
      <c r="H88" s="55"/>
      <c r="I88" s="55"/>
      <c r="J88" s="62"/>
      <c r="K88" s="55"/>
      <c r="L88" s="56">
        <v>936.14</v>
      </c>
      <c r="M88" s="55"/>
      <c r="N88" s="58">
        <v>43989.22</v>
      </c>
      <c r="R88" s="117"/>
      <c r="S88" s="117"/>
      <c r="AJ88" s="39"/>
      <c r="AK88" s="40"/>
      <c r="AL88" s="40"/>
      <c r="AP88" s="3" t="s">
        <v>69</v>
      </c>
      <c r="AR88" s="40"/>
    </row>
    <row r="89" spans="1:44" customFormat="1" ht="22.5" x14ac:dyDescent="0.25">
      <c r="A89" s="59"/>
      <c r="B89" s="52" t="s">
        <v>98</v>
      </c>
      <c r="C89" s="343" t="s">
        <v>99</v>
      </c>
      <c r="D89" s="343"/>
      <c r="E89" s="343"/>
      <c r="F89" s="54" t="s">
        <v>72</v>
      </c>
      <c r="G89" s="60">
        <v>109</v>
      </c>
      <c r="H89" s="55"/>
      <c r="I89" s="60">
        <v>109</v>
      </c>
      <c r="J89" s="62"/>
      <c r="K89" s="55"/>
      <c r="L89" s="72">
        <v>1020.39</v>
      </c>
      <c r="M89" s="55"/>
      <c r="N89" s="58">
        <v>47948.25</v>
      </c>
      <c r="R89" s="117"/>
      <c r="S89" s="117"/>
      <c r="AJ89" s="39"/>
      <c r="AK89" s="40"/>
      <c r="AL89" s="40"/>
      <c r="AP89" s="3" t="s">
        <v>99</v>
      </c>
      <c r="AR89" s="40"/>
    </row>
    <row r="90" spans="1:44" customFormat="1" ht="45" x14ac:dyDescent="0.25">
      <c r="A90" s="59"/>
      <c r="B90" s="52" t="s">
        <v>100</v>
      </c>
      <c r="C90" s="343" t="s">
        <v>101</v>
      </c>
      <c r="D90" s="343"/>
      <c r="E90" s="343"/>
      <c r="F90" s="54" t="s">
        <v>72</v>
      </c>
      <c r="G90" s="60">
        <v>65</v>
      </c>
      <c r="H90" s="57">
        <v>0.85</v>
      </c>
      <c r="I90" s="57">
        <v>55.25</v>
      </c>
      <c r="J90" s="62"/>
      <c r="K90" s="55"/>
      <c r="L90" s="56">
        <v>517.22</v>
      </c>
      <c r="M90" s="55"/>
      <c r="N90" s="58">
        <v>24304.04</v>
      </c>
      <c r="R90" s="117"/>
      <c r="S90" s="117"/>
      <c r="AJ90" s="39"/>
      <c r="AK90" s="40"/>
      <c r="AL90" s="40"/>
      <c r="AP90" s="3" t="s">
        <v>101</v>
      </c>
      <c r="AR90" s="40"/>
    </row>
    <row r="91" spans="1:44" customFormat="1" ht="15" x14ac:dyDescent="0.25">
      <c r="A91" s="68"/>
      <c r="B91" s="69"/>
      <c r="C91" s="367" t="s">
        <v>75</v>
      </c>
      <c r="D91" s="367"/>
      <c r="E91" s="367"/>
      <c r="F91" s="43"/>
      <c r="G91" s="44"/>
      <c r="H91" s="44"/>
      <c r="I91" s="44"/>
      <c r="J91" s="47"/>
      <c r="K91" s="44"/>
      <c r="L91" s="70">
        <v>3483.51</v>
      </c>
      <c r="M91" s="65"/>
      <c r="N91" s="71">
        <v>127329.03</v>
      </c>
      <c r="R91" s="117"/>
      <c r="S91" s="117"/>
      <c r="AJ91" s="39"/>
      <c r="AK91" s="40"/>
      <c r="AL91" s="40"/>
      <c r="AR91" s="40" t="s">
        <v>75</v>
      </c>
    </row>
    <row r="92" spans="1:44" customFormat="1" ht="68.25" x14ac:dyDescent="0.25">
      <c r="A92" s="41" t="s">
        <v>107</v>
      </c>
      <c r="B92" s="42" t="s">
        <v>59</v>
      </c>
      <c r="C92" s="367" t="s">
        <v>108</v>
      </c>
      <c r="D92" s="367"/>
      <c r="E92" s="367"/>
      <c r="F92" s="43" t="s">
        <v>61</v>
      </c>
      <c r="G92" s="44">
        <v>5.6790000000000003</v>
      </c>
      <c r="H92" s="45">
        <v>1</v>
      </c>
      <c r="I92" s="79">
        <v>5.6790000000000003</v>
      </c>
      <c r="J92" s="47"/>
      <c r="K92" s="44"/>
      <c r="L92" s="47"/>
      <c r="M92" s="44"/>
      <c r="N92" s="48"/>
      <c r="R92" s="117"/>
      <c r="S92" s="117"/>
      <c r="AJ92" s="39"/>
      <c r="AK92" s="40"/>
      <c r="AL92" s="40" t="s">
        <v>108</v>
      </c>
      <c r="AR92" s="40"/>
    </row>
    <row r="93" spans="1:44" customFormat="1" ht="15" x14ac:dyDescent="0.25">
      <c r="A93" s="49"/>
      <c r="B93" s="50"/>
      <c r="C93" s="343" t="s">
        <v>109</v>
      </c>
      <c r="D93" s="343"/>
      <c r="E93" s="343"/>
      <c r="F93" s="343"/>
      <c r="G93" s="343"/>
      <c r="H93" s="343"/>
      <c r="I93" s="343"/>
      <c r="J93" s="343"/>
      <c r="K93" s="343"/>
      <c r="L93" s="343"/>
      <c r="M93" s="343"/>
      <c r="N93" s="371"/>
      <c r="R93" s="117"/>
      <c r="S93" s="117"/>
      <c r="AJ93" s="39"/>
      <c r="AK93" s="40"/>
      <c r="AL93" s="40"/>
      <c r="AM93" s="3" t="s">
        <v>109</v>
      </c>
      <c r="AR93" s="40"/>
    </row>
    <row r="94" spans="1:44" customFormat="1" ht="68.25" x14ac:dyDescent="0.25">
      <c r="A94" s="51"/>
      <c r="B94" s="52" t="s">
        <v>63</v>
      </c>
      <c r="C94" s="372" t="s">
        <v>64</v>
      </c>
      <c r="D94" s="372"/>
      <c r="E94" s="372"/>
      <c r="F94" s="372"/>
      <c r="G94" s="372"/>
      <c r="H94" s="372"/>
      <c r="I94" s="372"/>
      <c r="J94" s="372"/>
      <c r="K94" s="372"/>
      <c r="L94" s="372"/>
      <c r="M94" s="372"/>
      <c r="N94" s="373"/>
      <c r="R94" s="117"/>
      <c r="S94" s="117"/>
      <c r="AJ94" s="39"/>
      <c r="AK94" s="40"/>
      <c r="AL94" s="40"/>
      <c r="AN94" s="3" t="s">
        <v>64</v>
      </c>
      <c r="AR94" s="40"/>
    </row>
    <row r="95" spans="1:44" customFormat="1" ht="15" x14ac:dyDescent="0.25">
      <c r="A95" s="53"/>
      <c r="B95" s="52" t="s">
        <v>58</v>
      </c>
      <c r="C95" s="343" t="s">
        <v>65</v>
      </c>
      <c r="D95" s="343"/>
      <c r="E95" s="343"/>
      <c r="F95" s="54"/>
      <c r="G95" s="55"/>
      <c r="H95" s="55"/>
      <c r="I95" s="55"/>
      <c r="J95" s="56">
        <v>920.4</v>
      </c>
      <c r="K95" s="57">
        <v>1.1499999999999999</v>
      </c>
      <c r="L95" s="72">
        <v>6010.99</v>
      </c>
      <c r="M95" s="57">
        <v>46.99</v>
      </c>
      <c r="N95" s="58">
        <v>282456.42</v>
      </c>
      <c r="R95" s="117"/>
      <c r="S95" s="117"/>
      <c r="AJ95" s="39"/>
      <c r="AK95" s="40"/>
      <c r="AL95" s="40"/>
      <c r="AO95" s="3" t="s">
        <v>65</v>
      </c>
      <c r="AR95" s="40"/>
    </row>
    <row r="96" spans="1:44" customFormat="1" ht="15" x14ac:dyDescent="0.25">
      <c r="A96" s="59"/>
      <c r="B96" s="52"/>
      <c r="C96" s="343" t="s">
        <v>66</v>
      </c>
      <c r="D96" s="343"/>
      <c r="E96" s="343"/>
      <c r="F96" s="54" t="s">
        <v>67</v>
      </c>
      <c r="G96" s="60">
        <v>118</v>
      </c>
      <c r="H96" s="57">
        <v>1.1499999999999999</v>
      </c>
      <c r="I96" s="78">
        <v>770.64030000000002</v>
      </c>
      <c r="J96" s="62"/>
      <c r="K96" s="55"/>
      <c r="L96" s="62"/>
      <c r="M96" s="55"/>
      <c r="N96" s="63"/>
      <c r="R96" s="117"/>
      <c r="S96" s="117"/>
      <c r="AJ96" s="39"/>
      <c r="AK96" s="40"/>
      <c r="AL96" s="40"/>
      <c r="AP96" s="3" t="s">
        <v>66</v>
      </c>
      <c r="AR96" s="40"/>
    </row>
    <row r="97" spans="1:44" customFormat="1" ht="15" x14ac:dyDescent="0.25">
      <c r="A97" s="49"/>
      <c r="B97" s="52"/>
      <c r="C97" s="374" t="s">
        <v>68</v>
      </c>
      <c r="D97" s="374"/>
      <c r="E97" s="374"/>
      <c r="F97" s="64"/>
      <c r="G97" s="65"/>
      <c r="H97" s="65"/>
      <c r="I97" s="65"/>
      <c r="J97" s="66">
        <v>920.4</v>
      </c>
      <c r="K97" s="65"/>
      <c r="L97" s="76">
        <v>6010.99</v>
      </c>
      <c r="M97" s="65"/>
      <c r="N97" s="67">
        <v>282456.42</v>
      </c>
      <c r="R97" s="117"/>
      <c r="S97" s="117"/>
      <c r="AJ97" s="39"/>
      <c r="AK97" s="40"/>
      <c r="AL97" s="40"/>
      <c r="AQ97" s="3" t="s">
        <v>68</v>
      </c>
      <c r="AR97" s="40"/>
    </row>
    <row r="98" spans="1:44" customFormat="1" ht="15" x14ac:dyDescent="0.25">
      <c r="A98" s="59"/>
      <c r="B98" s="52"/>
      <c r="C98" s="343" t="s">
        <v>69</v>
      </c>
      <c r="D98" s="343"/>
      <c r="E98" s="343"/>
      <c r="F98" s="54"/>
      <c r="G98" s="55"/>
      <c r="H98" s="55"/>
      <c r="I98" s="55"/>
      <c r="J98" s="62"/>
      <c r="K98" s="55"/>
      <c r="L98" s="72">
        <v>6010.99</v>
      </c>
      <c r="M98" s="55"/>
      <c r="N98" s="58">
        <v>282456.42</v>
      </c>
      <c r="R98" s="117"/>
      <c r="S98" s="117"/>
      <c r="AJ98" s="39"/>
      <c r="AK98" s="40"/>
      <c r="AL98" s="40"/>
      <c r="AP98" s="3" t="s">
        <v>69</v>
      </c>
      <c r="AR98" s="40"/>
    </row>
    <row r="99" spans="1:44" customFormat="1" ht="23.25" x14ac:dyDescent="0.25">
      <c r="A99" s="59"/>
      <c r="B99" s="52" t="s">
        <v>70</v>
      </c>
      <c r="C99" s="343" t="s">
        <v>71</v>
      </c>
      <c r="D99" s="343"/>
      <c r="E99" s="343"/>
      <c r="F99" s="54" t="s">
        <v>72</v>
      </c>
      <c r="G99" s="60">
        <v>89</v>
      </c>
      <c r="H99" s="55"/>
      <c r="I99" s="60">
        <v>89</v>
      </c>
      <c r="J99" s="62"/>
      <c r="K99" s="55"/>
      <c r="L99" s="72">
        <v>5349.78</v>
      </c>
      <c r="M99" s="55"/>
      <c r="N99" s="58">
        <v>251386.21</v>
      </c>
      <c r="R99" s="117"/>
      <c r="S99" s="117"/>
      <c r="AJ99" s="39"/>
      <c r="AK99" s="40"/>
      <c r="AL99" s="40"/>
      <c r="AP99" s="3" t="s">
        <v>71</v>
      </c>
      <c r="AR99" s="40"/>
    </row>
    <row r="100" spans="1:44" customFormat="1" ht="45" x14ac:dyDescent="0.25">
      <c r="A100" s="59"/>
      <c r="B100" s="52" t="s">
        <v>73</v>
      </c>
      <c r="C100" s="343" t="s">
        <v>74</v>
      </c>
      <c r="D100" s="343"/>
      <c r="E100" s="343"/>
      <c r="F100" s="54" t="s">
        <v>72</v>
      </c>
      <c r="G100" s="60">
        <v>40</v>
      </c>
      <c r="H100" s="57">
        <v>0.85</v>
      </c>
      <c r="I100" s="60">
        <v>34</v>
      </c>
      <c r="J100" s="62"/>
      <c r="K100" s="55"/>
      <c r="L100" s="72">
        <v>2043.74</v>
      </c>
      <c r="M100" s="55"/>
      <c r="N100" s="58">
        <v>96035.18</v>
      </c>
      <c r="R100" s="117"/>
      <c r="S100" s="117"/>
      <c r="AJ100" s="39"/>
      <c r="AK100" s="40"/>
      <c r="AL100" s="40"/>
      <c r="AP100" s="3" t="s">
        <v>74</v>
      </c>
      <c r="AR100" s="40"/>
    </row>
    <row r="101" spans="1:44" customFormat="1" ht="15" x14ac:dyDescent="0.25">
      <c r="A101" s="68"/>
      <c r="B101" s="69"/>
      <c r="C101" s="367" t="s">
        <v>75</v>
      </c>
      <c r="D101" s="367"/>
      <c r="E101" s="367"/>
      <c r="F101" s="43"/>
      <c r="G101" s="44"/>
      <c r="H101" s="44"/>
      <c r="I101" s="44"/>
      <c r="J101" s="47"/>
      <c r="K101" s="44"/>
      <c r="L101" s="70">
        <v>13404.51</v>
      </c>
      <c r="M101" s="65"/>
      <c r="N101" s="71">
        <v>629877.81000000006</v>
      </c>
      <c r="R101" s="117"/>
      <c r="S101" s="117"/>
      <c r="AJ101" s="39"/>
      <c r="AK101" s="40"/>
      <c r="AL101" s="40"/>
      <c r="AR101" s="40" t="s">
        <v>75</v>
      </c>
    </row>
    <row r="102" spans="1:44" customFormat="1" ht="34.5" x14ac:dyDescent="0.25">
      <c r="A102" s="41" t="s">
        <v>110</v>
      </c>
      <c r="B102" s="42" t="s">
        <v>111</v>
      </c>
      <c r="C102" s="367" t="s">
        <v>112</v>
      </c>
      <c r="D102" s="367"/>
      <c r="E102" s="367"/>
      <c r="F102" s="43" t="s">
        <v>61</v>
      </c>
      <c r="G102" s="44">
        <v>3.3500000000000002E-2</v>
      </c>
      <c r="H102" s="45">
        <v>1</v>
      </c>
      <c r="I102" s="46">
        <v>3.3500000000000002E-2</v>
      </c>
      <c r="J102" s="47"/>
      <c r="K102" s="44"/>
      <c r="L102" s="47"/>
      <c r="M102" s="44"/>
      <c r="N102" s="48"/>
      <c r="R102" s="117"/>
      <c r="S102" s="117"/>
      <c r="AJ102" s="39"/>
      <c r="AK102" s="40"/>
      <c r="AL102" s="40" t="s">
        <v>112</v>
      </c>
      <c r="AR102" s="40"/>
    </row>
    <row r="103" spans="1:44" customFormat="1" ht="15" x14ac:dyDescent="0.25">
      <c r="A103" s="49"/>
      <c r="B103" s="50"/>
      <c r="C103" s="343" t="s">
        <v>113</v>
      </c>
      <c r="D103" s="343"/>
      <c r="E103" s="343"/>
      <c r="F103" s="343"/>
      <c r="G103" s="343"/>
      <c r="H103" s="343"/>
      <c r="I103" s="343"/>
      <c r="J103" s="343"/>
      <c r="K103" s="343"/>
      <c r="L103" s="343"/>
      <c r="M103" s="343"/>
      <c r="N103" s="371"/>
      <c r="R103" s="117"/>
      <c r="S103" s="117"/>
      <c r="AJ103" s="39"/>
      <c r="AK103" s="40"/>
      <c r="AL103" s="40"/>
      <c r="AM103" s="3" t="s">
        <v>113</v>
      </c>
      <c r="AR103" s="40"/>
    </row>
    <row r="104" spans="1:44" customFormat="1" ht="23.25" x14ac:dyDescent="0.25">
      <c r="A104" s="51"/>
      <c r="B104" s="52" t="s">
        <v>114</v>
      </c>
      <c r="C104" s="372" t="s">
        <v>115</v>
      </c>
      <c r="D104" s="372"/>
      <c r="E104" s="372"/>
      <c r="F104" s="372"/>
      <c r="G104" s="372"/>
      <c r="H104" s="372"/>
      <c r="I104" s="372"/>
      <c r="J104" s="372"/>
      <c r="K104" s="372"/>
      <c r="L104" s="372"/>
      <c r="M104" s="372"/>
      <c r="N104" s="373"/>
      <c r="R104" s="117"/>
      <c r="S104" s="117"/>
      <c r="AJ104" s="39"/>
      <c r="AK104" s="40"/>
      <c r="AL104" s="40"/>
      <c r="AN104" s="3" t="s">
        <v>115</v>
      </c>
      <c r="AR104" s="40"/>
    </row>
    <row r="105" spans="1:44" customFormat="1" ht="23.25" x14ac:dyDescent="0.25">
      <c r="A105" s="51"/>
      <c r="B105" s="52" t="s">
        <v>105</v>
      </c>
      <c r="C105" s="372" t="s">
        <v>106</v>
      </c>
      <c r="D105" s="372"/>
      <c r="E105" s="372"/>
      <c r="F105" s="372"/>
      <c r="G105" s="372"/>
      <c r="H105" s="372"/>
      <c r="I105" s="372"/>
      <c r="J105" s="372"/>
      <c r="K105" s="372"/>
      <c r="L105" s="372"/>
      <c r="M105" s="372"/>
      <c r="N105" s="373"/>
      <c r="R105" s="117"/>
      <c r="S105" s="117"/>
      <c r="AJ105" s="39"/>
      <c r="AK105" s="40"/>
      <c r="AL105" s="40"/>
      <c r="AN105" s="3" t="s">
        <v>106</v>
      </c>
      <c r="AR105" s="40"/>
    </row>
    <row r="106" spans="1:44" customFormat="1" ht="68.25" x14ac:dyDescent="0.25">
      <c r="A106" s="51"/>
      <c r="B106" s="52" t="s">
        <v>63</v>
      </c>
      <c r="C106" s="372" t="s">
        <v>64</v>
      </c>
      <c r="D106" s="372"/>
      <c r="E106" s="372"/>
      <c r="F106" s="372"/>
      <c r="G106" s="372"/>
      <c r="H106" s="372"/>
      <c r="I106" s="372"/>
      <c r="J106" s="372"/>
      <c r="K106" s="372"/>
      <c r="L106" s="372"/>
      <c r="M106" s="372"/>
      <c r="N106" s="373"/>
      <c r="R106" s="117"/>
      <c r="S106" s="117"/>
      <c r="AJ106" s="39"/>
      <c r="AK106" s="40"/>
      <c r="AL106" s="40"/>
      <c r="AN106" s="3" t="s">
        <v>64</v>
      </c>
      <c r="AR106" s="40"/>
    </row>
    <row r="107" spans="1:44" customFormat="1" ht="15" x14ac:dyDescent="0.25">
      <c r="A107" s="53"/>
      <c r="B107" s="52" t="s">
        <v>58</v>
      </c>
      <c r="C107" s="343" t="s">
        <v>65</v>
      </c>
      <c r="D107" s="343"/>
      <c r="E107" s="343"/>
      <c r="F107" s="54"/>
      <c r="G107" s="55"/>
      <c r="H107" s="55"/>
      <c r="I107" s="55"/>
      <c r="J107" s="72">
        <v>1201.2</v>
      </c>
      <c r="K107" s="80">
        <v>1.520875</v>
      </c>
      <c r="L107" s="56">
        <v>61.2</v>
      </c>
      <c r="M107" s="57">
        <v>46.99</v>
      </c>
      <c r="N107" s="58">
        <v>2875.79</v>
      </c>
      <c r="R107" s="117"/>
      <c r="S107" s="117"/>
      <c r="AJ107" s="39"/>
      <c r="AK107" s="40"/>
      <c r="AL107" s="40"/>
      <c r="AO107" s="3" t="s">
        <v>65</v>
      </c>
      <c r="AR107" s="40"/>
    </row>
    <row r="108" spans="1:44" customFormat="1" ht="15" x14ac:dyDescent="0.25">
      <c r="A108" s="59"/>
      <c r="B108" s="52"/>
      <c r="C108" s="343" t="s">
        <v>66</v>
      </c>
      <c r="D108" s="343"/>
      <c r="E108" s="343"/>
      <c r="F108" s="54" t="s">
        <v>67</v>
      </c>
      <c r="G108" s="60">
        <v>154</v>
      </c>
      <c r="H108" s="80">
        <v>1.520875</v>
      </c>
      <c r="I108" s="81">
        <v>7.8461940999999999</v>
      </c>
      <c r="J108" s="62"/>
      <c r="K108" s="55"/>
      <c r="L108" s="62"/>
      <c r="M108" s="55"/>
      <c r="N108" s="63"/>
      <c r="R108" s="117"/>
      <c r="S108" s="117"/>
      <c r="AJ108" s="39"/>
      <c r="AK108" s="40"/>
      <c r="AL108" s="40"/>
      <c r="AP108" s="3" t="s">
        <v>66</v>
      </c>
      <c r="AR108" s="40"/>
    </row>
    <row r="109" spans="1:44" customFormat="1" ht="15" x14ac:dyDescent="0.25">
      <c r="A109" s="49"/>
      <c r="B109" s="52"/>
      <c r="C109" s="374" t="s">
        <v>68</v>
      </c>
      <c r="D109" s="374"/>
      <c r="E109" s="374"/>
      <c r="F109" s="64"/>
      <c r="G109" s="65"/>
      <c r="H109" s="65"/>
      <c r="I109" s="65"/>
      <c r="J109" s="76">
        <v>1201.2</v>
      </c>
      <c r="K109" s="65"/>
      <c r="L109" s="66">
        <v>61.2</v>
      </c>
      <c r="M109" s="65"/>
      <c r="N109" s="67">
        <v>2875.79</v>
      </c>
      <c r="R109" s="117"/>
      <c r="S109" s="117"/>
      <c r="AJ109" s="39"/>
      <c r="AK109" s="40"/>
      <c r="AL109" s="40"/>
      <c r="AQ109" s="3" t="s">
        <v>68</v>
      </c>
      <c r="AR109" s="40"/>
    </row>
    <row r="110" spans="1:44" customFormat="1" ht="15" x14ac:dyDescent="0.25">
      <c r="A110" s="59"/>
      <c r="B110" s="52"/>
      <c r="C110" s="343" t="s">
        <v>69</v>
      </c>
      <c r="D110" s="343"/>
      <c r="E110" s="343"/>
      <c r="F110" s="54"/>
      <c r="G110" s="55"/>
      <c r="H110" s="55"/>
      <c r="I110" s="55"/>
      <c r="J110" s="62"/>
      <c r="K110" s="55"/>
      <c r="L110" s="56">
        <v>61.2</v>
      </c>
      <c r="M110" s="55"/>
      <c r="N110" s="58">
        <v>2875.79</v>
      </c>
      <c r="R110" s="117"/>
      <c r="S110" s="117"/>
      <c r="AJ110" s="39"/>
      <c r="AK110" s="40"/>
      <c r="AL110" s="40"/>
      <c r="AP110" s="3" t="s">
        <v>69</v>
      </c>
      <c r="AR110" s="40"/>
    </row>
    <row r="111" spans="1:44" customFormat="1" ht="23.25" x14ac:dyDescent="0.25">
      <c r="A111" s="59"/>
      <c r="B111" s="52" t="s">
        <v>70</v>
      </c>
      <c r="C111" s="343" t="s">
        <v>71</v>
      </c>
      <c r="D111" s="343"/>
      <c r="E111" s="343"/>
      <c r="F111" s="54" t="s">
        <v>72</v>
      </c>
      <c r="G111" s="60">
        <v>89</v>
      </c>
      <c r="H111" s="55"/>
      <c r="I111" s="60">
        <v>89</v>
      </c>
      <c r="J111" s="62"/>
      <c r="K111" s="55"/>
      <c r="L111" s="56">
        <v>54.47</v>
      </c>
      <c r="M111" s="55"/>
      <c r="N111" s="58">
        <v>2559.4499999999998</v>
      </c>
      <c r="R111" s="117"/>
      <c r="S111" s="117"/>
      <c r="AJ111" s="39"/>
      <c r="AK111" s="40"/>
      <c r="AL111" s="40"/>
      <c r="AP111" s="3" t="s">
        <v>71</v>
      </c>
      <c r="AR111" s="40"/>
    </row>
    <row r="112" spans="1:44" customFormat="1" ht="45" x14ac:dyDescent="0.25">
      <c r="A112" s="59"/>
      <c r="B112" s="52" t="s">
        <v>73</v>
      </c>
      <c r="C112" s="343" t="s">
        <v>74</v>
      </c>
      <c r="D112" s="343"/>
      <c r="E112" s="343"/>
      <c r="F112" s="54" t="s">
        <v>72</v>
      </c>
      <c r="G112" s="60">
        <v>40</v>
      </c>
      <c r="H112" s="57">
        <v>0.85</v>
      </c>
      <c r="I112" s="60">
        <v>34</v>
      </c>
      <c r="J112" s="62"/>
      <c r="K112" s="55"/>
      <c r="L112" s="56">
        <v>20.81</v>
      </c>
      <c r="M112" s="55"/>
      <c r="N112" s="73">
        <v>977.77</v>
      </c>
      <c r="R112" s="117"/>
      <c r="S112" s="117"/>
      <c r="AJ112" s="39"/>
      <c r="AK112" s="40"/>
      <c r="AL112" s="40"/>
      <c r="AP112" s="3" t="s">
        <v>74</v>
      </c>
      <c r="AR112" s="40"/>
    </row>
    <row r="113" spans="1:44" customFormat="1" ht="15" x14ac:dyDescent="0.25">
      <c r="A113" s="68"/>
      <c r="B113" s="69"/>
      <c r="C113" s="367" t="s">
        <v>75</v>
      </c>
      <c r="D113" s="367"/>
      <c r="E113" s="367"/>
      <c r="F113" s="43"/>
      <c r="G113" s="44"/>
      <c r="H113" s="44"/>
      <c r="I113" s="44"/>
      <c r="J113" s="47"/>
      <c r="K113" s="44"/>
      <c r="L113" s="82">
        <v>136.47999999999999</v>
      </c>
      <c r="M113" s="65"/>
      <c r="N113" s="71">
        <v>6413.01</v>
      </c>
      <c r="R113" s="117"/>
      <c r="S113" s="117"/>
      <c r="AJ113" s="39"/>
      <c r="AK113" s="40"/>
      <c r="AL113" s="40"/>
      <c r="AR113" s="40" t="s">
        <v>75</v>
      </c>
    </row>
    <row r="114" spans="1:44" customFormat="1" ht="15" x14ac:dyDescent="0.25">
      <c r="A114" s="41" t="s">
        <v>116</v>
      </c>
      <c r="B114" s="42" t="s">
        <v>117</v>
      </c>
      <c r="C114" s="367" t="s">
        <v>118</v>
      </c>
      <c r="D114" s="367"/>
      <c r="E114" s="367"/>
      <c r="F114" s="43" t="s">
        <v>119</v>
      </c>
      <c r="G114" s="44">
        <v>5</v>
      </c>
      <c r="H114" s="45">
        <v>1</v>
      </c>
      <c r="I114" s="45">
        <v>5</v>
      </c>
      <c r="J114" s="47"/>
      <c r="K114" s="44"/>
      <c r="L114" s="47"/>
      <c r="M114" s="44"/>
      <c r="N114" s="48"/>
      <c r="R114" s="117"/>
      <c r="S114" s="117"/>
      <c r="AJ114" s="39"/>
      <c r="AK114" s="40"/>
      <c r="AL114" s="40" t="s">
        <v>118</v>
      </c>
      <c r="AR114" s="40"/>
    </row>
    <row r="115" spans="1:44" customFormat="1" ht="68.25" x14ac:dyDescent="0.25">
      <c r="A115" s="51"/>
      <c r="B115" s="52" t="s">
        <v>63</v>
      </c>
      <c r="C115" s="372" t="s">
        <v>64</v>
      </c>
      <c r="D115" s="372"/>
      <c r="E115" s="372"/>
      <c r="F115" s="372"/>
      <c r="G115" s="372"/>
      <c r="H115" s="372"/>
      <c r="I115" s="372"/>
      <c r="J115" s="372"/>
      <c r="K115" s="372"/>
      <c r="L115" s="372"/>
      <c r="M115" s="372"/>
      <c r="N115" s="373"/>
      <c r="R115" s="117"/>
      <c r="S115" s="117"/>
      <c r="AJ115" s="39"/>
      <c r="AK115" s="40"/>
      <c r="AL115" s="40"/>
      <c r="AN115" s="3" t="s">
        <v>64</v>
      </c>
      <c r="AR115" s="40"/>
    </row>
    <row r="116" spans="1:44" customFormat="1" ht="15" x14ac:dyDescent="0.25">
      <c r="A116" s="53"/>
      <c r="B116" s="52" t="s">
        <v>58</v>
      </c>
      <c r="C116" s="343" t="s">
        <v>65</v>
      </c>
      <c r="D116" s="343"/>
      <c r="E116" s="343"/>
      <c r="F116" s="54"/>
      <c r="G116" s="55"/>
      <c r="H116" s="55"/>
      <c r="I116" s="55"/>
      <c r="J116" s="56">
        <v>17.86</v>
      </c>
      <c r="K116" s="57">
        <v>1.1499999999999999</v>
      </c>
      <c r="L116" s="56">
        <v>102.7</v>
      </c>
      <c r="M116" s="57">
        <v>46.99</v>
      </c>
      <c r="N116" s="58">
        <v>4825.87</v>
      </c>
      <c r="R116" s="117"/>
      <c r="S116" s="117"/>
      <c r="AJ116" s="39"/>
      <c r="AK116" s="40"/>
      <c r="AL116" s="40"/>
      <c r="AO116" s="3" t="s">
        <v>65</v>
      </c>
      <c r="AR116" s="40"/>
    </row>
    <row r="117" spans="1:44" customFormat="1" ht="15" x14ac:dyDescent="0.25">
      <c r="A117" s="59"/>
      <c r="B117" s="52"/>
      <c r="C117" s="343" t="s">
        <v>66</v>
      </c>
      <c r="D117" s="343"/>
      <c r="E117" s="343"/>
      <c r="F117" s="54" t="s">
        <v>67</v>
      </c>
      <c r="G117" s="57">
        <v>2.27</v>
      </c>
      <c r="H117" s="57">
        <v>1.1499999999999999</v>
      </c>
      <c r="I117" s="78">
        <v>13.0525</v>
      </c>
      <c r="J117" s="62"/>
      <c r="K117" s="55"/>
      <c r="L117" s="62"/>
      <c r="M117" s="55"/>
      <c r="N117" s="63"/>
      <c r="R117" s="117"/>
      <c r="S117" s="117"/>
      <c r="AJ117" s="39"/>
      <c r="AK117" s="40"/>
      <c r="AL117" s="40"/>
      <c r="AP117" s="3" t="s">
        <v>66</v>
      </c>
      <c r="AR117" s="40"/>
    </row>
    <row r="118" spans="1:44" customFormat="1" ht="15" x14ac:dyDescent="0.25">
      <c r="A118" s="49"/>
      <c r="B118" s="52"/>
      <c r="C118" s="374" t="s">
        <v>68</v>
      </c>
      <c r="D118" s="374"/>
      <c r="E118" s="374"/>
      <c r="F118" s="64"/>
      <c r="G118" s="65"/>
      <c r="H118" s="65"/>
      <c r="I118" s="65"/>
      <c r="J118" s="66">
        <v>17.86</v>
      </c>
      <c r="K118" s="65"/>
      <c r="L118" s="66">
        <v>102.7</v>
      </c>
      <c r="M118" s="65"/>
      <c r="N118" s="67">
        <v>4825.87</v>
      </c>
      <c r="R118" s="117"/>
      <c r="S118" s="117"/>
      <c r="AJ118" s="39"/>
      <c r="AK118" s="40"/>
      <c r="AL118" s="40"/>
      <c r="AQ118" s="3" t="s">
        <v>68</v>
      </c>
      <c r="AR118" s="40"/>
    </row>
    <row r="119" spans="1:44" customFormat="1" ht="15" x14ac:dyDescent="0.25">
      <c r="A119" s="59"/>
      <c r="B119" s="52"/>
      <c r="C119" s="343" t="s">
        <v>69</v>
      </c>
      <c r="D119" s="343"/>
      <c r="E119" s="343"/>
      <c r="F119" s="54"/>
      <c r="G119" s="55"/>
      <c r="H119" s="55"/>
      <c r="I119" s="55"/>
      <c r="J119" s="62"/>
      <c r="K119" s="55"/>
      <c r="L119" s="56">
        <v>102.7</v>
      </c>
      <c r="M119" s="55"/>
      <c r="N119" s="58">
        <v>4825.87</v>
      </c>
      <c r="R119" s="117"/>
      <c r="S119" s="117"/>
      <c r="AJ119" s="39"/>
      <c r="AK119" s="40"/>
      <c r="AL119" s="40"/>
      <c r="AP119" s="3" t="s">
        <v>69</v>
      </c>
      <c r="AR119" s="40"/>
    </row>
    <row r="120" spans="1:44" customFormat="1" ht="34.5" x14ac:dyDescent="0.25">
      <c r="A120" s="59"/>
      <c r="B120" s="52" t="s">
        <v>120</v>
      </c>
      <c r="C120" s="343" t="s">
        <v>121</v>
      </c>
      <c r="D120" s="343"/>
      <c r="E120" s="343"/>
      <c r="F120" s="54" t="s">
        <v>72</v>
      </c>
      <c r="G120" s="60">
        <v>89</v>
      </c>
      <c r="H120" s="55"/>
      <c r="I120" s="60">
        <v>89</v>
      </c>
      <c r="J120" s="62"/>
      <c r="K120" s="55"/>
      <c r="L120" s="56">
        <v>91.4</v>
      </c>
      <c r="M120" s="55"/>
      <c r="N120" s="58">
        <v>4295.0200000000004</v>
      </c>
      <c r="R120" s="117"/>
      <c r="S120" s="117"/>
      <c r="AJ120" s="39"/>
      <c r="AK120" s="40"/>
      <c r="AL120" s="40"/>
      <c r="AP120" s="3" t="s">
        <v>121</v>
      </c>
      <c r="AR120" s="40"/>
    </row>
    <row r="121" spans="1:44" customFormat="1" ht="34.5" x14ac:dyDescent="0.25">
      <c r="A121" s="59"/>
      <c r="B121" s="52" t="s">
        <v>122</v>
      </c>
      <c r="C121" s="343" t="s">
        <v>123</v>
      </c>
      <c r="D121" s="343"/>
      <c r="E121" s="343"/>
      <c r="F121" s="54" t="s">
        <v>72</v>
      </c>
      <c r="G121" s="60">
        <v>44</v>
      </c>
      <c r="H121" s="55"/>
      <c r="I121" s="60">
        <v>44</v>
      </c>
      <c r="J121" s="62"/>
      <c r="K121" s="55"/>
      <c r="L121" s="56">
        <v>45.19</v>
      </c>
      <c r="M121" s="55"/>
      <c r="N121" s="58">
        <v>2123.38</v>
      </c>
      <c r="R121" s="117"/>
      <c r="S121" s="117"/>
      <c r="AJ121" s="39"/>
      <c r="AK121" s="40"/>
      <c r="AL121" s="40"/>
      <c r="AP121" s="3" t="s">
        <v>123</v>
      </c>
      <c r="AR121" s="40"/>
    </row>
    <row r="122" spans="1:44" customFormat="1" ht="15" x14ac:dyDescent="0.25">
      <c r="A122" s="68"/>
      <c r="B122" s="69"/>
      <c r="C122" s="367" t="s">
        <v>75</v>
      </c>
      <c r="D122" s="367"/>
      <c r="E122" s="367"/>
      <c r="F122" s="43"/>
      <c r="G122" s="44"/>
      <c r="H122" s="44"/>
      <c r="I122" s="44"/>
      <c r="J122" s="47"/>
      <c r="K122" s="44"/>
      <c r="L122" s="82">
        <v>239.29</v>
      </c>
      <c r="M122" s="65"/>
      <c r="N122" s="71">
        <v>11244.27</v>
      </c>
      <c r="R122" s="117"/>
      <c r="S122" s="117"/>
      <c r="AJ122" s="39"/>
      <c r="AK122" s="40"/>
      <c r="AL122" s="40"/>
      <c r="AR122" s="40" t="s">
        <v>75</v>
      </c>
    </row>
    <row r="123" spans="1:44" customFormat="1" ht="34.5" x14ac:dyDescent="0.25">
      <c r="A123" s="41" t="s">
        <v>124</v>
      </c>
      <c r="B123" s="42" t="s">
        <v>125</v>
      </c>
      <c r="C123" s="367" t="s">
        <v>126</v>
      </c>
      <c r="D123" s="367"/>
      <c r="E123" s="367"/>
      <c r="F123" s="43" t="s">
        <v>127</v>
      </c>
      <c r="G123" s="44">
        <v>0.05</v>
      </c>
      <c r="H123" s="45">
        <v>1</v>
      </c>
      <c r="I123" s="77">
        <v>0.05</v>
      </c>
      <c r="J123" s="47"/>
      <c r="K123" s="44"/>
      <c r="L123" s="47"/>
      <c r="M123" s="44"/>
      <c r="N123" s="48"/>
      <c r="R123" s="117"/>
      <c r="S123" s="117"/>
      <c r="AJ123" s="39"/>
      <c r="AK123" s="40"/>
      <c r="AL123" s="40" t="s">
        <v>126</v>
      </c>
      <c r="AR123" s="40"/>
    </row>
    <row r="124" spans="1:44" customFormat="1" ht="15" x14ac:dyDescent="0.25">
      <c r="A124" s="49"/>
      <c r="B124" s="50"/>
      <c r="C124" s="343" t="s">
        <v>128</v>
      </c>
      <c r="D124" s="343"/>
      <c r="E124" s="343"/>
      <c r="F124" s="343"/>
      <c r="G124" s="343"/>
      <c r="H124" s="343"/>
      <c r="I124" s="343"/>
      <c r="J124" s="343"/>
      <c r="K124" s="343"/>
      <c r="L124" s="343"/>
      <c r="M124" s="343"/>
      <c r="N124" s="371"/>
      <c r="R124" s="117"/>
      <c r="S124" s="117"/>
      <c r="AJ124" s="39"/>
      <c r="AK124" s="40"/>
      <c r="AL124" s="40"/>
      <c r="AM124" s="3" t="s">
        <v>128</v>
      </c>
      <c r="AR124" s="40"/>
    </row>
    <row r="125" spans="1:44" customFormat="1" ht="23.25" x14ac:dyDescent="0.25">
      <c r="A125" s="51"/>
      <c r="B125" s="52" t="s">
        <v>105</v>
      </c>
      <c r="C125" s="372" t="s">
        <v>106</v>
      </c>
      <c r="D125" s="372"/>
      <c r="E125" s="372"/>
      <c r="F125" s="372"/>
      <c r="G125" s="372"/>
      <c r="H125" s="372"/>
      <c r="I125" s="372"/>
      <c r="J125" s="372"/>
      <c r="K125" s="372"/>
      <c r="L125" s="372"/>
      <c r="M125" s="372"/>
      <c r="N125" s="373"/>
      <c r="R125" s="117"/>
      <c r="S125" s="117"/>
      <c r="AJ125" s="39"/>
      <c r="AK125" s="40"/>
      <c r="AL125" s="40"/>
      <c r="AN125" s="3" t="s">
        <v>106</v>
      </c>
      <c r="AR125" s="40"/>
    </row>
    <row r="126" spans="1:44" customFormat="1" ht="68.25" x14ac:dyDescent="0.25">
      <c r="A126" s="51"/>
      <c r="B126" s="52" t="s">
        <v>63</v>
      </c>
      <c r="C126" s="372" t="s">
        <v>64</v>
      </c>
      <c r="D126" s="372"/>
      <c r="E126" s="372"/>
      <c r="F126" s="372"/>
      <c r="G126" s="372"/>
      <c r="H126" s="372"/>
      <c r="I126" s="372"/>
      <c r="J126" s="372"/>
      <c r="K126" s="372"/>
      <c r="L126" s="372"/>
      <c r="M126" s="372"/>
      <c r="N126" s="373"/>
      <c r="R126" s="117"/>
      <c r="S126" s="117"/>
      <c r="AJ126" s="39"/>
      <c r="AK126" s="40"/>
      <c r="AL126" s="40"/>
      <c r="AN126" s="3" t="s">
        <v>64</v>
      </c>
      <c r="AR126" s="40"/>
    </row>
    <row r="127" spans="1:44" customFormat="1" ht="15" x14ac:dyDescent="0.25">
      <c r="A127" s="53"/>
      <c r="B127" s="52" t="s">
        <v>58</v>
      </c>
      <c r="C127" s="343" t="s">
        <v>65</v>
      </c>
      <c r="D127" s="343"/>
      <c r="E127" s="343"/>
      <c r="F127" s="54"/>
      <c r="G127" s="55"/>
      <c r="H127" s="55"/>
      <c r="I127" s="55"/>
      <c r="J127" s="56">
        <v>934.08</v>
      </c>
      <c r="K127" s="78">
        <v>1.3225</v>
      </c>
      <c r="L127" s="56">
        <v>61.77</v>
      </c>
      <c r="M127" s="57">
        <v>46.99</v>
      </c>
      <c r="N127" s="58">
        <v>2902.57</v>
      </c>
      <c r="R127" s="117"/>
      <c r="S127" s="117"/>
      <c r="AJ127" s="39"/>
      <c r="AK127" s="40"/>
      <c r="AL127" s="40"/>
      <c r="AO127" s="3" t="s">
        <v>65</v>
      </c>
      <c r="AR127" s="40"/>
    </row>
    <row r="128" spans="1:44" customFormat="1" ht="15" x14ac:dyDescent="0.25">
      <c r="A128" s="53"/>
      <c r="B128" s="52" t="s">
        <v>76</v>
      </c>
      <c r="C128" s="343" t="s">
        <v>80</v>
      </c>
      <c r="D128" s="343"/>
      <c r="E128" s="343"/>
      <c r="F128" s="54"/>
      <c r="G128" s="55"/>
      <c r="H128" s="55"/>
      <c r="I128" s="55"/>
      <c r="J128" s="72">
        <v>5644.81</v>
      </c>
      <c r="K128" s="78">
        <v>1.4375</v>
      </c>
      <c r="L128" s="56">
        <v>405.72</v>
      </c>
      <c r="M128" s="57">
        <v>14.01</v>
      </c>
      <c r="N128" s="58">
        <v>5684.14</v>
      </c>
      <c r="R128" s="117"/>
      <c r="S128" s="117"/>
      <c r="AJ128" s="39"/>
      <c r="AK128" s="40"/>
      <c r="AL128" s="40"/>
      <c r="AO128" s="3" t="s">
        <v>80</v>
      </c>
      <c r="AR128" s="40"/>
    </row>
    <row r="129" spans="1:44" customFormat="1" ht="15" x14ac:dyDescent="0.25">
      <c r="A129" s="53"/>
      <c r="B129" s="52" t="s">
        <v>81</v>
      </c>
      <c r="C129" s="343" t="s">
        <v>82</v>
      </c>
      <c r="D129" s="343"/>
      <c r="E129" s="343"/>
      <c r="F129" s="54"/>
      <c r="G129" s="55"/>
      <c r="H129" s="55"/>
      <c r="I129" s="55"/>
      <c r="J129" s="56">
        <v>786.51</v>
      </c>
      <c r="K129" s="78">
        <v>1.4375</v>
      </c>
      <c r="L129" s="56">
        <v>56.53</v>
      </c>
      <c r="M129" s="57">
        <v>46.99</v>
      </c>
      <c r="N129" s="58">
        <v>2656.34</v>
      </c>
      <c r="R129" s="117"/>
      <c r="S129" s="117"/>
      <c r="AJ129" s="39"/>
      <c r="AK129" s="40"/>
      <c r="AL129" s="40"/>
      <c r="AO129" s="3" t="s">
        <v>82</v>
      </c>
      <c r="AR129" s="40"/>
    </row>
    <row r="130" spans="1:44" customFormat="1" ht="15" x14ac:dyDescent="0.25">
      <c r="A130" s="53"/>
      <c r="B130" s="52" t="s">
        <v>83</v>
      </c>
      <c r="C130" s="343" t="s">
        <v>84</v>
      </c>
      <c r="D130" s="343"/>
      <c r="E130" s="343"/>
      <c r="F130" s="54"/>
      <c r="G130" s="55"/>
      <c r="H130" s="55"/>
      <c r="I130" s="55"/>
      <c r="J130" s="56">
        <v>247.81</v>
      </c>
      <c r="K130" s="55"/>
      <c r="L130" s="56">
        <v>12.39</v>
      </c>
      <c r="M130" s="57">
        <v>8.75</v>
      </c>
      <c r="N130" s="73">
        <v>108.41</v>
      </c>
      <c r="R130" s="117"/>
      <c r="S130" s="117"/>
      <c r="AJ130" s="39"/>
      <c r="AK130" s="40"/>
      <c r="AL130" s="40"/>
      <c r="AO130" s="3" t="s">
        <v>84</v>
      </c>
      <c r="AR130" s="40"/>
    </row>
    <row r="131" spans="1:44" customFormat="1" ht="15" x14ac:dyDescent="0.25">
      <c r="A131" s="59"/>
      <c r="B131" s="52"/>
      <c r="C131" s="343" t="s">
        <v>66</v>
      </c>
      <c r="D131" s="343"/>
      <c r="E131" s="343"/>
      <c r="F131" s="54" t="s">
        <v>67</v>
      </c>
      <c r="G131" s="57">
        <v>99.37</v>
      </c>
      <c r="H131" s="78">
        <v>1.3225</v>
      </c>
      <c r="I131" s="81">
        <v>6.5708412999999997</v>
      </c>
      <c r="J131" s="62"/>
      <c r="K131" s="55"/>
      <c r="L131" s="62"/>
      <c r="M131" s="55"/>
      <c r="N131" s="63"/>
      <c r="R131" s="117"/>
      <c r="S131" s="117"/>
      <c r="AJ131" s="39"/>
      <c r="AK131" s="40"/>
      <c r="AL131" s="40"/>
      <c r="AP131" s="3" t="s">
        <v>66</v>
      </c>
      <c r="AR131" s="40"/>
    </row>
    <row r="132" spans="1:44" customFormat="1" ht="15" x14ac:dyDescent="0.25">
      <c r="A132" s="59"/>
      <c r="B132" s="52"/>
      <c r="C132" s="343" t="s">
        <v>85</v>
      </c>
      <c r="D132" s="343"/>
      <c r="E132" s="343"/>
      <c r="F132" s="54" t="s">
        <v>67</v>
      </c>
      <c r="G132" s="57">
        <v>58.26</v>
      </c>
      <c r="H132" s="78">
        <v>1.4375</v>
      </c>
      <c r="I132" s="81">
        <v>4.1874374999999997</v>
      </c>
      <c r="J132" s="62"/>
      <c r="K132" s="55"/>
      <c r="L132" s="62"/>
      <c r="M132" s="55"/>
      <c r="N132" s="63"/>
      <c r="R132" s="117"/>
      <c r="S132" s="117"/>
      <c r="AJ132" s="39"/>
      <c r="AK132" s="40"/>
      <c r="AL132" s="40"/>
      <c r="AP132" s="3" t="s">
        <v>85</v>
      </c>
      <c r="AR132" s="40"/>
    </row>
    <row r="133" spans="1:44" customFormat="1" ht="15" x14ac:dyDescent="0.25">
      <c r="A133" s="49"/>
      <c r="B133" s="52"/>
      <c r="C133" s="374" t="s">
        <v>68</v>
      </c>
      <c r="D133" s="374"/>
      <c r="E133" s="374"/>
      <c r="F133" s="64"/>
      <c r="G133" s="65"/>
      <c r="H133" s="65"/>
      <c r="I133" s="65"/>
      <c r="J133" s="76">
        <v>6826.7</v>
      </c>
      <c r="K133" s="65"/>
      <c r="L133" s="66">
        <v>479.88</v>
      </c>
      <c r="M133" s="65"/>
      <c r="N133" s="67">
        <v>8695.1200000000008</v>
      </c>
      <c r="R133" s="117"/>
      <c r="S133" s="117"/>
      <c r="AJ133" s="39"/>
      <c r="AK133" s="40"/>
      <c r="AL133" s="40"/>
      <c r="AQ133" s="3" t="s">
        <v>68</v>
      </c>
      <c r="AR133" s="40"/>
    </row>
    <row r="134" spans="1:44" customFormat="1" ht="15" x14ac:dyDescent="0.25">
      <c r="A134" s="59"/>
      <c r="B134" s="52"/>
      <c r="C134" s="343" t="s">
        <v>69</v>
      </c>
      <c r="D134" s="343"/>
      <c r="E134" s="343"/>
      <c r="F134" s="54"/>
      <c r="G134" s="55"/>
      <c r="H134" s="55"/>
      <c r="I134" s="55"/>
      <c r="J134" s="62"/>
      <c r="K134" s="55"/>
      <c r="L134" s="56">
        <v>118.3</v>
      </c>
      <c r="M134" s="55"/>
      <c r="N134" s="58">
        <v>5558.91</v>
      </c>
      <c r="R134" s="117"/>
      <c r="S134" s="117"/>
      <c r="AJ134" s="39"/>
      <c r="AK134" s="40"/>
      <c r="AL134" s="40"/>
      <c r="AP134" s="3" t="s">
        <v>69</v>
      </c>
      <c r="AR134" s="40"/>
    </row>
    <row r="135" spans="1:44" customFormat="1" ht="23.25" x14ac:dyDescent="0.25">
      <c r="A135" s="59"/>
      <c r="B135" s="52" t="s">
        <v>129</v>
      </c>
      <c r="C135" s="343" t="s">
        <v>130</v>
      </c>
      <c r="D135" s="343"/>
      <c r="E135" s="343"/>
      <c r="F135" s="54" t="s">
        <v>72</v>
      </c>
      <c r="G135" s="60">
        <v>110</v>
      </c>
      <c r="H135" s="55"/>
      <c r="I135" s="60">
        <v>110</v>
      </c>
      <c r="J135" s="62"/>
      <c r="K135" s="55"/>
      <c r="L135" s="56">
        <v>130.13</v>
      </c>
      <c r="M135" s="55"/>
      <c r="N135" s="58">
        <v>6114.8</v>
      </c>
      <c r="R135" s="117"/>
      <c r="S135" s="117"/>
      <c r="AJ135" s="39"/>
      <c r="AK135" s="40"/>
      <c r="AL135" s="40"/>
      <c r="AP135" s="3" t="s">
        <v>130</v>
      </c>
      <c r="AR135" s="40"/>
    </row>
    <row r="136" spans="1:44" customFormat="1" ht="23.25" x14ac:dyDescent="0.25">
      <c r="A136" s="59"/>
      <c r="B136" s="52" t="s">
        <v>131</v>
      </c>
      <c r="C136" s="343" t="s">
        <v>132</v>
      </c>
      <c r="D136" s="343"/>
      <c r="E136" s="343"/>
      <c r="F136" s="54" t="s">
        <v>72</v>
      </c>
      <c r="G136" s="60">
        <v>73</v>
      </c>
      <c r="H136" s="57">
        <v>0.85</v>
      </c>
      <c r="I136" s="57">
        <v>62.05</v>
      </c>
      <c r="J136" s="62"/>
      <c r="K136" s="55"/>
      <c r="L136" s="56">
        <v>73.41</v>
      </c>
      <c r="M136" s="55"/>
      <c r="N136" s="58">
        <v>3449.3</v>
      </c>
      <c r="R136" s="117"/>
      <c r="S136" s="117"/>
      <c r="AJ136" s="39"/>
      <c r="AK136" s="40"/>
      <c r="AL136" s="40"/>
      <c r="AP136" s="3" t="s">
        <v>132</v>
      </c>
      <c r="AR136" s="40"/>
    </row>
    <row r="137" spans="1:44" customFormat="1" ht="15" x14ac:dyDescent="0.25">
      <c r="A137" s="68"/>
      <c r="B137" s="69"/>
      <c r="C137" s="367" t="s">
        <v>75</v>
      </c>
      <c r="D137" s="367"/>
      <c r="E137" s="367"/>
      <c r="F137" s="43"/>
      <c r="G137" s="44"/>
      <c r="H137" s="44"/>
      <c r="I137" s="44"/>
      <c r="J137" s="47"/>
      <c r="K137" s="44"/>
      <c r="L137" s="82">
        <v>683.42</v>
      </c>
      <c r="M137" s="65"/>
      <c r="N137" s="71">
        <v>18259.22</v>
      </c>
      <c r="R137" s="117"/>
      <c r="S137" s="117"/>
      <c r="AJ137" s="39"/>
      <c r="AK137" s="40"/>
      <c r="AL137" s="40"/>
      <c r="AR137" s="40" t="s">
        <v>75</v>
      </c>
    </row>
    <row r="138" spans="1:44" customFormat="1" ht="23.25" x14ac:dyDescent="0.25">
      <c r="A138" s="41" t="s">
        <v>133</v>
      </c>
      <c r="B138" s="42" t="s">
        <v>134</v>
      </c>
      <c r="C138" s="367" t="s">
        <v>135</v>
      </c>
      <c r="D138" s="367"/>
      <c r="E138" s="367"/>
      <c r="F138" s="43" t="s">
        <v>119</v>
      </c>
      <c r="G138" s="44">
        <v>5</v>
      </c>
      <c r="H138" s="45">
        <v>1</v>
      </c>
      <c r="I138" s="45">
        <v>5</v>
      </c>
      <c r="J138" s="82">
        <v>462.83</v>
      </c>
      <c r="K138" s="44"/>
      <c r="L138" s="70">
        <v>2314.15</v>
      </c>
      <c r="M138" s="77">
        <v>8.75</v>
      </c>
      <c r="N138" s="71">
        <v>20248.810000000001</v>
      </c>
      <c r="R138" s="117"/>
      <c r="S138" s="117"/>
      <c r="AJ138" s="39"/>
      <c r="AK138" s="40"/>
      <c r="AL138" s="40" t="s">
        <v>135</v>
      </c>
      <c r="AR138" s="40"/>
    </row>
    <row r="139" spans="1:44" customFormat="1" ht="15" x14ac:dyDescent="0.25">
      <c r="A139" s="68"/>
      <c r="B139" s="69"/>
      <c r="C139" s="367" t="s">
        <v>75</v>
      </c>
      <c r="D139" s="367"/>
      <c r="E139" s="367"/>
      <c r="F139" s="43"/>
      <c r="G139" s="44"/>
      <c r="H139" s="44"/>
      <c r="I139" s="44"/>
      <c r="J139" s="47"/>
      <c r="K139" s="44"/>
      <c r="L139" s="70">
        <v>2314.15</v>
      </c>
      <c r="M139" s="65"/>
      <c r="N139" s="71">
        <v>20248.810000000001</v>
      </c>
      <c r="R139" s="117"/>
      <c r="S139" s="117"/>
      <c r="AJ139" s="39"/>
      <c r="AK139" s="40"/>
      <c r="AL139" s="40"/>
      <c r="AR139" s="40" t="s">
        <v>75</v>
      </c>
    </row>
    <row r="140" spans="1:44" customFormat="1" ht="23.25" x14ac:dyDescent="0.25">
      <c r="A140" s="41" t="s">
        <v>136</v>
      </c>
      <c r="B140" s="42" t="s">
        <v>137</v>
      </c>
      <c r="C140" s="367" t="s">
        <v>138</v>
      </c>
      <c r="D140" s="367"/>
      <c r="E140" s="367"/>
      <c r="F140" s="43" t="s">
        <v>61</v>
      </c>
      <c r="G140" s="44">
        <v>1.4500000000000001E-2</v>
      </c>
      <c r="H140" s="45">
        <v>1</v>
      </c>
      <c r="I140" s="46">
        <v>1.4500000000000001E-2</v>
      </c>
      <c r="J140" s="47"/>
      <c r="K140" s="44"/>
      <c r="L140" s="47"/>
      <c r="M140" s="44"/>
      <c r="N140" s="48"/>
      <c r="R140" s="117"/>
      <c r="S140" s="117"/>
      <c r="AJ140" s="39"/>
      <c r="AK140" s="40"/>
      <c r="AL140" s="40" t="s">
        <v>138</v>
      </c>
      <c r="AR140" s="40"/>
    </row>
    <row r="141" spans="1:44" customFormat="1" ht="15" x14ac:dyDescent="0.25">
      <c r="A141" s="49"/>
      <c r="B141" s="50"/>
      <c r="C141" s="343" t="s">
        <v>139</v>
      </c>
      <c r="D141" s="343"/>
      <c r="E141" s="343"/>
      <c r="F141" s="343"/>
      <c r="G141" s="343"/>
      <c r="H141" s="343"/>
      <c r="I141" s="343"/>
      <c r="J141" s="343"/>
      <c r="K141" s="343"/>
      <c r="L141" s="343"/>
      <c r="M141" s="343"/>
      <c r="N141" s="371"/>
      <c r="R141" s="117"/>
      <c r="S141" s="117"/>
      <c r="AJ141" s="39"/>
      <c r="AK141" s="40"/>
      <c r="AL141" s="40"/>
      <c r="AM141" s="3" t="s">
        <v>139</v>
      </c>
      <c r="AR141" s="40"/>
    </row>
    <row r="142" spans="1:44" customFormat="1" ht="23.25" x14ac:dyDescent="0.25">
      <c r="A142" s="51"/>
      <c r="B142" s="52" t="s">
        <v>105</v>
      </c>
      <c r="C142" s="372" t="s">
        <v>106</v>
      </c>
      <c r="D142" s="372"/>
      <c r="E142" s="372"/>
      <c r="F142" s="372"/>
      <c r="G142" s="372"/>
      <c r="H142" s="372"/>
      <c r="I142" s="372"/>
      <c r="J142" s="372"/>
      <c r="K142" s="372"/>
      <c r="L142" s="372"/>
      <c r="M142" s="372"/>
      <c r="N142" s="373"/>
      <c r="R142" s="117"/>
      <c r="S142" s="117"/>
      <c r="AJ142" s="39"/>
      <c r="AK142" s="40"/>
      <c r="AL142" s="40"/>
      <c r="AN142" s="3" t="s">
        <v>106</v>
      </c>
      <c r="AR142" s="40"/>
    </row>
    <row r="143" spans="1:44" customFormat="1" ht="68.25" x14ac:dyDescent="0.25">
      <c r="A143" s="51"/>
      <c r="B143" s="52" t="s">
        <v>63</v>
      </c>
      <c r="C143" s="372" t="s">
        <v>64</v>
      </c>
      <c r="D143" s="372"/>
      <c r="E143" s="372"/>
      <c r="F143" s="372"/>
      <c r="G143" s="372"/>
      <c r="H143" s="372"/>
      <c r="I143" s="372"/>
      <c r="J143" s="372"/>
      <c r="K143" s="372"/>
      <c r="L143" s="372"/>
      <c r="M143" s="372"/>
      <c r="N143" s="373"/>
      <c r="R143" s="117"/>
      <c r="S143" s="117"/>
      <c r="AJ143" s="39"/>
      <c r="AK143" s="40"/>
      <c r="AL143" s="40"/>
      <c r="AN143" s="3" t="s">
        <v>64</v>
      </c>
      <c r="AR143" s="40"/>
    </row>
    <row r="144" spans="1:44" customFormat="1" ht="15" x14ac:dyDescent="0.25">
      <c r="A144" s="53"/>
      <c r="B144" s="52" t="s">
        <v>58</v>
      </c>
      <c r="C144" s="343" t="s">
        <v>65</v>
      </c>
      <c r="D144" s="343"/>
      <c r="E144" s="343"/>
      <c r="F144" s="54"/>
      <c r="G144" s="55"/>
      <c r="H144" s="55"/>
      <c r="I144" s="55"/>
      <c r="J144" s="56">
        <v>663.75</v>
      </c>
      <c r="K144" s="78">
        <v>1.3225</v>
      </c>
      <c r="L144" s="56">
        <v>12.73</v>
      </c>
      <c r="M144" s="57">
        <v>46.99</v>
      </c>
      <c r="N144" s="73">
        <v>598.17999999999995</v>
      </c>
      <c r="R144" s="117"/>
      <c r="S144" s="117"/>
      <c r="AJ144" s="39"/>
      <c r="AK144" s="40"/>
      <c r="AL144" s="40"/>
      <c r="AO144" s="3" t="s">
        <v>65</v>
      </c>
      <c r="AR144" s="40"/>
    </row>
    <row r="145" spans="1:44" customFormat="1" ht="15" x14ac:dyDescent="0.25">
      <c r="A145" s="59"/>
      <c r="B145" s="52"/>
      <c r="C145" s="343" t="s">
        <v>66</v>
      </c>
      <c r="D145" s="343"/>
      <c r="E145" s="343"/>
      <c r="F145" s="54" t="s">
        <v>67</v>
      </c>
      <c r="G145" s="75">
        <v>88.5</v>
      </c>
      <c r="H145" s="78">
        <v>1.3225</v>
      </c>
      <c r="I145" s="81">
        <v>1.6970981000000001</v>
      </c>
      <c r="J145" s="62"/>
      <c r="K145" s="55"/>
      <c r="L145" s="62"/>
      <c r="M145" s="55"/>
      <c r="N145" s="63"/>
      <c r="R145" s="117"/>
      <c r="S145" s="117"/>
      <c r="AJ145" s="39"/>
      <c r="AK145" s="40"/>
      <c r="AL145" s="40"/>
      <c r="AP145" s="3" t="s">
        <v>66</v>
      </c>
      <c r="AR145" s="40"/>
    </row>
    <row r="146" spans="1:44" customFormat="1" ht="15" x14ac:dyDescent="0.25">
      <c r="A146" s="49"/>
      <c r="B146" s="52"/>
      <c r="C146" s="374" t="s">
        <v>68</v>
      </c>
      <c r="D146" s="374"/>
      <c r="E146" s="374"/>
      <c r="F146" s="64"/>
      <c r="G146" s="65"/>
      <c r="H146" s="65"/>
      <c r="I146" s="65"/>
      <c r="J146" s="66">
        <v>663.75</v>
      </c>
      <c r="K146" s="65"/>
      <c r="L146" s="66">
        <v>12.73</v>
      </c>
      <c r="M146" s="65"/>
      <c r="N146" s="83">
        <v>598.17999999999995</v>
      </c>
      <c r="R146" s="117"/>
      <c r="S146" s="117"/>
      <c r="AJ146" s="39"/>
      <c r="AK146" s="40"/>
      <c r="AL146" s="40"/>
      <c r="AQ146" s="3" t="s">
        <v>68</v>
      </c>
      <c r="AR146" s="40"/>
    </row>
    <row r="147" spans="1:44" customFormat="1" ht="15" x14ac:dyDescent="0.25">
      <c r="A147" s="59"/>
      <c r="B147" s="52"/>
      <c r="C147" s="343" t="s">
        <v>69</v>
      </c>
      <c r="D147" s="343"/>
      <c r="E147" s="343"/>
      <c r="F147" s="54"/>
      <c r="G147" s="55"/>
      <c r="H147" s="55"/>
      <c r="I147" s="55"/>
      <c r="J147" s="62"/>
      <c r="K147" s="55"/>
      <c r="L147" s="56">
        <v>12.73</v>
      </c>
      <c r="M147" s="55"/>
      <c r="N147" s="73">
        <v>598.17999999999995</v>
      </c>
      <c r="R147" s="117"/>
      <c r="S147" s="117"/>
      <c r="AJ147" s="39"/>
      <c r="AK147" s="40"/>
      <c r="AL147" s="40"/>
      <c r="AP147" s="3" t="s">
        <v>69</v>
      </c>
      <c r="AR147" s="40"/>
    </row>
    <row r="148" spans="1:44" customFormat="1" ht="23.25" x14ac:dyDescent="0.25">
      <c r="A148" s="59"/>
      <c r="B148" s="52" t="s">
        <v>70</v>
      </c>
      <c r="C148" s="343" t="s">
        <v>71</v>
      </c>
      <c r="D148" s="343"/>
      <c r="E148" s="343"/>
      <c r="F148" s="54" t="s">
        <v>72</v>
      </c>
      <c r="G148" s="60">
        <v>89</v>
      </c>
      <c r="H148" s="55"/>
      <c r="I148" s="60">
        <v>89</v>
      </c>
      <c r="J148" s="62"/>
      <c r="K148" s="55"/>
      <c r="L148" s="56">
        <v>11.33</v>
      </c>
      <c r="M148" s="55"/>
      <c r="N148" s="73">
        <v>532.38</v>
      </c>
      <c r="R148" s="117"/>
      <c r="S148" s="117"/>
      <c r="AJ148" s="39"/>
      <c r="AK148" s="40"/>
      <c r="AL148" s="40"/>
      <c r="AP148" s="3" t="s">
        <v>71</v>
      </c>
      <c r="AR148" s="40"/>
    </row>
    <row r="149" spans="1:44" customFormat="1" ht="45" x14ac:dyDescent="0.25">
      <c r="A149" s="59"/>
      <c r="B149" s="52" t="s">
        <v>73</v>
      </c>
      <c r="C149" s="343" t="s">
        <v>74</v>
      </c>
      <c r="D149" s="343"/>
      <c r="E149" s="343"/>
      <c r="F149" s="54" t="s">
        <v>72</v>
      </c>
      <c r="G149" s="60">
        <v>40</v>
      </c>
      <c r="H149" s="57">
        <v>0.85</v>
      </c>
      <c r="I149" s="60">
        <v>34</v>
      </c>
      <c r="J149" s="62"/>
      <c r="K149" s="55"/>
      <c r="L149" s="56">
        <v>4.33</v>
      </c>
      <c r="M149" s="55"/>
      <c r="N149" s="73">
        <v>203.38</v>
      </c>
      <c r="R149" s="117"/>
      <c r="S149" s="117"/>
      <c r="AJ149" s="39"/>
      <c r="AK149" s="40"/>
      <c r="AL149" s="40"/>
      <c r="AP149" s="3" t="s">
        <v>74</v>
      </c>
      <c r="AR149" s="40"/>
    </row>
    <row r="150" spans="1:44" customFormat="1" ht="15" x14ac:dyDescent="0.25">
      <c r="A150" s="68"/>
      <c r="B150" s="69"/>
      <c r="C150" s="367" t="s">
        <v>75</v>
      </c>
      <c r="D150" s="367"/>
      <c r="E150" s="367"/>
      <c r="F150" s="43"/>
      <c r="G150" s="44"/>
      <c r="H150" s="44"/>
      <c r="I150" s="44"/>
      <c r="J150" s="47"/>
      <c r="K150" s="44"/>
      <c r="L150" s="82">
        <v>28.39</v>
      </c>
      <c r="M150" s="65"/>
      <c r="N150" s="71">
        <v>1333.94</v>
      </c>
      <c r="R150" s="117"/>
      <c r="S150" s="117"/>
      <c r="AJ150" s="39"/>
      <c r="AK150" s="40"/>
      <c r="AL150" s="40"/>
      <c r="AR150" s="40" t="s">
        <v>75</v>
      </c>
    </row>
    <row r="151" spans="1:44" customFormat="1" ht="34.5" x14ac:dyDescent="0.25">
      <c r="A151" s="41" t="s">
        <v>140</v>
      </c>
      <c r="B151" s="42" t="s">
        <v>111</v>
      </c>
      <c r="C151" s="367" t="s">
        <v>112</v>
      </c>
      <c r="D151" s="367"/>
      <c r="E151" s="367"/>
      <c r="F151" s="43" t="s">
        <v>61</v>
      </c>
      <c r="G151" s="44">
        <v>0.16500000000000001</v>
      </c>
      <c r="H151" s="45">
        <v>1</v>
      </c>
      <c r="I151" s="79">
        <v>0.16500000000000001</v>
      </c>
      <c r="J151" s="47"/>
      <c r="K151" s="44"/>
      <c r="L151" s="47"/>
      <c r="M151" s="44"/>
      <c r="N151" s="48"/>
      <c r="R151" s="117"/>
      <c r="S151" s="117"/>
      <c r="AJ151" s="39"/>
      <c r="AK151" s="40"/>
      <c r="AL151" s="40" t="s">
        <v>112</v>
      </c>
      <c r="AR151" s="40"/>
    </row>
    <row r="152" spans="1:44" customFormat="1" ht="15" x14ac:dyDescent="0.25">
      <c r="A152" s="49"/>
      <c r="B152" s="50"/>
      <c r="C152" s="343" t="s">
        <v>141</v>
      </c>
      <c r="D152" s="343"/>
      <c r="E152" s="343"/>
      <c r="F152" s="343"/>
      <c r="G152" s="343"/>
      <c r="H152" s="343"/>
      <c r="I152" s="343"/>
      <c r="J152" s="343"/>
      <c r="K152" s="343"/>
      <c r="L152" s="343"/>
      <c r="M152" s="343"/>
      <c r="N152" s="371"/>
      <c r="R152" s="117"/>
      <c r="S152" s="117"/>
      <c r="AJ152" s="39"/>
      <c r="AK152" s="40"/>
      <c r="AL152" s="40"/>
      <c r="AM152" s="3" t="s">
        <v>141</v>
      </c>
      <c r="AR152" s="40"/>
    </row>
    <row r="153" spans="1:44" customFormat="1" ht="23.25" x14ac:dyDescent="0.25">
      <c r="A153" s="51"/>
      <c r="B153" s="52" t="s">
        <v>105</v>
      </c>
      <c r="C153" s="372" t="s">
        <v>106</v>
      </c>
      <c r="D153" s="372"/>
      <c r="E153" s="372"/>
      <c r="F153" s="372"/>
      <c r="G153" s="372"/>
      <c r="H153" s="372"/>
      <c r="I153" s="372"/>
      <c r="J153" s="372"/>
      <c r="K153" s="372"/>
      <c r="L153" s="372"/>
      <c r="M153" s="372"/>
      <c r="N153" s="373"/>
      <c r="R153" s="117"/>
      <c r="S153" s="117"/>
      <c r="AJ153" s="39"/>
      <c r="AK153" s="40"/>
      <c r="AL153" s="40"/>
      <c r="AN153" s="3" t="s">
        <v>106</v>
      </c>
      <c r="AR153" s="40"/>
    </row>
    <row r="154" spans="1:44" customFormat="1" ht="68.25" x14ac:dyDescent="0.25">
      <c r="A154" s="51"/>
      <c r="B154" s="52" t="s">
        <v>63</v>
      </c>
      <c r="C154" s="372" t="s">
        <v>64</v>
      </c>
      <c r="D154" s="372"/>
      <c r="E154" s="372"/>
      <c r="F154" s="372"/>
      <c r="G154" s="372"/>
      <c r="H154" s="372"/>
      <c r="I154" s="372"/>
      <c r="J154" s="372"/>
      <c r="K154" s="372"/>
      <c r="L154" s="372"/>
      <c r="M154" s="372"/>
      <c r="N154" s="373"/>
      <c r="R154" s="117"/>
      <c r="S154" s="117"/>
      <c r="AJ154" s="39"/>
      <c r="AK154" s="40"/>
      <c r="AL154" s="40"/>
      <c r="AN154" s="3" t="s">
        <v>64</v>
      </c>
      <c r="AR154" s="40"/>
    </row>
    <row r="155" spans="1:44" customFormat="1" ht="15" x14ac:dyDescent="0.25">
      <c r="A155" s="53"/>
      <c r="B155" s="52" t="s">
        <v>58</v>
      </c>
      <c r="C155" s="343" t="s">
        <v>65</v>
      </c>
      <c r="D155" s="343"/>
      <c r="E155" s="343"/>
      <c r="F155" s="54"/>
      <c r="G155" s="55"/>
      <c r="H155" s="55"/>
      <c r="I155" s="55"/>
      <c r="J155" s="72">
        <v>1201.2</v>
      </c>
      <c r="K155" s="78">
        <v>1.3225</v>
      </c>
      <c r="L155" s="56">
        <v>262.12</v>
      </c>
      <c r="M155" s="57">
        <v>46.99</v>
      </c>
      <c r="N155" s="58">
        <v>12317.02</v>
      </c>
      <c r="R155" s="117"/>
      <c r="S155" s="117"/>
      <c r="AJ155" s="39"/>
      <c r="AK155" s="40"/>
      <c r="AL155" s="40"/>
      <c r="AO155" s="3" t="s">
        <v>65</v>
      </c>
      <c r="AR155" s="40"/>
    </row>
    <row r="156" spans="1:44" customFormat="1" ht="15" x14ac:dyDescent="0.25">
      <c r="A156" s="59"/>
      <c r="B156" s="52"/>
      <c r="C156" s="343" t="s">
        <v>66</v>
      </c>
      <c r="D156" s="343"/>
      <c r="E156" s="343"/>
      <c r="F156" s="54" t="s">
        <v>67</v>
      </c>
      <c r="G156" s="60">
        <v>154</v>
      </c>
      <c r="H156" s="78">
        <v>1.3225</v>
      </c>
      <c r="I156" s="80">
        <v>33.604725000000002</v>
      </c>
      <c r="J156" s="62"/>
      <c r="K156" s="55"/>
      <c r="L156" s="62"/>
      <c r="M156" s="55"/>
      <c r="N156" s="63"/>
      <c r="R156" s="117"/>
      <c r="S156" s="117"/>
      <c r="AJ156" s="39"/>
      <c r="AK156" s="40"/>
      <c r="AL156" s="40"/>
      <c r="AP156" s="3" t="s">
        <v>66</v>
      </c>
      <c r="AR156" s="40"/>
    </row>
    <row r="157" spans="1:44" customFormat="1" ht="15" x14ac:dyDescent="0.25">
      <c r="A157" s="49"/>
      <c r="B157" s="52"/>
      <c r="C157" s="374" t="s">
        <v>68</v>
      </c>
      <c r="D157" s="374"/>
      <c r="E157" s="374"/>
      <c r="F157" s="64"/>
      <c r="G157" s="65"/>
      <c r="H157" s="65"/>
      <c r="I157" s="65"/>
      <c r="J157" s="76">
        <v>1201.2</v>
      </c>
      <c r="K157" s="65"/>
      <c r="L157" s="66">
        <v>262.12</v>
      </c>
      <c r="M157" s="65"/>
      <c r="N157" s="67">
        <v>12317.02</v>
      </c>
      <c r="R157" s="117"/>
      <c r="S157" s="117"/>
      <c r="AJ157" s="39"/>
      <c r="AK157" s="40"/>
      <c r="AL157" s="40"/>
      <c r="AQ157" s="3" t="s">
        <v>68</v>
      </c>
      <c r="AR157" s="40"/>
    </row>
    <row r="158" spans="1:44" customFormat="1" ht="15" x14ac:dyDescent="0.25">
      <c r="A158" s="59"/>
      <c r="B158" s="52"/>
      <c r="C158" s="343" t="s">
        <v>69</v>
      </c>
      <c r="D158" s="343"/>
      <c r="E158" s="343"/>
      <c r="F158" s="54"/>
      <c r="G158" s="55"/>
      <c r="H158" s="55"/>
      <c r="I158" s="55"/>
      <c r="J158" s="62"/>
      <c r="K158" s="55"/>
      <c r="L158" s="56">
        <v>262.12</v>
      </c>
      <c r="M158" s="55"/>
      <c r="N158" s="58">
        <v>12317.02</v>
      </c>
      <c r="R158" s="117"/>
      <c r="S158" s="117"/>
      <c r="AJ158" s="39"/>
      <c r="AK158" s="40"/>
      <c r="AL158" s="40"/>
      <c r="AP158" s="3" t="s">
        <v>69</v>
      </c>
      <c r="AR158" s="40"/>
    </row>
    <row r="159" spans="1:44" customFormat="1" ht="23.25" x14ac:dyDescent="0.25">
      <c r="A159" s="59"/>
      <c r="B159" s="52" t="s">
        <v>70</v>
      </c>
      <c r="C159" s="343" t="s">
        <v>71</v>
      </c>
      <c r="D159" s="343"/>
      <c r="E159" s="343"/>
      <c r="F159" s="54" t="s">
        <v>72</v>
      </c>
      <c r="G159" s="60">
        <v>89</v>
      </c>
      <c r="H159" s="55"/>
      <c r="I159" s="60">
        <v>89</v>
      </c>
      <c r="J159" s="62"/>
      <c r="K159" s="55"/>
      <c r="L159" s="56">
        <v>233.29</v>
      </c>
      <c r="M159" s="55"/>
      <c r="N159" s="58">
        <v>10962.15</v>
      </c>
      <c r="R159" s="117"/>
      <c r="S159" s="117"/>
      <c r="AJ159" s="39"/>
      <c r="AK159" s="40"/>
      <c r="AL159" s="40"/>
      <c r="AP159" s="3" t="s">
        <v>71</v>
      </c>
      <c r="AR159" s="40"/>
    </row>
    <row r="160" spans="1:44" customFormat="1" ht="45" x14ac:dyDescent="0.25">
      <c r="A160" s="59"/>
      <c r="B160" s="52" t="s">
        <v>73</v>
      </c>
      <c r="C160" s="343" t="s">
        <v>74</v>
      </c>
      <c r="D160" s="343"/>
      <c r="E160" s="343"/>
      <c r="F160" s="54" t="s">
        <v>72</v>
      </c>
      <c r="G160" s="60">
        <v>40</v>
      </c>
      <c r="H160" s="57">
        <v>0.85</v>
      </c>
      <c r="I160" s="60">
        <v>34</v>
      </c>
      <c r="J160" s="62"/>
      <c r="K160" s="55"/>
      <c r="L160" s="56">
        <v>89.12</v>
      </c>
      <c r="M160" s="55"/>
      <c r="N160" s="58">
        <v>4187.79</v>
      </c>
      <c r="R160" s="117"/>
      <c r="S160" s="117"/>
      <c r="AJ160" s="39"/>
      <c r="AK160" s="40"/>
      <c r="AL160" s="40"/>
      <c r="AP160" s="3" t="s">
        <v>74</v>
      </c>
      <c r="AR160" s="40"/>
    </row>
    <row r="161" spans="1:44" customFormat="1" ht="15" x14ac:dyDescent="0.25">
      <c r="A161" s="68"/>
      <c r="B161" s="69"/>
      <c r="C161" s="367" t="s">
        <v>75</v>
      </c>
      <c r="D161" s="367"/>
      <c r="E161" s="367"/>
      <c r="F161" s="43"/>
      <c r="G161" s="44"/>
      <c r="H161" s="44"/>
      <c r="I161" s="44"/>
      <c r="J161" s="47"/>
      <c r="K161" s="44"/>
      <c r="L161" s="82">
        <v>584.53</v>
      </c>
      <c r="M161" s="65"/>
      <c r="N161" s="71">
        <v>27466.959999999999</v>
      </c>
      <c r="R161" s="117"/>
      <c r="S161" s="117"/>
      <c r="AJ161" s="39"/>
      <c r="AK161" s="40"/>
      <c r="AL161" s="40"/>
      <c r="AR161" s="40" t="s">
        <v>75</v>
      </c>
    </row>
    <row r="162" spans="1:44" customFormat="1" ht="45.75" x14ac:dyDescent="0.25">
      <c r="A162" s="41" t="s">
        <v>142</v>
      </c>
      <c r="B162" s="42" t="s">
        <v>111</v>
      </c>
      <c r="C162" s="367" t="s">
        <v>143</v>
      </c>
      <c r="D162" s="367"/>
      <c r="E162" s="367"/>
      <c r="F162" s="43" t="s">
        <v>61</v>
      </c>
      <c r="G162" s="44">
        <v>8.2500000000000004E-2</v>
      </c>
      <c r="H162" s="45">
        <v>1</v>
      </c>
      <c r="I162" s="46">
        <v>8.2500000000000004E-2</v>
      </c>
      <c r="J162" s="47"/>
      <c r="K162" s="44"/>
      <c r="L162" s="47"/>
      <c r="M162" s="44"/>
      <c r="N162" s="48"/>
      <c r="R162" s="117"/>
      <c r="S162" s="117"/>
      <c r="AJ162" s="39"/>
      <c r="AK162" s="40"/>
      <c r="AL162" s="40" t="s">
        <v>143</v>
      </c>
      <c r="AR162" s="40"/>
    </row>
    <row r="163" spans="1:44" customFormat="1" ht="15" x14ac:dyDescent="0.25">
      <c r="A163" s="49"/>
      <c r="B163" s="50"/>
      <c r="C163" s="343" t="s">
        <v>144</v>
      </c>
      <c r="D163" s="343"/>
      <c r="E163" s="343"/>
      <c r="F163" s="343"/>
      <c r="G163" s="343"/>
      <c r="H163" s="343"/>
      <c r="I163" s="343"/>
      <c r="J163" s="343"/>
      <c r="K163" s="343"/>
      <c r="L163" s="343"/>
      <c r="M163" s="343"/>
      <c r="N163" s="371"/>
      <c r="R163" s="117"/>
      <c r="S163" s="117"/>
      <c r="AJ163" s="39"/>
      <c r="AK163" s="40"/>
      <c r="AL163" s="40"/>
      <c r="AM163" s="3" t="s">
        <v>144</v>
      </c>
      <c r="AR163" s="40"/>
    </row>
    <row r="164" spans="1:44" customFormat="1" ht="15" x14ac:dyDescent="0.25">
      <c r="A164" s="51"/>
      <c r="B164" s="52" t="s">
        <v>145</v>
      </c>
      <c r="C164" s="372" t="s">
        <v>146</v>
      </c>
      <c r="D164" s="372"/>
      <c r="E164" s="372"/>
      <c r="F164" s="372"/>
      <c r="G164" s="372"/>
      <c r="H164" s="372"/>
      <c r="I164" s="372"/>
      <c r="J164" s="372"/>
      <c r="K164" s="372"/>
      <c r="L164" s="372"/>
      <c r="M164" s="372"/>
      <c r="N164" s="373"/>
      <c r="R164" s="117"/>
      <c r="S164" s="117"/>
      <c r="AJ164" s="39"/>
      <c r="AK164" s="40"/>
      <c r="AL164" s="40"/>
      <c r="AN164" s="3" t="s">
        <v>146</v>
      </c>
      <c r="AR164" s="40"/>
    </row>
    <row r="165" spans="1:44" customFormat="1" ht="23.25" x14ac:dyDescent="0.25">
      <c r="A165" s="51"/>
      <c r="B165" s="52" t="s">
        <v>105</v>
      </c>
      <c r="C165" s="372" t="s">
        <v>106</v>
      </c>
      <c r="D165" s="372"/>
      <c r="E165" s="372"/>
      <c r="F165" s="372"/>
      <c r="G165" s="372"/>
      <c r="H165" s="372"/>
      <c r="I165" s="372"/>
      <c r="J165" s="372"/>
      <c r="K165" s="372"/>
      <c r="L165" s="372"/>
      <c r="M165" s="372"/>
      <c r="N165" s="373"/>
      <c r="R165" s="117"/>
      <c r="S165" s="117"/>
      <c r="AJ165" s="39"/>
      <c r="AK165" s="40"/>
      <c r="AL165" s="40"/>
      <c r="AN165" s="3" t="s">
        <v>106</v>
      </c>
      <c r="AR165" s="40"/>
    </row>
    <row r="166" spans="1:44" customFormat="1" ht="68.25" x14ac:dyDescent="0.25">
      <c r="A166" s="51"/>
      <c r="B166" s="52" t="s">
        <v>63</v>
      </c>
      <c r="C166" s="372" t="s">
        <v>64</v>
      </c>
      <c r="D166" s="372"/>
      <c r="E166" s="372"/>
      <c r="F166" s="372"/>
      <c r="G166" s="372"/>
      <c r="H166" s="372"/>
      <c r="I166" s="372"/>
      <c r="J166" s="372"/>
      <c r="K166" s="372"/>
      <c r="L166" s="372"/>
      <c r="M166" s="372"/>
      <c r="N166" s="373"/>
      <c r="R166" s="117"/>
      <c r="S166" s="117"/>
      <c r="AJ166" s="39"/>
      <c r="AK166" s="40"/>
      <c r="AL166" s="40"/>
      <c r="AN166" s="3" t="s">
        <v>64</v>
      </c>
      <c r="AR166" s="40"/>
    </row>
    <row r="167" spans="1:44" customFormat="1" ht="15" x14ac:dyDescent="0.25">
      <c r="A167" s="53"/>
      <c r="B167" s="52" t="s">
        <v>58</v>
      </c>
      <c r="C167" s="343" t="s">
        <v>65</v>
      </c>
      <c r="D167" s="343"/>
      <c r="E167" s="343"/>
      <c r="F167" s="54"/>
      <c r="G167" s="55"/>
      <c r="H167" s="55"/>
      <c r="I167" s="55"/>
      <c r="J167" s="72">
        <v>1201.2</v>
      </c>
      <c r="K167" s="61">
        <v>1.7192499999999999</v>
      </c>
      <c r="L167" s="56">
        <v>170.38</v>
      </c>
      <c r="M167" s="57">
        <v>46.99</v>
      </c>
      <c r="N167" s="58">
        <v>8006.16</v>
      </c>
      <c r="R167" s="117"/>
      <c r="S167" s="117"/>
      <c r="AJ167" s="39"/>
      <c r="AK167" s="40"/>
      <c r="AL167" s="40"/>
      <c r="AO167" s="3" t="s">
        <v>65</v>
      </c>
      <c r="AR167" s="40"/>
    </row>
    <row r="168" spans="1:44" customFormat="1" ht="15" x14ac:dyDescent="0.25">
      <c r="A168" s="59"/>
      <c r="B168" s="52"/>
      <c r="C168" s="343" t="s">
        <v>66</v>
      </c>
      <c r="D168" s="343"/>
      <c r="E168" s="343"/>
      <c r="F168" s="54" t="s">
        <v>67</v>
      </c>
      <c r="G168" s="60">
        <v>154</v>
      </c>
      <c r="H168" s="61">
        <v>1.7192499999999999</v>
      </c>
      <c r="I168" s="81">
        <v>21.843071299999998</v>
      </c>
      <c r="J168" s="62"/>
      <c r="K168" s="55"/>
      <c r="L168" s="62"/>
      <c r="M168" s="55"/>
      <c r="N168" s="63"/>
      <c r="R168" s="117"/>
      <c r="S168" s="117"/>
      <c r="AJ168" s="39"/>
      <c r="AK168" s="40"/>
      <c r="AL168" s="40"/>
      <c r="AP168" s="3" t="s">
        <v>66</v>
      </c>
      <c r="AR168" s="40"/>
    </row>
    <row r="169" spans="1:44" customFormat="1" ht="15" x14ac:dyDescent="0.25">
      <c r="A169" s="49"/>
      <c r="B169" s="52"/>
      <c r="C169" s="374" t="s">
        <v>68</v>
      </c>
      <c r="D169" s="374"/>
      <c r="E169" s="374"/>
      <c r="F169" s="64"/>
      <c r="G169" s="65"/>
      <c r="H169" s="65"/>
      <c r="I169" s="65"/>
      <c r="J169" s="76">
        <v>1201.2</v>
      </c>
      <c r="K169" s="65"/>
      <c r="L169" s="66">
        <v>170.38</v>
      </c>
      <c r="M169" s="65"/>
      <c r="N169" s="67">
        <v>8006.16</v>
      </c>
      <c r="R169" s="117"/>
      <c r="S169" s="117"/>
      <c r="AJ169" s="39"/>
      <c r="AK169" s="40"/>
      <c r="AL169" s="40"/>
      <c r="AQ169" s="3" t="s">
        <v>68</v>
      </c>
      <c r="AR169" s="40"/>
    </row>
    <row r="170" spans="1:44" customFormat="1" ht="15" x14ac:dyDescent="0.25">
      <c r="A170" s="59"/>
      <c r="B170" s="52"/>
      <c r="C170" s="343" t="s">
        <v>69</v>
      </c>
      <c r="D170" s="343"/>
      <c r="E170" s="343"/>
      <c r="F170" s="54"/>
      <c r="G170" s="55"/>
      <c r="H170" s="55"/>
      <c r="I170" s="55"/>
      <c r="J170" s="62"/>
      <c r="K170" s="55"/>
      <c r="L170" s="56">
        <v>170.38</v>
      </c>
      <c r="M170" s="55"/>
      <c r="N170" s="58">
        <v>8006.16</v>
      </c>
      <c r="R170" s="117"/>
      <c r="S170" s="117"/>
      <c r="AJ170" s="39"/>
      <c r="AK170" s="40"/>
      <c r="AL170" s="40"/>
      <c r="AP170" s="3" t="s">
        <v>69</v>
      </c>
      <c r="AR170" s="40"/>
    </row>
    <row r="171" spans="1:44" customFormat="1" ht="23.25" x14ac:dyDescent="0.25">
      <c r="A171" s="59"/>
      <c r="B171" s="52" t="s">
        <v>70</v>
      </c>
      <c r="C171" s="343" t="s">
        <v>71</v>
      </c>
      <c r="D171" s="343"/>
      <c r="E171" s="343"/>
      <c r="F171" s="54" t="s">
        <v>72</v>
      </c>
      <c r="G171" s="60">
        <v>89</v>
      </c>
      <c r="H171" s="55"/>
      <c r="I171" s="60">
        <v>89</v>
      </c>
      <c r="J171" s="62"/>
      <c r="K171" s="55"/>
      <c r="L171" s="56">
        <v>151.63999999999999</v>
      </c>
      <c r="M171" s="55"/>
      <c r="N171" s="58">
        <v>7125.48</v>
      </c>
      <c r="R171" s="117"/>
      <c r="S171" s="117"/>
      <c r="AJ171" s="39"/>
      <c r="AK171" s="40"/>
      <c r="AL171" s="40"/>
      <c r="AP171" s="3" t="s">
        <v>71</v>
      </c>
      <c r="AR171" s="40"/>
    </row>
    <row r="172" spans="1:44" customFormat="1" ht="45" x14ac:dyDescent="0.25">
      <c r="A172" s="59"/>
      <c r="B172" s="52" t="s">
        <v>73</v>
      </c>
      <c r="C172" s="343" t="s">
        <v>74</v>
      </c>
      <c r="D172" s="343"/>
      <c r="E172" s="343"/>
      <c r="F172" s="54" t="s">
        <v>72</v>
      </c>
      <c r="G172" s="60">
        <v>40</v>
      </c>
      <c r="H172" s="57">
        <v>0.85</v>
      </c>
      <c r="I172" s="60">
        <v>34</v>
      </c>
      <c r="J172" s="62"/>
      <c r="K172" s="55"/>
      <c r="L172" s="56">
        <v>57.93</v>
      </c>
      <c r="M172" s="55"/>
      <c r="N172" s="58">
        <v>2722.09</v>
      </c>
      <c r="R172" s="117"/>
      <c r="S172" s="117"/>
      <c r="AJ172" s="39"/>
      <c r="AK172" s="40"/>
      <c r="AL172" s="40"/>
      <c r="AP172" s="3" t="s">
        <v>74</v>
      </c>
      <c r="AR172" s="40"/>
    </row>
    <row r="173" spans="1:44" customFormat="1" ht="15" x14ac:dyDescent="0.25">
      <c r="A173" s="68"/>
      <c r="B173" s="69"/>
      <c r="C173" s="367" t="s">
        <v>75</v>
      </c>
      <c r="D173" s="367"/>
      <c r="E173" s="367"/>
      <c r="F173" s="43"/>
      <c r="G173" s="44"/>
      <c r="H173" s="44"/>
      <c r="I173" s="44"/>
      <c r="J173" s="47"/>
      <c r="K173" s="44"/>
      <c r="L173" s="82">
        <v>379.95</v>
      </c>
      <c r="M173" s="65"/>
      <c r="N173" s="71">
        <v>17853.73</v>
      </c>
      <c r="R173" s="117"/>
      <c r="S173" s="117"/>
      <c r="AJ173" s="39"/>
      <c r="AK173" s="40"/>
      <c r="AL173" s="40"/>
      <c r="AR173" s="40" t="s">
        <v>75</v>
      </c>
    </row>
    <row r="174" spans="1:44" customFormat="1" ht="15" x14ac:dyDescent="0.25">
      <c r="A174" s="364" t="s">
        <v>147</v>
      </c>
      <c r="B174" s="365"/>
      <c r="C174" s="365"/>
      <c r="D174" s="365"/>
      <c r="E174" s="365"/>
      <c r="F174" s="365"/>
      <c r="G174" s="365"/>
      <c r="H174" s="365"/>
      <c r="I174" s="365"/>
      <c r="J174" s="365"/>
      <c r="K174" s="365"/>
      <c r="L174" s="365"/>
      <c r="M174" s="365"/>
      <c r="N174" s="366"/>
      <c r="R174" s="117"/>
      <c r="S174" s="117"/>
      <c r="AJ174" s="39"/>
      <c r="AK174" s="40" t="s">
        <v>147</v>
      </c>
      <c r="AL174" s="40"/>
      <c r="AR174" s="40"/>
    </row>
    <row r="175" spans="1:44" customFormat="1" ht="45.75" x14ac:dyDescent="0.25">
      <c r="A175" s="41" t="s">
        <v>148</v>
      </c>
      <c r="B175" s="119" t="s">
        <v>149</v>
      </c>
      <c r="C175" s="367" t="s">
        <v>150</v>
      </c>
      <c r="D175" s="367"/>
      <c r="E175" s="367"/>
      <c r="F175" s="43" t="s">
        <v>151</v>
      </c>
      <c r="G175" s="44">
        <v>0.122</v>
      </c>
      <c r="H175" s="45">
        <v>1</v>
      </c>
      <c r="I175" s="79">
        <v>0.122</v>
      </c>
      <c r="J175" s="47"/>
      <c r="K175" s="44"/>
      <c r="L175" s="47"/>
      <c r="M175" s="44"/>
      <c r="N175" s="48"/>
      <c r="R175" s="118" t="s">
        <v>373</v>
      </c>
      <c r="S175" s="118" t="s">
        <v>387</v>
      </c>
      <c r="AJ175" s="39"/>
      <c r="AK175" s="40"/>
      <c r="AL175" s="40" t="s">
        <v>150</v>
      </c>
      <c r="AR175" s="40"/>
    </row>
    <row r="176" spans="1:44" customFormat="1" ht="15" x14ac:dyDescent="0.25">
      <c r="A176" s="49"/>
      <c r="B176" s="50"/>
      <c r="C176" s="343" t="s">
        <v>152</v>
      </c>
      <c r="D176" s="343"/>
      <c r="E176" s="343"/>
      <c r="F176" s="343"/>
      <c r="G176" s="343"/>
      <c r="H176" s="343"/>
      <c r="I176" s="343"/>
      <c r="J176" s="343"/>
      <c r="K176" s="343"/>
      <c r="L176" s="343"/>
      <c r="M176" s="343"/>
      <c r="N176" s="371"/>
      <c r="R176" s="117"/>
      <c r="S176" s="117"/>
      <c r="AJ176" s="39"/>
      <c r="AK176" s="40"/>
      <c r="AL176" s="40"/>
      <c r="AM176" s="3" t="s">
        <v>152</v>
      </c>
      <c r="AR176" s="40"/>
    </row>
    <row r="177" spans="1:44" customFormat="1" ht="68.25" x14ac:dyDescent="0.25">
      <c r="A177" s="51"/>
      <c r="B177" s="52" t="s">
        <v>63</v>
      </c>
      <c r="C177" s="372" t="s">
        <v>64</v>
      </c>
      <c r="D177" s="372"/>
      <c r="E177" s="372"/>
      <c r="F177" s="372"/>
      <c r="G177" s="372"/>
      <c r="H177" s="372"/>
      <c r="I177" s="372"/>
      <c r="J177" s="372"/>
      <c r="K177" s="372"/>
      <c r="L177" s="372"/>
      <c r="M177" s="372"/>
      <c r="N177" s="373"/>
      <c r="R177" s="117"/>
      <c r="S177" s="117"/>
      <c r="AJ177" s="39"/>
      <c r="AK177" s="40"/>
      <c r="AL177" s="40"/>
      <c r="AN177" s="3" t="s">
        <v>64</v>
      </c>
      <c r="AR177" s="40"/>
    </row>
    <row r="178" spans="1:44" customFormat="1" ht="15" x14ac:dyDescent="0.25">
      <c r="A178" s="53"/>
      <c r="B178" s="52" t="s">
        <v>58</v>
      </c>
      <c r="C178" s="343" t="s">
        <v>65</v>
      </c>
      <c r="D178" s="343"/>
      <c r="E178" s="343"/>
      <c r="F178" s="54"/>
      <c r="G178" s="55"/>
      <c r="H178" s="55"/>
      <c r="I178" s="55"/>
      <c r="J178" s="56">
        <v>611.99</v>
      </c>
      <c r="K178" s="57">
        <v>1.1499999999999999</v>
      </c>
      <c r="L178" s="56">
        <v>85.86</v>
      </c>
      <c r="M178" s="57">
        <v>46.99</v>
      </c>
      <c r="N178" s="58">
        <v>4034.56</v>
      </c>
      <c r="R178" s="117"/>
      <c r="S178" s="117"/>
      <c r="AJ178" s="39"/>
      <c r="AK178" s="40"/>
      <c r="AL178" s="40"/>
      <c r="AO178" s="3" t="s">
        <v>65</v>
      </c>
      <c r="AR178" s="40"/>
    </row>
    <row r="179" spans="1:44" customFormat="1" ht="15" x14ac:dyDescent="0.25">
      <c r="A179" s="59"/>
      <c r="B179" s="52"/>
      <c r="C179" s="343" t="s">
        <v>66</v>
      </c>
      <c r="D179" s="343"/>
      <c r="E179" s="343"/>
      <c r="F179" s="54" t="s">
        <v>67</v>
      </c>
      <c r="G179" s="57">
        <v>78.459999999999994</v>
      </c>
      <c r="H179" s="57">
        <v>1.1499999999999999</v>
      </c>
      <c r="I179" s="80">
        <v>11.007937999999999</v>
      </c>
      <c r="J179" s="62"/>
      <c r="K179" s="55"/>
      <c r="L179" s="62"/>
      <c r="M179" s="55"/>
      <c r="N179" s="63"/>
      <c r="R179" s="117"/>
      <c r="S179" s="117"/>
      <c r="AJ179" s="39"/>
      <c r="AK179" s="40"/>
      <c r="AL179" s="40"/>
      <c r="AP179" s="3" t="s">
        <v>66</v>
      </c>
      <c r="AR179" s="40"/>
    </row>
    <row r="180" spans="1:44" customFormat="1" ht="15" x14ac:dyDescent="0.25">
      <c r="A180" s="49"/>
      <c r="B180" s="52"/>
      <c r="C180" s="374" t="s">
        <v>68</v>
      </c>
      <c r="D180" s="374"/>
      <c r="E180" s="374"/>
      <c r="F180" s="64"/>
      <c r="G180" s="65"/>
      <c r="H180" s="65"/>
      <c r="I180" s="65"/>
      <c r="J180" s="66">
        <v>611.99</v>
      </c>
      <c r="K180" s="65"/>
      <c r="L180" s="66">
        <v>85.86</v>
      </c>
      <c r="M180" s="65"/>
      <c r="N180" s="67">
        <v>4034.56</v>
      </c>
      <c r="R180" s="117"/>
      <c r="S180" s="117"/>
      <c r="AJ180" s="39"/>
      <c r="AK180" s="40"/>
      <c r="AL180" s="40"/>
      <c r="AQ180" s="3" t="s">
        <v>68</v>
      </c>
      <c r="AR180" s="40"/>
    </row>
    <row r="181" spans="1:44" customFormat="1" ht="15" x14ac:dyDescent="0.25">
      <c r="A181" s="59"/>
      <c r="B181" s="52"/>
      <c r="C181" s="343" t="s">
        <v>69</v>
      </c>
      <c r="D181" s="343"/>
      <c r="E181" s="343"/>
      <c r="F181" s="54"/>
      <c r="G181" s="55"/>
      <c r="H181" s="55"/>
      <c r="I181" s="55"/>
      <c r="J181" s="62"/>
      <c r="K181" s="55"/>
      <c r="L181" s="56">
        <v>85.86</v>
      </c>
      <c r="M181" s="55"/>
      <c r="N181" s="58">
        <v>4034.56</v>
      </c>
      <c r="R181" s="117"/>
      <c r="S181" s="117"/>
      <c r="AJ181" s="39"/>
      <c r="AK181" s="40"/>
      <c r="AL181" s="40"/>
      <c r="AP181" s="3" t="s">
        <v>69</v>
      </c>
      <c r="AR181" s="40"/>
    </row>
    <row r="182" spans="1:44" customFormat="1" ht="34.5" x14ac:dyDescent="0.25">
      <c r="A182" s="59"/>
      <c r="B182" s="52" t="s">
        <v>120</v>
      </c>
      <c r="C182" s="343" t="s">
        <v>121</v>
      </c>
      <c r="D182" s="343"/>
      <c r="E182" s="343"/>
      <c r="F182" s="54" t="s">
        <v>72</v>
      </c>
      <c r="G182" s="60">
        <v>89</v>
      </c>
      <c r="H182" s="55"/>
      <c r="I182" s="60">
        <v>89</v>
      </c>
      <c r="J182" s="62"/>
      <c r="K182" s="55"/>
      <c r="L182" s="56">
        <v>76.42</v>
      </c>
      <c r="M182" s="55"/>
      <c r="N182" s="58">
        <v>3590.76</v>
      </c>
      <c r="R182" s="117"/>
      <c r="S182" s="117"/>
      <c r="AJ182" s="39"/>
      <c r="AK182" s="40"/>
      <c r="AL182" s="40"/>
      <c r="AP182" s="3" t="s">
        <v>121</v>
      </c>
      <c r="AR182" s="40"/>
    </row>
    <row r="183" spans="1:44" customFormat="1" ht="34.5" x14ac:dyDescent="0.25">
      <c r="A183" s="59"/>
      <c r="B183" s="52" t="s">
        <v>122</v>
      </c>
      <c r="C183" s="343" t="s">
        <v>123</v>
      </c>
      <c r="D183" s="343"/>
      <c r="E183" s="343"/>
      <c r="F183" s="54" t="s">
        <v>72</v>
      </c>
      <c r="G183" s="60">
        <v>44</v>
      </c>
      <c r="H183" s="55"/>
      <c r="I183" s="60">
        <v>44</v>
      </c>
      <c r="J183" s="62"/>
      <c r="K183" s="55"/>
      <c r="L183" s="56">
        <v>37.78</v>
      </c>
      <c r="M183" s="55"/>
      <c r="N183" s="58">
        <v>1775.21</v>
      </c>
      <c r="R183" s="117"/>
      <c r="S183" s="117"/>
      <c r="AJ183" s="39"/>
      <c r="AK183" s="40"/>
      <c r="AL183" s="40"/>
      <c r="AP183" s="3" t="s">
        <v>123</v>
      </c>
      <c r="AR183" s="40"/>
    </row>
    <row r="184" spans="1:44" customFormat="1" ht="15" x14ac:dyDescent="0.25">
      <c r="A184" s="68"/>
      <c r="B184" s="69"/>
      <c r="C184" s="367" t="s">
        <v>75</v>
      </c>
      <c r="D184" s="367"/>
      <c r="E184" s="367"/>
      <c r="F184" s="43"/>
      <c r="G184" s="44"/>
      <c r="H184" s="44"/>
      <c r="I184" s="44"/>
      <c r="J184" s="47"/>
      <c r="K184" s="44"/>
      <c r="L184" s="82">
        <v>200.06</v>
      </c>
      <c r="M184" s="65"/>
      <c r="N184" s="71">
        <v>9400.5300000000007</v>
      </c>
      <c r="R184" s="117"/>
      <c r="S184" s="117"/>
      <c r="AJ184" s="39"/>
      <c r="AK184" s="40"/>
      <c r="AL184" s="40"/>
      <c r="AR184" s="40" t="s">
        <v>75</v>
      </c>
    </row>
    <row r="185" spans="1:44" customFormat="1" ht="57" x14ac:dyDescent="0.25">
      <c r="A185" s="41" t="s">
        <v>153</v>
      </c>
      <c r="B185" s="119" t="s">
        <v>154</v>
      </c>
      <c r="C185" s="367" t="s">
        <v>155</v>
      </c>
      <c r="D185" s="367"/>
      <c r="E185" s="367"/>
      <c r="F185" s="43" t="s">
        <v>151</v>
      </c>
      <c r="G185" s="44">
        <v>0.32900000000000001</v>
      </c>
      <c r="H185" s="45">
        <v>1</v>
      </c>
      <c r="I185" s="79">
        <v>0.32900000000000001</v>
      </c>
      <c r="J185" s="47"/>
      <c r="K185" s="44"/>
      <c r="L185" s="47"/>
      <c r="M185" s="44"/>
      <c r="N185" s="48"/>
      <c r="R185" s="118" t="s">
        <v>375</v>
      </c>
      <c r="S185" s="118" t="s">
        <v>387</v>
      </c>
      <c r="AJ185" s="39"/>
      <c r="AK185" s="40"/>
      <c r="AL185" s="40" t="s">
        <v>155</v>
      </c>
      <c r="AR185" s="40"/>
    </row>
    <row r="186" spans="1:44" customFormat="1" ht="15" x14ac:dyDescent="0.25">
      <c r="A186" s="49"/>
      <c r="B186" s="50"/>
      <c r="C186" s="343" t="s">
        <v>156</v>
      </c>
      <c r="D186" s="343"/>
      <c r="E186" s="343"/>
      <c r="F186" s="343"/>
      <c r="G186" s="343"/>
      <c r="H186" s="343"/>
      <c r="I186" s="343"/>
      <c r="J186" s="343"/>
      <c r="K186" s="343"/>
      <c r="L186" s="343"/>
      <c r="M186" s="343"/>
      <c r="N186" s="371"/>
      <c r="R186" s="117"/>
      <c r="S186" s="117"/>
      <c r="AJ186" s="39"/>
      <c r="AK186" s="40"/>
      <c r="AL186" s="40"/>
      <c r="AM186" s="3" t="s">
        <v>156</v>
      </c>
      <c r="AR186" s="40"/>
    </row>
    <row r="187" spans="1:44" customFormat="1" ht="68.25" x14ac:dyDescent="0.25">
      <c r="A187" s="51"/>
      <c r="B187" s="52" t="s">
        <v>63</v>
      </c>
      <c r="C187" s="372" t="s">
        <v>64</v>
      </c>
      <c r="D187" s="372"/>
      <c r="E187" s="372"/>
      <c r="F187" s="372"/>
      <c r="G187" s="372"/>
      <c r="H187" s="372"/>
      <c r="I187" s="372"/>
      <c r="J187" s="372"/>
      <c r="K187" s="372"/>
      <c r="L187" s="372"/>
      <c r="M187" s="372"/>
      <c r="N187" s="373"/>
      <c r="R187" s="117"/>
      <c r="S187" s="117"/>
      <c r="AJ187" s="39"/>
      <c r="AK187" s="40"/>
      <c r="AL187" s="40"/>
      <c r="AN187" s="3" t="s">
        <v>64</v>
      </c>
      <c r="AR187" s="40"/>
    </row>
    <row r="188" spans="1:44" customFormat="1" ht="15" x14ac:dyDescent="0.25">
      <c r="A188" s="53"/>
      <c r="B188" s="52" t="s">
        <v>58</v>
      </c>
      <c r="C188" s="343" t="s">
        <v>65</v>
      </c>
      <c r="D188" s="343"/>
      <c r="E188" s="343"/>
      <c r="F188" s="54"/>
      <c r="G188" s="55"/>
      <c r="H188" s="55"/>
      <c r="I188" s="55"/>
      <c r="J188" s="56">
        <v>722.28</v>
      </c>
      <c r="K188" s="57">
        <v>1.1499999999999999</v>
      </c>
      <c r="L188" s="56">
        <v>273.27</v>
      </c>
      <c r="M188" s="57">
        <v>46.99</v>
      </c>
      <c r="N188" s="58">
        <v>12840.96</v>
      </c>
      <c r="R188" s="117"/>
      <c r="S188" s="117"/>
      <c r="AJ188" s="39"/>
      <c r="AK188" s="40"/>
      <c r="AL188" s="40"/>
      <c r="AO188" s="3" t="s">
        <v>65</v>
      </c>
      <c r="AR188" s="40"/>
    </row>
    <row r="189" spans="1:44" customFormat="1" ht="15" x14ac:dyDescent="0.25">
      <c r="A189" s="59"/>
      <c r="B189" s="52"/>
      <c r="C189" s="343" t="s">
        <v>66</v>
      </c>
      <c r="D189" s="343"/>
      <c r="E189" s="343"/>
      <c r="F189" s="54" t="s">
        <v>67</v>
      </c>
      <c r="G189" s="75">
        <v>92.6</v>
      </c>
      <c r="H189" s="57">
        <v>1.1499999999999999</v>
      </c>
      <c r="I189" s="61">
        <v>35.035209999999999</v>
      </c>
      <c r="J189" s="62"/>
      <c r="K189" s="55"/>
      <c r="L189" s="62"/>
      <c r="M189" s="55"/>
      <c r="N189" s="63"/>
      <c r="R189" s="117"/>
      <c r="S189" s="117"/>
      <c r="AJ189" s="39"/>
      <c r="AK189" s="40"/>
      <c r="AL189" s="40"/>
      <c r="AP189" s="3" t="s">
        <v>66</v>
      </c>
      <c r="AR189" s="40"/>
    </row>
    <row r="190" spans="1:44" customFormat="1" ht="15" x14ac:dyDescent="0.25">
      <c r="A190" s="49"/>
      <c r="B190" s="52"/>
      <c r="C190" s="374" t="s">
        <v>68</v>
      </c>
      <c r="D190" s="374"/>
      <c r="E190" s="374"/>
      <c r="F190" s="64"/>
      <c r="G190" s="65"/>
      <c r="H190" s="65"/>
      <c r="I190" s="65"/>
      <c r="J190" s="66">
        <v>722.28</v>
      </c>
      <c r="K190" s="65"/>
      <c r="L190" s="66">
        <v>273.27</v>
      </c>
      <c r="M190" s="65"/>
      <c r="N190" s="67">
        <v>12840.96</v>
      </c>
      <c r="R190" s="117"/>
      <c r="S190" s="117"/>
      <c r="AJ190" s="39"/>
      <c r="AK190" s="40"/>
      <c r="AL190" s="40"/>
      <c r="AQ190" s="3" t="s">
        <v>68</v>
      </c>
      <c r="AR190" s="40"/>
    </row>
    <row r="191" spans="1:44" customFormat="1" ht="15" x14ac:dyDescent="0.25">
      <c r="A191" s="59"/>
      <c r="B191" s="52"/>
      <c r="C191" s="343" t="s">
        <v>69</v>
      </c>
      <c r="D191" s="343"/>
      <c r="E191" s="343"/>
      <c r="F191" s="54"/>
      <c r="G191" s="55"/>
      <c r="H191" s="55"/>
      <c r="I191" s="55"/>
      <c r="J191" s="62"/>
      <c r="K191" s="55"/>
      <c r="L191" s="56">
        <v>273.27</v>
      </c>
      <c r="M191" s="55"/>
      <c r="N191" s="58">
        <v>12840.96</v>
      </c>
      <c r="R191" s="117"/>
      <c r="S191" s="117"/>
      <c r="AJ191" s="39"/>
      <c r="AK191" s="40"/>
      <c r="AL191" s="40"/>
      <c r="AP191" s="3" t="s">
        <v>69</v>
      </c>
      <c r="AR191" s="40"/>
    </row>
    <row r="192" spans="1:44" customFormat="1" ht="34.5" x14ac:dyDescent="0.25">
      <c r="A192" s="59"/>
      <c r="B192" s="52" t="s">
        <v>120</v>
      </c>
      <c r="C192" s="343" t="s">
        <v>121</v>
      </c>
      <c r="D192" s="343"/>
      <c r="E192" s="343"/>
      <c r="F192" s="54" t="s">
        <v>72</v>
      </c>
      <c r="G192" s="60">
        <v>89</v>
      </c>
      <c r="H192" s="55"/>
      <c r="I192" s="60">
        <v>89</v>
      </c>
      <c r="J192" s="62"/>
      <c r="K192" s="55"/>
      <c r="L192" s="56">
        <v>243.21</v>
      </c>
      <c r="M192" s="55"/>
      <c r="N192" s="58">
        <v>11428.45</v>
      </c>
      <c r="R192" s="117"/>
      <c r="S192" s="117"/>
      <c r="AJ192" s="39"/>
      <c r="AK192" s="40"/>
      <c r="AL192" s="40"/>
      <c r="AP192" s="3" t="s">
        <v>121</v>
      </c>
      <c r="AR192" s="40"/>
    </row>
    <row r="193" spans="1:44" customFormat="1" ht="34.5" x14ac:dyDescent="0.25">
      <c r="A193" s="59"/>
      <c r="B193" s="52" t="s">
        <v>122</v>
      </c>
      <c r="C193" s="343" t="s">
        <v>123</v>
      </c>
      <c r="D193" s="343"/>
      <c r="E193" s="343"/>
      <c r="F193" s="54" t="s">
        <v>72</v>
      </c>
      <c r="G193" s="60">
        <v>44</v>
      </c>
      <c r="H193" s="55"/>
      <c r="I193" s="60">
        <v>44</v>
      </c>
      <c r="J193" s="62"/>
      <c r="K193" s="55"/>
      <c r="L193" s="56">
        <v>120.24</v>
      </c>
      <c r="M193" s="55"/>
      <c r="N193" s="58">
        <v>5650.02</v>
      </c>
      <c r="R193" s="117"/>
      <c r="S193" s="117"/>
      <c r="AJ193" s="39"/>
      <c r="AK193" s="40"/>
      <c r="AL193" s="40"/>
      <c r="AP193" s="3" t="s">
        <v>123</v>
      </c>
      <c r="AR193" s="40"/>
    </row>
    <row r="194" spans="1:44" customFormat="1" ht="15" x14ac:dyDescent="0.25">
      <c r="A194" s="68"/>
      <c r="B194" s="69"/>
      <c r="C194" s="367" t="s">
        <v>75</v>
      </c>
      <c r="D194" s="367"/>
      <c r="E194" s="367"/>
      <c r="F194" s="43"/>
      <c r="G194" s="44"/>
      <c r="H194" s="44"/>
      <c r="I194" s="44"/>
      <c r="J194" s="47"/>
      <c r="K194" s="44"/>
      <c r="L194" s="82">
        <v>636.72</v>
      </c>
      <c r="M194" s="65"/>
      <c r="N194" s="71">
        <v>29919.43</v>
      </c>
      <c r="R194" s="117"/>
      <c r="S194" s="117"/>
      <c r="AJ194" s="39"/>
      <c r="AK194" s="40"/>
      <c r="AL194" s="40"/>
      <c r="AR194" s="40" t="s">
        <v>75</v>
      </c>
    </row>
    <row r="195" spans="1:44" customFormat="1" ht="57" x14ac:dyDescent="0.25">
      <c r="A195" s="41" t="s">
        <v>157</v>
      </c>
      <c r="B195" s="119" t="s">
        <v>158</v>
      </c>
      <c r="C195" s="367" t="s">
        <v>159</v>
      </c>
      <c r="D195" s="367"/>
      <c r="E195" s="367"/>
      <c r="F195" s="43" t="s">
        <v>151</v>
      </c>
      <c r="G195" s="44">
        <v>0.13500000000000001</v>
      </c>
      <c r="H195" s="45">
        <v>1</v>
      </c>
      <c r="I195" s="79">
        <v>0.13500000000000001</v>
      </c>
      <c r="J195" s="47"/>
      <c r="K195" s="44"/>
      <c r="L195" s="47"/>
      <c r="M195" s="44"/>
      <c r="N195" s="48"/>
      <c r="R195" s="118" t="s">
        <v>375</v>
      </c>
      <c r="S195" s="118" t="s">
        <v>387</v>
      </c>
      <c r="AJ195" s="39"/>
      <c r="AK195" s="40"/>
      <c r="AL195" s="40" t="s">
        <v>159</v>
      </c>
      <c r="AR195" s="40"/>
    </row>
    <row r="196" spans="1:44" customFormat="1" ht="15" x14ac:dyDescent="0.25">
      <c r="A196" s="49"/>
      <c r="B196" s="50"/>
      <c r="C196" s="343" t="s">
        <v>160</v>
      </c>
      <c r="D196" s="343"/>
      <c r="E196" s="343"/>
      <c r="F196" s="343"/>
      <c r="G196" s="343"/>
      <c r="H196" s="343"/>
      <c r="I196" s="343"/>
      <c r="J196" s="343"/>
      <c r="K196" s="343"/>
      <c r="L196" s="343"/>
      <c r="M196" s="343"/>
      <c r="N196" s="371"/>
      <c r="R196" s="117"/>
      <c r="S196" s="117"/>
      <c r="AJ196" s="39"/>
      <c r="AK196" s="40"/>
      <c r="AL196" s="40"/>
      <c r="AM196" s="3" t="s">
        <v>160</v>
      </c>
      <c r="AR196" s="40"/>
    </row>
    <row r="197" spans="1:44" customFormat="1" ht="68.25" x14ac:dyDescent="0.25">
      <c r="A197" s="51"/>
      <c r="B197" s="52" t="s">
        <v>63</v>
      </c>
      <c r="C197" s="372" t="s">
        <v>64</v>
      </c>
      <c r="D197" s="372"/>
      <c r="E197" s="372"/>
      <c r="F197" s="372"/>
      <c r="G197" s="372"/>
      <c r="H197" s="372"/>
      <c r="I197" s="372"/>
      <c r="J197" s="372"/>
      <c r="K197" s="372"/>
      <c r="L197" s="372"/>
      <c r="M197" s="372"/>
      <c r="N197" s="373"/>
      <c r="R197" s="117"/>
      <c r="S197" s="117"/>
      <c r="AJ197" s="39"/>
      <c r="AK197" s="40"/>
      <c r="AL197" s="40"/>
      <c r="AN197" s="3" t="s">
        <v>64</v>
      </c>
      <c r="AR197" s="40"/>
    </row>
    <row r="198" spans="1:44" customFormat="1" ht="15" x14ac:dyDescent="0.25">
      <c r="A198" s="53"/>
      <c r="B198" s="52" t="s">
        <v>58</v>
      </c>
      <c r="C198" s="343" t="s">
        <v>65</v>
      </c>
      <c r="D198" s="343"/>
      <c r="E198" s="343"/>
      <c r="F198" s="54"/>
      <c r="G198" s="55"/>
      <c r="H198" s="55"/>
      <c r="I198" s="55"/>
      <c r="J198" s="56">
        <v>975.47</v>
      </c>
      <c r="K198" s="57">
        <v>1.1499999999999999</v>
      </c>
      <c r="L198" s="56">
        <v>151.44</v>
      </c>
      <c r="M198" s="57">
        <v>46.99</v>
      </c>
      <c r="N198" s="58">
        <v>7116.17</v>
      </c>
      <c r="R198" s="117"/>
      <c r="S198" s="117"/>
      <c r="AJ198" s="39"/>
      <c r="AK198" s="40"/>
      <c r="AL198" s="40"/>
      <c r="AO198" s="3" t="s">
        <v>65</v>
      </c>
      <c r="AR198" s="40"/>
    </row>
    <row r="199" spans="1:44" customFormat="1" ht="15" x14ac:dyDescent="0.25">
      <c r="A199" s="59"/>
      <c r="B199" s="52"/>
      <c r="C199" s="343" t="s">
        <v>66</v>
      </c>
      <c r="D199" s="343"/>
      <c r="E199" s="343"/>
      <c r="F199" s="54" t="s">
        <v>67</v>
      </c>
      <c r="G199" s="57">
        <v>125.06</v>
      </c>
      <c r="H199" s="57">
        <v>1.1499999999999999</v>
      </c>
      <c r="I199" s="80">
        <v>19.415565000000001</v>
      </c>
      <c r="J199" s="62"/>
      <c r="K199" s="55"/>
      <c r="L199" s="62"/>
      <c r="M199" s="55"/>
      <c r="N199" s="63"/>
      <c r="R199" s="117"/>
      <c r="S199" s="117"/>
      <c r="AJ199" s="39"/>
      <c r="AK199" s="40"/>
      <c r="AL199" s="40"/>
      <c r="AP199" s="3" t="s">
        <v>66</v>
      </c>
      <c r="AR199" s="40"/>
    </row>
    <row r="200" spans="1:44" customFormat="1" ht="15" x14ac:dyDescent="0.25">
      <c r="A200" s="49"/>
      <c r="B200" s="52"/>
      <c r="C200" s="374" t="s">
        <v>68</v>
      </c>
      <c r="D200" s="374"/>
      <c r="E200" s="374"/>
      <c r="F200" s="64"/>
      <c r="G200" s="65"/>
      <c r="H200" s="65"/>
      <c r="I200" s="65"/>
      <c r="J200" s="66">
        <v>975.47</v>
      </c>
      <c r="K200" s="65"/>
      <c r="L200" s="66">
        <v>151.44</v>
      </c>
      <c r="M200" s="65"/>
      <c r="N200" s="67">
        <v>7116.17</v>
      </c>
      <c r="R200" s="117"/>
      <c r="S200" s="117"/>
      <c r="AJ200" s="39"/>
      <c r="AK200" s="40"/>
      <c r="AL200" s="40"/>
      <c r="AQ200" s="3" t="s">
        <v>68</v>
      </c>
      <c r="AR200" s="40"/>
    </row>
    <row r="201" spans="1:44" customFormat="1" ht="15" x14ac:dyDescent="0.25">
      <c r="A201" s="59"/>
      <c r="B201" s="52"/>
      <c r="C201" s="343" t="s">
        <v>69</v>
      </c>
      <c r="D201" s="343"/>
      <c r="E201" s="343"/>
      <c r="F201" s="54"/>
      <c r="G201" s="55"/>
      <c r="H201" s="55"/>
      <c r="I201" s="55"/>
      <c r="J201" s="62"/>
      <c r="K201" s="55"/>
      <c r="L201" s="56">
        <v>151.44</v>
      </c>
      <c r="M201" s="55"/>
      <c r="N201" s="58">
        <v>7116.17</v>
      </c>
      <c r="R201" s="117"/>
      <c r="S201" s="117"/>
      <c r="AJ201" s="39"/>
      <c r="AK201" s="40"/>
      <c r="AL201" s="40"/>
      <c r="AP201" s="3" t="s">
        <v>69</v>
      </c>
      <c r="AR201" s="40"/>
    </row>
    <row r="202" spans="1:44" customFormat="1" ht="34.5" x14ac:dyDescent="0.25">
      <c r="A202" s="59"/>
      <c r="B202" s="52" t="s">
        <v>120</v>
      </c>
      <c r="C202" s="343" t="s">
        <v>121</v>
      </c>
      <c r="D202" s="343"/>
      <c r="E202" s="343"/>
      <c r="F202" s="54" t="s">
        <v>72</v>
      </c>
      <c r="G202" s="60">
        <v>89</v>
      </c>
      <c r="H202" s="55"/>
      <c r="I202" s="60">
        <v>89</v>
      </c>
      <c r="J202" s="62"/>
      <c r="K202" s="55"/>
      <c r="L202" s="56">
        <v>134.78</v>
      </c>
      <c r="M202" s="55"/>
      <c r="N202" s="58">
        <v>6333.39</v>
      </c>
      <c r="R202" s="117"/>
      <c r="S202" s="117"/>
      <c r="AJ202" s="39"/>
      <c r="AK202" s="40"/>
      <c r="AL202" s="40"/>
      <c r="AP202" s="3" t="s">
        <v>121</v>
      </c>
      <c r="AR202" s="40"/>
    </row>
    <row r="203" spans="1:44" customFormat="1" ht="34.5" x14ac:dyDescent="0.25">
      <c r="A203" s="59"/>
      <c r="B203" s="52" t="s">
        <v>122</v>
      </c>
      <c r="C203" s="343" t="s">
        <v>123</v>
      </c>
      <c r="D203" s="343"/>
      <c r="E203" s="343"/>
      <c r="F203" s="54" t="s">
        <v>72</v>
      </c>
      <c r="G203" s="60">
        <v>44</v>
      </c>
      <c r="H203" s="55"/>
      <c r="I203" s="60">
        <v>44</v>
      </c>
      <c r="J203" s="62"/>
      <c r="K203" s="55"/>
      <c r="L203" s="56">
        <v>66.63</v>
      </c>
      <c r="M203" s="55"/>
      <c r="N203" s="58">
        <v>3131.11</v>
      </c>
      <c r="R203" s="117"/>
      <c r="S203" s="117"/>
      <c r="AJ203" s="39"/>
      <c r="AK203" s="40"/>
      <c r="AL203" s="40"/>
      <c r="AP203" s="3" t="s">
        <v>123</v>
      </c>
      <c r="AR203" s="40"/>
    </row>
    <row r="204" spans="1:44" customFormat="1" ht="15" x14ac:dyDescent="0.25">
      <c r="A204" s="68"/>
      <c r="B204" s="69"/>
      <c r="C204" s="367" t="s">
        <v>75</v>
      </c>
      <c r="D204" s="367"/>
      <c r="E204" s="367"/>
      <c r="F204" s="43"/>
      <c r="G204" s="44"/>
      <c r="H204" s="44"/>
      <c r="I204" s="44"/>
      <c r="J204" s="47"/>
      <c r="K204" s="44"/>
      <c r="L204" s="82">
        <v>352.85</v>
      </c>
      <c r="M204" s="65"/>
      <c r="N204" s="71">
        <v>16580.669999999998</v>
      </c>
      <c r="R204" s="117"/>
      <c r="S204" s="117"/>
      <c r="AJ204" s="39"/>
      <c r="AK204" s="40"/>
      <c r="AL204" s="40"/>
      <c r="AR204" s="40" t="s">
        <v>75</v>
      </c>
    </row>
    <row r="205" spans="1:44" customFormat="1" ht="45.75" x14ac:dyDescent="0.25">
      <c r="A205" s="41" t="s">
        <v>161</v>
      </c>
      <c r="B205" s="119" t="s">
        <v>162</v>
      </c>
      <c r="C205" s="367" t="s">
        <v>163</v>
      </c>
      <c r="D205" s="367"/>
      <c r="E205" s="367"/>
      <c r="F205" s="43" t="s">
        <v>151</v>
      </c>
      <c r="G205" s="44">
        <v>6.5199999999999994E-2</v>
      </c>
      <c r="H205" s="45">
        <v>1</v>
      </c>
      <c r="I205" s="46">
        <v>6.5199999999999994E-2</v>
      </c>
      <c r="J205" s="47"/>
      <c r="K205" s="44"/>
      <c r="L205" s="47"/>
      <c r="M205" s="44"/>
      <c r="N205" s="48"/>
      <c r="R205" s="118" t="s">
        <v>375</v>
      </c>
      <c r="S205" s="118" t="s">
        <v>387</v>
      </c>
      <c r="AJ205" s="39"/>
      <c r="AK205" s="40"/>
      <c r="AL205" s="40" t="s">
        <v>163</v>
      </c>
      <c r="AR205" s="40"/>
    </row>
    <row r="206" spans="1:44" customFormat="1" ht="15" x14ac:dyDescent="0.25">
      <c r="A206" s="49"/>
      <c r="B206" s="50"/>
      <c r="C206" s="343" t="s">
        <v>164</v>
      </c>
      <c r="D206" s="343"/>
      <c r="E206" s="343"/>
      <c r="F206" s="343"/>
      <c r="G206" s="343"/>
      <c r="H206" s="343"/>
      <c r="I206" s="343"/>
      <c r="J206" s="343"/>
      <c r="K206" s="343"/>
      <c r="L206" s="343"/>
      <c r="M206" s="343"/>
      <c r="N206" s="371"/>
      <c r="R206" s="117"/>
      <c r="S206" s="117"/>
      <c r="AJ206" s="39"/>
      <c r="AK206" s="40"/>
      <c r="AL206" s="40"/>
      <c r="AM206" s="3" t="s">
        <v>164</v>
      </c>
      <c r="AR206" s="40"/>
    </row>
    <row r="207" spans="1:44" customFormat="1" ht="68.25" x14ac:dyDescent="0.25">
      <c r="A207" s="51"/>
      <c r="B207" s="52" t="s">
        <v>63</v>
      </c>
      <c r="C207" s="372" t="s">
        <v>64</v>
      </c>
      <c r="D207" s="372"/>
      <c r="E207" s="372"/>
      <c r="F207" s="372"/>
      <c r="G207" s="372"/>
      <c r="H207" s="372"/>
      <c r="I207" s="372"/>
      <c r="J207" s="372"/>
      <c r="K207" s="372"/>
      <c r="L207" s="372"/>
      <c r="M207" s="372"/>
      <c r="N207" s="373"/>
      <c r="R207" s="117"/>
      <c r="S207" s="117"/>
      <c r="AJ207" s="39"/>
      <c r="AK207" s="40"/>
      <c r="AL207" s="40"/>
      <c r="AN207" s="3" t="s">
        <v>64</v>
      </c>
      <c r="AR207" s="40"/>
    </row>
    <row r="208" spans="1:44" customFormat="1" ht="15" x14ac:dyDescent="0.25">
      <c r="A208" s="53"/>
      <c r="B208" s="52" t="s">
        <v>58</v>
      </c>
      <c r="C208" s="343" t="s">
        <v>65</v>
      </c>
      <c r="D208" s="343"/>
      <c r="E208" s="343"/>
      <c r="F208" s="54"/>
      <c r="G208" s="55"/>
      <c r="H208" s="55"/>
      <c r="I208" s="55"/>
      <c r="J208" s="72">
        <v>1037.0899999999999</v>
      </c>
      <c r="K208" s="57">
        <v>1.1499999999999999</v>
      </c>
      <c r="L208" s="56">
        <v>77.760000000000005</v>
      </c>
      <c r="M208" s="57">
        <v>46.99</v>
      </c>
      <c r="N208" s="58">
        <v>3653.94</v>
      </c>
      <c r="R208" s="117"/>
      <c r="S208" s="117"/>
      <c r="AJ208" s="39"/>
      <c r="AK208" s="40"/>
      <c r="AL208" s="40"/>
      <c r="AO208" s="3" t="s">
        <v>65</v>
      </c>
      <c r="AR208" s="40"/>
    </row>
    <row r="209" spans="1:44" customFormat="1" ht="15" x14ac:dyDescent="0.25">
      <c r="A209" s="59"/>
      <c r="B209" s="52"/>
      <c r="C209" s="343" t="s">
        <v>66</v>
      </c>
      <c r="D209" s="343"/>
      <c r="E209" s="343"/>
      <c r="F209" s="54" t="s">
        <v>67</v>
      </c>
      <c r="G209" s="57">
        <v>132.96</v>
      </c>
      <c r="H209" s="57">
        <v>1.1499999999999999</v>
      </c>
      <c r="I209" s="81">
        <v>9.9693407999999994</v>
      </c>
      <c r="J209" s="62"/>
      <c r="K209" s="55"/>
      <c r="L209" s="62"/>
      <c r="M209" s="55"/>
      <c r="N209" s="63"/>
      <c r="R209" s="117"/>
      <c r="S209" s="117"/>
      <c r="AJ209" s="39"/>
      <c r="AK209" s="40"/>
      <c r="AL209" s="40"/>
      <c r="AP209" s="3" t="s">
        <v>66</v>
      </c>
      <c r="AR209" s="40"/>
    </row>
    <row r="210" spans="1:44" customFormat="1" ht="15" x14ac:dyDescent="0.25">
      <c r="A210" s="49"/>
      <c r="B210" s="52"/>
      <c r="C210" s="374" t="s">
        <v>68</v>
      </c>
      <c r="D210" s="374"/>
      <c r="E210" s="374"/>
      <c r="F210" s="64"/>
      <c r="G210" s="65"/>
      <c r="H210" s="65"/>
      <c r="I210" s="65"/>
      <c r="J210" s="76">
        <v>1037.0899999999999</v>
      </c>
      <c r="K210" s="65"/>
      <c r="L210" s="66">
        <v>77.760000000000005</v>
      </c>
      <c r="M210" s="65"/>
      <c r="N210" s="67">
        <v>3653.94</v>
      </c>
      <c r="R210" s="117"/>
      <c r="S210" s="117"/>
      <c r="AJ210" s="39"/>
      <c r="AK210" s="40"/>
      <c r="AL210" s="40"/>
      <c r="AQ210" s="3" t="s">
        <v>68</v>
      </c>
      <c r="AR210" s="40"/>
    </row>
    <row r="211" spans="1:44" customFormat="1" ht="15" x14ac:dyDescent="0.25">
      <c r="A211" s="59"/>
      <c r="B211" s="52"/>
      <c r="C211" s="343" t="s">
        <v>69</v>
      </c>
      <c r="D211" s="343"/>
      <c r="E211" s="343"/>
      <c r="F211" s="54"/>
      <c r="G211" s="55"/>
      <c r="H211" s="55"/>
      <c r="I211" s="55"/>
      <c r="J211" s="62"/>
      <c r="K211" s="55"/>
      <c r="L211" s="56">
        <v>77.760000000000005</v>
      </c>
      <c r="M211" s="55"/>
      <c r="N211" s="58">
        <v>3653.94</v>
      </c>
      <c r="R211" s="117"/>
      <c r="S211" s="117"/>
      <c r="AJ211" s="39"/>
      <c r="AK211" s="40"/>
      <c r="AL211" s="40"/>
      <c r="AP211" s="3" t="s">
        <v>69</v>
      </c>
      <c r="AR211" s="40"/>
    </row>
    <row r="212" spans="1:44" customFormat="1" ht="34.5" x14ac:dyDescent="0.25">
      <c r="A212" s="59"/>
      <c r="B212" s="52" t="s">
        <v>120</v>
      </c>
      <c r="C212" s="343" t="s">
        <v>121</v>
      </c>
      <c r="D212" s="343"/>
      <c r="E212" s="343"/>
      <c r="F212" s="54" t="s">
        <v>72</v>
      </c>
      <c r="G212" s="60">
        <v>89</v>
      </c>
      <c r="H212" s="55"/>
      <c r="I212" s="60">
        <v>89</v>
      </c>
      <c r="J212" s="62"/>
      <c r="K212" s="55"/>
      <c r="L212" s="56">
        <v>69.209999999999994</v>
      </c>
      <c r="M212" s="55"/>
      <c r="N212" s="58">
        <v>3252.01</v>
      </c>
      <c r="R212" s="117"/>
      <c r="S212" s="117"/>
      <c r="AJ212" s="39"/>
      <c r="AK212" s="40"/>
      <c r="AL212" s="40"/>
      <c r="AP212" s="3" t="s">
        <v>121</v>
      </c>
      <c r="AR212" s="40"/>
    </row>
    <row r="213" spans="1:44" customFormat="1" ht="34.5" x14ac:dyDescent="0.25">
      <c r="A213" s="59"/>
      <c r="B213" s="52" t="s">
        <v>122</v>
      </c>
      <c r="C213" s="343" t="s">
        <v>123</v>
      </c>
      <c r="D213" s="343"/>
      <c r="E213" s="343"/>
      <c r="F213" s="54" t="s">
        <v>72</v>
      </c>
      <c r="G213" s="60">
        <v>44</v>
      </c>
      <c r="H213" s="55"/>
      <c r="I213" s="60">
        <v>44</v>
      </c>
      <c r="J213" s="62"/>
      <c r="K213" s="55"/>
      <c r="L213" s="56">
        <v>34.21</v>
      </c>
      <c r="M213" s="55"/>
      <c r="N213" s="58">
        <v>1607.73</v>
      </c>
      <c r="R213" s="117"/>
      <c r="S213" s="117"/>
      <c r="AJ213" s="39"/>
      <c r="AK213" s="40"/>
      <c r="AL213" s="40"/>
      <c r="AP213" s="3" t="s">
        <v>123</v>
      </c>
      <c r="AR213" s="40"/>
    </row>
    <row r="214" spans="1:44" customFormat="1" ht="15" x14ac:dyDescent="0.25">
      <c r="A214" s="68"/>
      <c r="B214" s="69"/>
      <c r="C214" s="367" t="s">
        <v>75</v>
      </c>
      <c r="D214" s="367"/>
      <c r="E214" s="367"/>
      <c r="F214" s="43"/>
      <c r="G214" s="44"/>
      <c r="H214" s="44"/>
      <c r="I214" s="44"/>
      <c r="J214" s="47"/>
      <c r="K214" s="44"/>
      <c r="L214" s="82">
        <v>181.18</v>
      </c>
      <c r="M214" s="65"/>
      <c r="N214" s="71">
        <v>8513.68</v>
      </c>
      <c r="R214" s="117"/>
      <c r="S214" s="117"/>
      <c r="AJ214" s="39"/>
      <c r="AK214" s="40"/>
      <c r="AL214" s="40"/>
      <c r="AR214" s="40" t="s">
        <v>75</v>
      </c>
    </row>
    <row r="215" spans="1:44" customFormat="1" ht="57" x14ac:dyDescent="0.25">
      <c r="A215" s="41" t="s">
        <v>165</v>
      </c>
      <c r="B215" s="119" t="s">
        <v>162</v>
      </c>
      <c r="C215" s="367" t="s">
        <v>166</v>
      </c>
      <c r="D215" s="367"/>
      <c r="E215" s="367"/>
      <c r="F215" s="43" t="s">
        <v>151</v>
      </c>
      <c r="G215" s="44">
        <v>0.4</v>
      </c>
      <c r="H215" s="45">
        <v>1</v>
      </c>
      <c r="I215" s="84">
        <v>0.4</v>
      </c>
      <c r="J215" s="47"/>
      <c r="K215" s="44"/>
      <c r="L215" s="47"/>
      <c r="M215" s="44"/>
      <c r="N215" s="48"/>
      <c r="R215" s="118" t="s">
        <v>375</v>
      </c>
      <c r="S215" s="118" t="s">
        <v>387</v>
      </c>
      <c r="AJ215" s="39"/>
      <c r="AK215" s="40"/>
      <c r="AL215" s="40" t="s">
        <v>166</v>
      </c>
      <c r="AR215" s="40"/>
    </row>
    <row r="216" spans="1:44" customFormat="1" ht="15" x14ac:dyDescent="0.25">
      <c r="A216" s="49"/>
      <c r="B216" s="50"/>
      <c r="C216" s="343" t="s">
        <v>167</v>
      </c>
      <c r="D216" s="343"/>
      <c r="E216" s="343"/>
      <c r="F216" s="343"/>
      <c r="G216" s="343"/>
      <c r="H216" s="343"/>
      <c r="I216" s="343"/>
      <c r="J216" s="343"/>
      <c r="K216" s="343"/>
      <c r="L216" s="343"/>
      <c r="M216" s="343"/>
      <c r="N216" s="371"/>
      <c r="R216" s="117"/>
      <c r="S216" s="117"/>
      <c r="AJ216" s="39"/>
      <c r="AK216" s="40"/>
      <c r="AL216" s="40"/>
      <c r="AM216" s="3" t="s">
        <v>167</v>
      </c>
      <c r="AR216" s="40"/>
    </row>
    <row r="217" spans="1:44" customFormat="1" ht="68.25" x14ac:dyDescent="0.25">
      <c r="A217" s="51"/>
      <c r="B217" s="52" t="s">
        <v>63</v>
      </c>
      <c r="C217" s="372" t="s">
        <v>64</v>
      </c>
      <c r="D217" s="372"/>
      <c r="E217" s="372"/>
      <c r="F217" s="372"/>
      <c r="G217" s="372"/>
      <c r="H217" s="372"/>
      <c r="I217" s="372"/>
      <c r="J217" s="372"/>
      <c r="K217" s="372"/>
      <c r="L217" s="372"/>
      <c r="M217" s="372"/>
      <c r="N217" s="373"/>
      <c r="R217" s="117"/>
      <c r="S217" s="117"/>
      <c r="AJ217" s="39"/>
      <c r="AK217" s="40"/>
      <c r="AL217" s="40"/>
      <c r="AN217" s="3" t="s">
        <v>64</v>
      </c>
      <c r="AR217" s="40"/>
    </row>
    <row r="218" spans="1:44" customFormat="1" ht="15" x14ac:dyDescent="0.25">
      <c r="A218" s="53"/>
      <c r="B218" s="52" t="s">
        <v>58</v>
      </c>
      <c r="C218" s="343" t="s">
        <v>65</v>
      </c>
      <c r="D218" s="343"/>
      <c r="E218" s="343"/>
      <c r="F218" s="54"/>
      <c r="G218" s="55"/>
      <c r="H218" s="55"/>
      <c r="I218" s="55"/>
      <c r="J218" s="72">
        <v>1037.0899999999999</v>
      </c>
      <c r="K218" s="57">
        <v>1.1499999999999999</v>
      </c>
      <c r="L218" s="56">
        <v>477.06</v>
      </c>
      <c r="M218" s="57">
        <v>46.99</v>
      </c>
      <c r="N218" s="58">
        <v>22417.05</v>
      </c>
      <c r="R218" s="117"/>
      <c r="S218" s="117"/>
      <c r="AJ218" s="39"/>
      <c r="AK218" s="40"/>
      <c r="AL218" s="40"/>
      <c r="AO218" s="3" t="s">
        <v>65</v>
      </c>
      <c r="AR218" s="40"/>
    </row>
    <row r="219" spans="1:44" customFormat="1" ht="15" x14ac:dyDescent="0.25">
      <c r="A219" s="59"/>
      <c r="B219" s="52"/>
      <c r="C219" s="343" t="s">
        <v>66</v>
      </c>
      <c r="D219" s="343"/>
      <c r="E219" s="343"/>
      <c r="F219" s="54" t="s">
        <v>67</v>
      </c>
      <c r="G219" s="57">
        <v>132.96</v>
      </c>
      <c r="H219" s="57">
        <v>1.1499999999999999</v>
      </c>
      <c r="I219" s="78">
        <v>61.1616</v>
      </c>
      <c r="J219" s="62"/>
      <c r="K219" s="55"/>
      <c r="L219" s="62"/>
      <c r="M219" s="55"/>
      <c r="N219" s="63"/>
      <c r="R219" s="117"/>
      <c r="S219" s="117"/>
      <c r="AJ219" s="39"/>
      <c r="AK219" s="40"/>
      <c r="AL219" s="40"/>
      <c r="AP219" s="3" t="s">
        <v>66</v>
      </c>
      <c r="AR219" s="40"/>
    </row>
    <row r="220" spans="1:44" customFormat="1" ht="15" x14ac:dyDescent="0.25">
      <c r="A220" s="49"/>
      <c r="B220" s="52"/>
      <c r="C220" s="374" t="s">
        <v>68</v>
      </c>
      <c r="D220" s="374"/>
      <c r="E220" s="374"/>
      <c r="F220" s="64"/>
      <c r="G220" s="65"/>
      <c r="H220" s="65"/>
      <c r="I220" s="65"/>
      <c r="J220" s="76">
        <v>1037.0899999999999</v>
      </c>
      <c r="K220" s="65"/>
      <c r="L220" s="66">
        <v>477.06</v>
      </c>
      <c r="M220" s="65"/>
      <c r="N220" s="67">
        <v>22417.05</v>
      </c>
      <c r="R220" s="117"/>
      <c r="S220" s="117"/>
      <c r="AJ220" s="39"/>
      <c r="AK220" s="40"/>
      <c r="AL220" s="40"/>
      <c r="AQ220" s="3" t="s">
        <v>68</v>
      </c>
      <c r="AR220" s="40"/>
    </row>
    <row r="221" spans="1:44" customFormat="1" ht="15" x14ac:dyDescent="0.25">
      <c r="A221" s="59"/>
      <c r="B221" s="52"/>
      <c r="C221" s="343" t="s">
        <v>69</v>
      </c>
      <c r="D221" s="343"/>
      <c r="E221" s="343"/>
      <c r="F221" s="54"/>
      <c r="G221" s="55"/>
      <c r="H221" s="55"/>
      <c r="I221" s="55"/>
      <c r="J221" s="62"/>
      <c r="K221" s="55"/>
      <c r="L221" s="56">
        <v>477.06</v>
      </c>
      <c r="M221" s="55"/>
      <c r="N221" s="58">
        <v>22417.05</v>
      </c>
      <c r="R221" s="117"/>
      <c r="S221" s="117"/>
      <c r="AJ221" s="39"/>
      <c r="AK221" s="40"/>
      <c r="AL221" s="40"/>
      <c r="AP221" s="3" t="s">
        <v>69</v>
      </c>
      <c r="AR221" s="40"/>
    </row>
    <row r="222" spans="1:44" customFormat="1" ht="34.5" x14ac:dyDescent="0.25">
      <c r="A222" s="59"/>
      <c r="B222" s="52" t="s">
        <v>120</v>
      </c>
      <c r="C222" s="343" t="s">
        <v>121</v>
      </c>
      <c r="D222" s="343"/>
      <c r="E222" s="343"/>
      <c r="F222" s="54" t="s">
        <v>72</v>
      </c>
      <c r="G222" s="60">
        <v>89</v>
      </c>
      <c r="H222" s="55"/>
      <c r="I222" s="60">
        <v>89</v>
      </c>
      <c r="J222" s="62"/>
      <c r="K222" s="55"/>
      <c r="L222" s="56">
        <v>424.58</v>
      </c>
      <c r="M222" s="55"/>
      <c r="N222" s="58">
        <v>19951.169999999998</v>
      </c>
      <c r="R222" s="117"/>
      <c r="S222" s="117"/>
      <c r="AJ222" s="39"/>
      <c r="AK222" s="40"/>
      <c r="AL222" s="40"/>
      <c r="AP222" s="3" t="s">
        <v>121</v>
      </c>
      <c r="AR222" s="40"/>
    </row>
    <row r="223" spans="1:44" customFormat="1" ht="34.5" x14ac:dyDescent="0.25">
      <c r="A223" s="59"/>
      <c r="B223" s="52" t="s">
        <v>122</v>
      </c>
      <c r="C223" s="343" t="s">
        <v>123</v>
      </c>
      <c r="D223" s="343"/>
      <c r="E223" s="343"/>
      <c r="F223" s="54" t="s">
        <v>72</v>
      </c>
      <c r="G223" s="60">
        <v>44</v>
      </c>
      <c r="H223" s="55"/>
      <c r="I223" s="60">
        <v>44</v>
      </c>
      <c r="J223" s="62"/>
      <c r="K223" s="55"/>
      <c r="L223" s="56">
        <v>209.91</v>
      </c>
      <c r="M223" s="55"/>
      <c r="N223" s="58">
        <v>9863.5</v>
      </c>
      <c r="R223" s="117"/>
      <c r="S223" s="117"/>
      <c r="AJ223" s="39"/>
      <c r="AK223" s="40"/>
      <c r="AL223" s="40"/>
      <c r="AP223" s="3" t="s">
        <v>123</v>
      </c>
      <c r="AR223" s="40"/>
    </row>
    <row r="224" spans="1:44" customFormat="1" ht="15" x14ac:dyDescent="0.25">
      <c r="A224" s="68"/>
      <c r="B224" s="69"/>
      <c r="C224" s="367" t="s">
        <v>75</v>
      </c>
      <c r="D224" s="367"/>
      <c r="E224" s="367"/>
      <c r="F224" s="43"/>
      <c r="G224" s="44"/>
      <c r="H224" s="44"/>
      <c r="I224" s="44"/>
      <c r="J224" s="47"/>
      <c r="K224" s="44"/>
      <c r="L224" s="70">
        <v>1111.55</v>
      </c>
      <c r="M224" s="65"/>
      <c r="N224" s="71">
        <v>52231.72</v>
      </c>
      <c r="R224" s="117"/>
      <c r="S224" s="117"/>
      <c r="AJ224" s="39"/>
      <c r="AK224" s="40"/>
      <c r="AL224" s="40"/>
      <c r="AR224" s="40" t="s">
        <v>75</v>
      </c>
    </row>
    <row r="225" spans="1:44" customFormat="1" ht="34.5" x14ac:dyDescent="0.25">
      <c r="A225" s="41" t="s">
        <v>168</v>
      </c>
      <c r="B225" s="119" t="s">
        <v>169</v>
      </c>
      <c r="C225" s="367" t="s">
        <v>170</v>
      </c>
      <c r="D225" s="367"/>
      <c r="E225" s="367"/>
      <c r="F225" s="43" t="s">
        <v>79</v>
      </c>
      <c r="G225" s="44">
        <v>0.73</v>
      </c>
      <c r="H225" s="45">
        <v>1</v>
      </c>
      <c r="I225" s="77">
        <v>0.73</v>
      </c>
      <c r="J225" s="47"/>
      <c r="K225" s="44"/>
      <c r="L225" s="47"/>
      <c r="M225" s="44"/>
      <c r="N225" s="48"/>
      <c r="R225" s="118" t="s">
        <v>376</v>
      </c>
      <c r="S225" s="118" t="s">
        <v>387</v>
      </c>
      <c r="AJ225" s="39"/>
      <c r="AK225" s="40"/>
      <c r="AL225" s="40" t="s">
        <v>170</v>
      </c>
      <c r="AR225" s="40"/>
    </row>
    <row r="226" spans="1:44" customFormat="1" ht="68.25" x14ac:dyDescent="0.25">
      <c r="A226" s="51"/>
      <c r="B226" s="52" t="s">
        <v>63</v>
      </c>
      <c r="C226" s="372" t="s">
        <v>64</v>
      </c>
      <c r="D226" s="372"/>
      <c r="E226" s="372"/>
      <c r="F226" s="372"/>
      <c r="G226" s="372"/>
      <c r="H226" s="372"/>
      <c r="I226" s="372"/>
      <c r="J226" s="372"/>
      <c r="K226" s="372"/>
      <c r="L226" s="372"/>
      <c r="M226" s="372"/>
      <c r="N226" s="373"/>
      <c r="R226" s="117"/>
      <c r="S226" s="117"/>
      <c r="AJ226" s="39"/>
      <c r="AK226" s="40"/>
      <c r="AL226" s="40"/>
      <c r="AN226" s="3" t="s">
        <v>64</v>
      </c>
      <c r="AR226" s="40"/>
    </row>
    <row r="227" spans="1:44" customFormat="1" ht="15" x14ac:dyDescent="0.25">
      <c r="A227" s="53"/>
      <c r="B227" s="52" t="s">
        <v>58</v>
      </c>
      <c r="C227" s="343" t="s">
        <v>65</v>
      </c>
      <c r="D227" s="343"/>
      <c r="E227" s="343"/>
      <c r="F227" s="54"/>
      <c r="G227" s="55"/>
      <c r="H227" s="55"/>
      <c r="I227" s="55"/>
      <c r="J227" s="56">
        <v>120.81</v>
      </c>
      <c r="K227" s="57">
        <v>1.1499999999999999</v>
      </c>
      <c r="L227" s="56">
        <v>101.42</v>
      </c>
      <c r="M227" s="57">
        <v>46.99</v>
      </c>
      <c r="N227" s="58">
        <v>4765.7299999999996</v>
      </c>
      <c r="R227" s="117"/>
      <c r="S227" s="117"/>
      <c r="AJ227" s="39"/>
      <c r="AK227" s="40"/>
      <c r="AL227" s="40"/>
      <c r="AO227" s="3" t="s">
        <v>65</v>
      </c>
      <c r="AR227" s="40"/>
    </row>
    <row r="228" spans="1:44" customFormat="1" ht="15" x14ac:dyDescent="0.25">
      <c r="A228" s="53"/>
      <c r="B228" s="52" t="s">
        <v>76</v>
      </c>
      <c r="C228" s="343" t="s">
        <v>80</v>
      </c>
      <c r="D228" s="343"/>
      <c r="E228" s="343"/>
      <c r="F228" s="54"/>
      <c r="G228" s="55"/>
      <c r="H228" s="55"/>
      <c r="I228" s="55"/>
      <c r="J228" s="56">
        <v>294.95999999999998</v>
      </c>
      <c r="K228" s="57">
        <v>1.1499999999999999</v>
      </c>
      <c r="L228" s="56">
        <v>247.62</v>
      </c>
      <c r="M228" s="57">
        <v>14.01</v>
      </c>
      <c r="N228" s="58">
        <v>3469.16</v>
      </c>
      <c r="R228" s="117"/>
      <c r="S228" s="117"/>
      <c r="AJ228" s="39"/>
      <c r="AK228" s="40"/>
      <c r="AL228" s="40"/>
      <c r="AO228" s="3" t="s">
        <v>80</v>
      </c>
      <c r="AR228" s="40"/>
    </row>
    <row r="229" spans="1:44" customFormat="1" ht="15" x14ac:dyDescent="0.25">
      <c r="A229" s="53"/>
      <c r="B229" s="52" t="s">
        <v>83</v>
      </c>
      <c r="C229" s="343" t="s">
        <v>84</v>
      </c>
      <c r="D229" s="343"/>
      <c r="E229" s="343"/>
      <c r="F229" s="54"/>
      <c r="G229" s="55"/>
      <c r="H229" s="55"/>
      <c r="I229" s="55"/>
      <c r="J229" s="56">
        <v>22.45</v>
      </c>
      <c r="K229" s="55"/>
      <c r="L229" s="56">
        <v>16.39</v>
      </c>
      <c r="M229" s="57">
        <v>8.75</v>
      </c>
      <c r="N229" s="73">
        <v>143.41</v>
      </c>
      <c r="R229" s="117"/>
      <c r="S229" s="117"/>
      <c r="AJ229" s="39"/>
      <c r="AK229" s="40"/>
      <c r="AL229" s="40"/>
      <c r="AO229" s="3" t="s">
        <v>84</v>
      </c>
      <c r="AR229" s="40"/>
    </row>
    <row r="230" spans="1:44" customFormat="1" ht="15" x14ac:dyDescent="0.25">
      <c r="A230" s="59"/>
      <c r="B230" s="52"/>
      <c r="C230" s="343" t="s">
        <v>66</v>
      </c>
      <c r="D230" s="343"/>
      <c r="E230" s="343"/>
      <c r="F230" s="54" t="s">
        <v>67</v>
      </c>
      <c r="G230" s="57">
        <v>13.32</v>
      </c>
      <c r="H230" s="57">
        <v>1.1499999999999999</v>
      </c>
      <c r="I230" s="61">
        <v>11.18214</v>
      </c>
      <c r="J230" s="62"/>
      <c r="K230" s="55"/>
      <c r="L230" s="62"/>
      <c r="M230" s="55"/>
      <c r="N230" s="63"/>
      <c r="R230" s="117"/>
      <c r="S230" s="117"/>
      <c r="AJ230" s="39"/>
      <c r="AK230" s="40"/>
      <c r="AL230" s="40"/>
      <c r="AP230" s="3" t="s">
        <v>66</v>
      </c>
      <c r="AR230" s="40"/>
    </row>
    <row r="231" spans="1:44" customFormat="1" ht="15" x14ac:dyDescent="0.25">
      <c r="A231" s="49"/>
      <c r="B231" s="52"/>
      <c r="C231" s="374" t="s">
        <v>68</v>
      </c>
      <c r="D231" s="374"/>
      <c r="E231" s="374"/>
      <c r="F231" s="64"/>
      <c r="G231" s="65"/>
      <c r="H231" s="65"/>
      <c r="I231" s="65"/>
      <c r="J231" s="66">
        <v>438.22</v>
      </c>
      <c r="K231" s="65"/>
      <c r="L231" s="66">
        <v>365.43</v>
      </c>
      <c r="M231" s="65"/>
      <c r="N231" s="67">
        <v>8378.2999999999993</v>
      </c>
      <c r="R231" s="117"/>
      <c r="S231" s="117"/>
      <c r="AJ231" s="39"/>
      <c r="AK231" s="40"/>
      <c r="AL231" s="40"/>
      <c r="AQ231" s="3" t="s">
        <v>68</v>
      </c>
      <c r="AR231" s="40"/>
    </row>
    <row r="232" spans="1:44" customFormat="1" ht="15" x14ac:dyDescent="0.25">
      <c r="A232" s="59"/>
      <c r="B232" s="52"/>
      <c r="C232" s="343" t="s">
        <v>69</v>
      </c>
      <c r="D232" s="343"/>
      <c r="E232" s="343"/>
      <c r="F232" s="54"/>
      <c r="G232" s="55"/>
      <c r="H232" s="55"/>
      <c r="I232" s="55"/>
      <c r="J232" s="62"/>
      <c r="K232" s="55"/>
      <c r="L232" s="56">
        <v>101.42</v>
      </c>
      <c r="M232" s="55"/>
      <c r="N232" s="58">
        <v>4765.7299999999996</v>
      </c>
      <c r="R232" s="117"/>
      <c r="S232" s="117"/>
      <c r="AJ232" s="39"/>
      <c r="AK232" s="40"/>
      <c r="AL232" s="40"/>
      <c r="AP232" s="3" t="s">
        <v>69</v>
      </c>
      <c r="AR232" s="40"/>
    </row>
    <row r="233" spans="1:44" customFormat="1" ht="57" x14ac:dyDescent="0.25">
      <c r="A233" s="59"/>
      <c r="B233" s="52" t="s">
        <v>86</v>
      </c>
      <c r="C233" s="343" t="s">
        <v>87</v>
      </c>
      <c r="D233" s="343"/>
      <c r="E233" s="343"/>
      <c r="F233" s="54" t="s">
        <v>72</v>
      </c>
      <c r="G233" s="60">
        <v>91</v>
      </c>
      <c r="H233" s="55"/>
      <c r="I233" s="60">
        <v>91</v>
      </c>
      <c r="J233" s="62"/>
      <c r="K233" s="55"/>
      <c r="L233" s="56">
        <v>92.29</v>
      </c>
      <c r="M233" s="55"/>
      <c r="N233" s="58">
        <v>4336.8100000000004</v>
      </c>
      <c r="R233" s="117"/>
      <c r="S233" s="117"/>
      <c r="AJ233" s="39"/>
      <c r="AK233" s="40"/>
      <c r="AL233" s="40"/>
      <c r="AP233" s="3" t="s">
        <v>87</v>
      </c>
      <c r="AR233" s="40"/>
    </row>
    <row r="234" spans="1:44" customFormat="1" ht="57" x14ac:dyDescent="0.25">
      <c r="A234" s="59"/>
      <c r="B234" s="52" t="s">
        <v>88</v>
      </c>
      <c r="C234" s="343" t="s">
        <v>89</v>
      </c>
      <c r="D234" s="343"/>
      <c r="E234" s="343"/>
      <c r="F234" s="54" t="s">
        <v>72</v>
      </c>
      <c r="G234" s="60">
        <v>52</v>
      </c>
      <c r="H234" s="55"/>
      <c r="I234" s="60">
        <v>52</v>
      </c>
      <c r="J234" s="62"/>
      <c r="K234" s="55"/>
      <c r="L234" s="56">
        <v>52.74</v>
      </c>
      <c r="M234" s="55"/>
      <c r="N234" s="58">
        <v>2478.1799999999998</v>
      </c>
      <c r="R234" s="117"/>
      <c r="S234" s="117"/>
      <c r="AJ234" s="39"/>
      <c r="AK234" s="40"/>
      <c r="AL234" s="40"/>
      <c r="AP234" s="3" t="s">
        <v>89</v>
      </c>
      <c r="AR234" s="40"/>
    </row>
    <row r="235" spans="1:44" customFormat="1" ht="15" x14ac:dyDescent="0.25">
      <c r="A235" s="68"/>
      <c r="B235" s="69"/>
      <c r="C235" s="367" t="s">
        <v>75</v>
      </c>
      <c r="D235" s="367"/>
      <c r="E235" s="367"/>
      <c r="F235" s="43"/>
      <c r="G235" s="44"/>
      <c r="H235" s="44"/>
      <c r="I235" s="44"/>
      <c r="J235" s="47"/>
      <c r="K235" s="44"/>
      <c r="L235" s="82">
        <v>510.46</v>
      </c>
      <c r="M235" s="65"/>
      <c r="N235" s="71">
        <v>15193.29</v>
      </c>
      <c r="R235" s="117"/>
      <c r="S235" s="117"/>
      <c r="AJ235" s="39"/>
      <c r="AK235" s="40"/>
      <c r="AL235" s="40"/>
      <c r="AR235" s="40" t="s">
        <v>75</v>
      </c>
    </row>
    <row r="236" spans="1:44" customFormat="1" ht="45.75" x14ac:dyDescent="0.25">
      <c r="A236" s="41" t="s">
        <v>171</v>
      </c>
      <c r="B236" s="42" t="s">
        <v>172</v>
      </c>
      <c r="C236" s="367" t="s">
        <v>173</v>
      </c>
      <c r="D236" s="367"/>
      <c r="E236" s="367"/>
      <c r="F236" s="43" t="s">
        <v>174</v>
      </c>
      <c r="G236" s="44">
        <v>168.05</v>
      </c>
      <c r="H236" s="45">
        <v>1</v>
      </c>
      <c r="I236" s="77">
        <v>168.05</v>
      </c>
      <c r="J236" s="82">
        <v>3.28</v>
      </c>
      <c r="K236" s="44"/>
      <c r="L236" s="82">
        <v>551.20000000000005</v>
      </c>
      <c r="M236" s="77">
        <v>14.01</v>
      </c>
      <c r="N236" s="71">
        <v>7722.31</v>
      </c>
      <c r="R236" s="117"/>
      <c r="S236" s="117"/>
      <c r="AJ236" s="39"/>
      <c r="AK236" s="40"/>
      <c r="AL236" s="40" t="s">
        <v>173</v>
      </c>
      <c r="AR236" s="40"/>
    </row>
    <row r="237" spans="1:44" customFormat="1" ht="15" x14ac:dyDescent="0.25">
      <c r="A237" s="68"/>
      <c r="B237" s="69"/>
      <c r="C237" s="367" t="s">
        <v>75</v>
      </c>
      <c r="D237" s="367"/>
      <c r="E237" s="367"/>
      <c r="F237" s="43"/>
      <c r="G237" s="44"/>
      <c r="H237" s="44"/>
      <c r="I237" s="44"/>
      <c r="J237" s="47"/>
      <c r="K237" s="44"/>
      <c r="L237" s="82">
        <v>551.20000000000005</v>
      </c>
      <c r="M237" s="65"/>
      <c r="N237" s="71">
        <v>7722.31</v>
      </c>
      <c r="R237" s="117"/>
      <c r="S237" s="117"/>
      <c r="AJ237" s="39"/>
      <c r="AK237" s="40"/>
      <c r="AL237" s="40"/>
      <c r="AR237" s="40" t="s">
        <v>75</v>
      </c>
    </row>
    <row r="238" spans="1:44" customFormat="1" ht="34.5" x14ac:dyDescent="0.25">
      <c r="A238" s="41" t="s">
        <v>175</v>
      </c>
      <c r="B238" s="42" t="s">
        <v>176</v>
      </c>
      <c r="C238" s="367" t="s">
        <v>177</v>
      </c>
      <c r="D238" s="367"/>
      <c r="E238" s="367"/>
      <c r="F238" s="43" t="s">
        <v>174</v>
      </c>
      <c r="G238" s="44">
        <v>102.4</v>
      </c>
      <c r="H238" s="45">
        <v>1</v>
      </c>
      <c r="I238" s="84">
        <v>102.4</v>
      </c>
      <c r="J238" s="82">
        <v>8.39</v>
      </c>
      <c r="K238" s="44"/>
      <c r="L238" s="82">
        <v>859.14</v>
      </c>
      <c r="M238" s="77">
        <v>14.01</v>
      </c>
      <c r="N238" s="71">
        <v>12036.55</v>
      </c>
      <c r="R238" s="117"/>
      <c r="S238" s="117"/>
      <c r="AJ238" s="39"/>
      <c r="AK238" s="40"/>
      <c r="AL238" s="40" t="s">
        <v>177</v>
      </c>
      <c r="AR238" s="40"/>
    </row>
    <row r="239" spans="1:44" customFormat="1" ht="15" x14ac:dyDescent="0.25">
      <c r="A239" s="68"/>
      <c r="B239" s="69"/>
      <c r="C239" s="367" t="s">
        <v>75</v>
      </c>
      <c r="D239" s="367"/>
      <c r="E239" s="367"/>
      <c r="F239" s="43"/>
      <c r="G239" s="44"/>
      <c r="H239" s="44"/>
      <c r="I239" s="44"/>
      <c r="J239" s="47"/>
      <c r="K239" s="44"/>
      <c r="L239" s="82">
        <v>859.14</v>
      </c>
      <c r="M239" s="65"/>
      <c r="N239" s="71">
        <v>12036.55</v>
      </c>
      <c r="R239" s="117"/>
      <c r="S239" s="117"/>
      <c r="AJ239" s="39"/>
      <c r="AK239" s="40"/>
      <c r="AL239" s="40"/>
      <c r="AR239" s="40" t="s">
        <v>75</v>
      </c>
    </row>
    <row r="240" spans="1:44" customFormat="1" ht="34.5" x14ac:dyDescent="0.25">
      <c r="A240" s="41" t="s">
        <v>178</v>
      </c>
      <c r="B240" s="42" t="s">
        <v>179</v>
      </c>
      <c r="C240" s="367" t="s">
        <v>180</v>
      </c>
      <c r="D240" s="367"/>
      <c r="E240" s="367"/>
      <c r="F240" s="43" t="s">
        <v>174</v>
      </c>
      <c r="G240" s="44">
        <v>1.329</v>
      </c>
      <c r="H240" s="45">
        <v>1</v>
      </c>
      <c r="I240" s="79">
        <v>1.329</v>
      </c>
      <c r="J240" s="82">
        <v>42.98</v>
      </c>
      <c r="K240" s="44"/>
      <c r="L240" s="82">
        <v>57.12</v>
      </c>
      <c r="M240" s="77">
        <v>14.01</v>
      </c>
      <c r="N240" s="85">
        <v>800.25</v>
      </c>
      <c r="R240" s="117"/>
      <c r="S240" s="117"/>
      <c r="AJ240" s="39"/>
      <c r="AK240" s="40"/>
      <c r="AL240" s="40" t="s">
        <v>180</v>
      </c>
      <c r="AR240" s="40"/>
    </row>
    <row r="241" spans="1:44" customFormat="1" ht="15" x14ac:dyDescent="0.25">
      <c r="A241" s="68"/>
      <c r="B241" s="69"/>
      <c r="C241" s="367" t="s">
        <v>75</v>
      </c>
      <c r="D241" s="367"/>
      <c r="E241" s="367"/>
      <c r="F241" s="43"/>
      <c r="G241" s="44"/>
      <c r="H241" s="44"/>
      <c r="I241" s="44"/>
      <c r="J241" s="47"/>
      <c r="K241" s="44"/>
      <c r="L241" s="82">
        <v>57.12</v>
      </c>
      <c r="M241" s="65"/>
      <c r="N241" s="85">
        <v>800.25</v>
      </c>
      <c r="R241" s="117"/>
      <c r="S241" s="117"/>
      <c r="AJ241" s="39"/>
      <c r="AK241" s="40"/>
      <c r="AL241" s="40"/>
      <c r="AR241" s="40" t="s">
        <v>75</v>
      </c>
    </row>
    <row r="242" spans="1:44" customFormat="1" ht="45.75" x14ac:dyDescent="0.25">
      <c r="A242" s="41" t="s">
        <v>181</v>
      </c>
      <c r="B242" s="42" t="s">
        <v>182</v>
      </c>
      <c r="C242" s="367" t="s">
        <v>183</v>
      </c>
      <c r="D242" s="367"/>
      <c r="E242" s="367"/>
      <c r="F242" s="43" t="s">
        <v>174</v>
      </c>
      <c r="G242" s="44">
        <v>271.77999999999997</v>
      </c>
      <c r="H242" s="45">
        <v>1</v>
      </c>
      <c r="I242" s="77">
        <v>271.77999999999997</v>
      </c>
      <c r="J242" s="82">
        <v>2.91</v>
      </c>
      <c r="K242" s="44"/>
      <c r="L242" s="82">
        <v>790.88</v>
      </c>
      <c r="M242" s="77">
        <v>14.38</v>
      </c>
      <c r="N242" s="71">
        <v>11372.85</v>
      </c>
      <c r="R242" s="117"/>
      <c r="S242" s="117"/>
      <c r="AJ242" s="39"/>
      <c r="AK242" s="40"/>
      <c r="AL242" s="40" t="s">
        <v>183</v>
      </c>
      <c r="AR242" s="40"/>
    </row>
    <row r="243" spans="1:44" customFormat="1" ht="15" x14ac:dyDescent="0.25">
      <c r="A243" s="49"/>
      <c r="B243" s="50"/>
      <c r="C243" s="343" t="s">
        <v>184</v>
      </c>
      <c r="D243" s="343"/>
      <c r="E243" s="343"/>
      <c r="F243" s="343"/>
      <c r="G243" s="343"/>
      <c r="H243" s="343"/>
      <c r="I243" s="343"/>
      <c r="J243" s="343"/>
      <c r="K243" s="343"/>
      <c r="L243" s="343"/>
      <c r="M243" s="343"/>
      <c r="N243" s="371"/>
      <c r="R243" s="117"/>
      <c r="S243" s="117"/>
      <c r="AJ243" s="39"/>
      <c r="AK243" s="40"/>
      <c r="AL243" s="40"/>
      <c r="AM243" s="3" t="s">
        <v>184</v>
      </c>
      <c r="AR243" s="40"/>
    </row>
    <row r="244" spans="1:44" customFormat="1" ht="15" x14ac:dyDescent="0.25">
      <c r="A244" s="68"/>
      <c r="B244" s="69"/>
      <c r="C244" s="367" t="s">
        <v>75</v>
      </c>
      <c r="D244" s="367"/>
      <c r="E244" s="367"/>
      <c r="F244" s="43"/>
      <c r="G244" s="44"/>
      <c r="H244" s="44"/>
      <c r="I244" s="44"/>
      <c r="J244" s="47"/>
      <c r="K244" s="44"/>
      <c r="L244" s="82">
        <v>790.88</v>
      </c>
      <c r="M244" s="65"/>
      <c r="N244" s="71">
        <v>11372.85</v>
      </c>
      <c r="R244" s="117"/>
      <c r="S244" s="117"/>
      <c r="AJ244" s="39"/>
      <c r="AK244" s="40"/>
      <c r="AL244" s="40"/>
      <c r="AR244" s="40" t="s">
        <v>75</v>
      </c>
    </row>
    <row r="245" spans="1:44" customFormat="1" ht="15" x14ac:dyDescent="0.25">
      <c r="A245" s="364" t="s">
        <v>185</v>
      </c>
      <c r="B245" s="365"/>
      <c r="C245" s="365"/>
      <c r="D245" s="365"/>
      <c r="E245" s="365"/>
      <c r="F245" s="365"/>
      <c r="G245" s="365"/>
      <c r="H245" s="365"/>
      <c r="I245" s="365"/>
      <c r="J245" s="365"/>
      <c r="K245" s="365"/>
      <c r="L245" s="365"/>
      <c r="M245" s="365"/>
      <c r="N245" s="366"/>
      <c r="R245" s="117"/>
      <c r="S245" s="117"/>
      <c r="AJ245" s="39"/>
      <c r="AK245" s="40" t="s">
        <v>185</v>
      </c>
      <c r="AL245" s="40"/>
      <c r="AR245" s="40"/>
    </row>
    <row r="246" spans="1:44" customFormat="1" ht="60" x14ac:dyDescent="0.25">
      <c r="A246" s="41" t="s">
        <v>186</v>
      </c>
      <c r="B246" s="119" t="s">
        <v>187</v>
      </c>
      <c r="C246" s="367" t="s">
        <v>188</v>
      </c>
      <c r="D246" s="367"/>
      <c r="E246" s="367"/>
      <c r="F246" s="43" t="s">
        <v>189</v>
      </c>
      <c r="G246" s="44">
        <v>0.10324999999999999</v>
      </c>
      <c r="H246" s="45">
        <v>1</v>
      </c>
      <c r="I246" s="86">
        <v>0.10324999999999999</v>
      </c>
      <c r="J246" s="47"/>
      <c r="K246" s="44"/>
      <c r="L246" s="47"/>
      <c r="M246" s="44"/>
      <c r="N246" s="48"/>
      <c r="R246" s="118" t="s">
        <v>380</v>
      </c>
      <c r="S246" s="118" t="s">
        <v>387</v>
      </c>
      <c r="AJ246" s="39"/>
      <c r="AK246" s="40"/>
      <c r="AL246" s="40" t="s">
        <v>188</v>
      </c>
      <c r="AR246" s="40"/>
    </row>
    <row r="247" spans="1:44" customFormat="1" ht="15" x14ac:dyDescent="0.25">
      <c r="A247" s="49"/>
      <c r="B247" s="50"/>
      <c r="C247" s="343" t="s">
        <v>190</v>
      </c>
      <c r="D247" s="343"/>
      <c r="E247" s="343"/>
      <c r="F247" s="343"/>
      <c r="G247" s="343"/>
      <c r="H247" s="343"/>
      <c r="I247" s="343"/>
      <c r="J247" s="343"/>
      <c r="K247" s="343"/>
      <c r="L247" s="343"/>
      <c r="M247" s="343"/>
      <c r="N247" s="371"/>
      <c r="R247" s="117"/>
      <c r="S247" s="117"/>
      <c r="AJ247" s="39"/>
      <c r="AK247" s="40"/>
      <c r="AL247" s="40"/>
      <c r="AM247" s="3" t="s">
        <v>190</v>
      </c>
      <c r="AR247" s="40"/>
    </row>
    <row r="248" spans="1:44" customFormat="1" ht="23.25" x14ac:dyDescent="0.25">
      <c r="A248" s="51"/>
      <c r="B248" s="52" t="s">
        <v>105</v>
      </c>
      <c r="C248" s="372" t="s">
        <v>106</v>
      </c>
      <c r="D248" s="372"/>
      <c r="E248" s="372"/>
      <c r="F248" s="372"/>
      <c r="G248" s="372"/>
      <c r="H248" s="372"/>
      <c r="I248" s="372"/>
      <c r="J248" s="372"/>
      <c r="K248" s="372"/>
      <c r="L248" s="372"/>
      <c r="M248" s="372"/>
      <c r="N248" s="373"/>
      <c r="R248" s="117"/>
      <c r="S248" s="117"/>
      <c r="AJ248" s="39"/>
      <c r="AK248" s="40"/>
      <c r="AL248" s="40"/>
      <c r="AN248" s="3" t="s">
        <v>106</v>
      </c>
      <c r="AR248" s="40"/>
    </row>
    <row r="249" spans="1:44" customFormat="1" ht="68.25" x14ac:dyDescent="0.25">
      <c r="A249" s="51"/>
      <c r="B249" s="52" t="s">
        <v>63</v>
      </c>
      <c r="C249" s="372" t="s">
        <v>64</v>
      </c>
      <c r="D249" s="372"/>
      <c r="E249" s="372"/>
      <c r="F249" s="372"/>
      <c r="G249" s="372"/>
      <c r="H249" s="372"/>
      <c r="I249" s="372"/>
      <c r="J249" s="372"/>
      <c r="K249" s="372"/>
      <c r="L249" s="372"/>
      <c r="M249" s="372"/>
      <c r="N249" s="373"/>
      <c r="R249" s="117"/>
      <c r="S249" s="117"/>
      <c r="AJ249" s="39"/>
      <c r="AK249" s="40"/>
      <c r="AL249" s="40"/>
      <c r="AN249" s="3" t="s">
        <v>64</v>
      </c>
      <c r="AR249" s="40"/>
    </row>
    <row r="250" spans="1:44" customFormat="1" ht="15" x14ac:dyDescent="0.25">
      <c r="A250" s="53"/>
      <c r="B250" s="52" t="s">
        <v>76</v>
      </c>
      <c r="C250" s="343" t="s">
        <v>80</v>
      </c>
      <c r="D250" s="343"/>
      <c r="E250" s="343"/>
      <c r="F250" s="54"/>
      <c r="G250" s="55"/>
      <c r="H250" s="55"/>
      <c r="I250" s="55"/>
      <c r="J250" s="72">
        <v>2347.36</v>
      </c>
      <c r="K250" s="78">
        <v>1.4375</v>
      </c>
      <c r="L250" s="56">
        <v>348.4</v>
      </c>
      <c r="M250" s="57">
        <v>14.01</v>
      </c>
      <c r="N250" s="58">
        <v>4881.08</v>
      </c>
      <c r="R250" s="117"/>
      <c r="S250" s="117"/>
      <c r="AJ250" s="39"/>
      <c r="AK250" s="40"/>
      <c r="AL250" s="40"/>
      <c r="AO250" s="3" t="s">
        <v>80</v>
      </c>
      <c r="AR250" s="40"/>
    </row>
    <row r="251" spans="1:44" customFormat="1" ht="15" x14ac:dyDescent="0.25">
      <c r="A251" s="53"/>
      <c r="B251" s="52" t="s">
        <v>81</v>
      </c>
      <c r="C251" s="343" t="s">
        <v>82</v>
      </c>
      <c r="D251" s="343"/>
      <c r="E251" s="343"/>
      <c r="F251" s="54"/>
      <c r="G251" s="55"/>
      <c r="H251" s="55"/>
      <c r="I251" s="55"/>
      <c r="J251" s="56">
        <v>396.43</v>
      </c>
      <c r="K251" s="78">
        <v>1.4375</v>
      </c>
      <c r="L251" s="56">
        <v>58.84</v>
      </c>
      <c r="M251" s="57">
        <v>46.99</v>
      </c>
      <c r="N251" s="58">
        <v>2764.89</v>
      </c>
      <c r="R251" s="117"/>
      <c r="S251" s="117"/>
      <c r="AJ251" s="39"/>
      <c r="AK251" s="40"/>
      <c r="AL251" s="40"/>
      <c r="AO251" s="3" t="s">
        <v>82</v>
      </c>
      <c r="AR251" s="40"/>
    </row>
    <row r="252" spans="1:44" customFormat="1" ht="15" x14ac:dyDescent="0.25">
      <c r="A252" s="59"/>
      <c r="B252" s="52"/>
      <c r="C252" s="343" t="s">
        <v>85</v>
      </c>
      <c r="D252" s="343"/>
      <c r="E252" s="343"/>
      <c r="F252" s="54" t="s">
        <v>67</v>
      </c>
      <c r="G252" s="57">
        <v>29.08</v>
      </c>
      <c r="H252" s="78">
        <v>1.4375</v>
      </c>
      <c r="I252" s="81">
        <v>4.3161081000000001</v>
      </c>
      <c r="J252" s="62"/>
      <c r="K252" s="55"/>
      <c r="L252" s="62"/>
      <c r="M252" s="55"/>
      <c r="N252" s="63"/>
      <c r="R252" s="117"/>
      <c r="S252" s="117"/>
      <c r="AJ252" s="39"/>
      <c r="AK252" s="40"/>
      <c r="AL252" s="40"/>
      <c r="AP252" s="3" t="s">
        <v>85</v>
      </c>
      <c r="AR252" s="40"/>
    </row>
    <row r="253" spans="1:44" customFormat="1" ht="15" x14ac:dyDescent="0.25">
      <c r="A253" s="49"/>
      <c r="B253" s="52"/>
      <c r="C253" s="374" t="s">
        <v>68</v>
      </c>
      <c r="D253" s="374"/>
      <c r="E253" s="374"/>
      <c r="F253" s="64"/>
      <c r="G253" s="65"/>
      <c r="H253" s="65"/>
      <c r="I253" s="65"/>
      <c r="J253" s="76">
        <v>2347.36</v>
      </c>
      <c r="K253" s="65"/>
      <c r="L253" s="66">
        <v>348.4</v>
      </c>
      <c r="M253" s="65"/>
      <c r="N253" s="67">
        <v>4881.08</v>
      </c>
      <c r="R253" s="117"/>
      <c r="S253" s="117"/>
      <c r="AJ253" s="39"/>
      <c r="AK253" s="40"/>
      <c r="AL253" s="40"/>
      <c r="AQ253" s="3" t="s">
        <v>68</v>
      </c>
      <c r="AR253" s="40"/>
    </row>
    <row r="254" spans="1:44" customFormat="1" ht="15" x14ac:dyDescent="0.25">
      <c r="A254" s="59"/>
      <c r="B254" s="52"/>
      <c r="C254" s="343" t="s">
        <v>69</v>
      </c>
      <c r="D254" s="343"/>
      <c r="E254" s="343"/>
      <c r="F254" s="54"/>
      <c r="G254" s="55"/>
      <c r="H254" s="55"/>
      <c r="I254" s="55"/>
      <c r="J254" s="62"/>
      <c r="K254" s="55"/>
      <c r="L254" s="56">
        <v>58.84</v>
      </c>
      <c r="M254" s="55"/>
      <c r="N254" s="58">
        <v>2764.89</v>
      </c>
      <c r="R254" s="117"/>
      <c r="S254" s="117"/>
      <c r="AJ254" s="39"/>
      <c r="AK254" s="40"/>
      <c r="AL254" s="40"/>
      <c r="AP254" s="3" t="s">
        <v>69</v>
      </c>
      <c r="AR254" s="40"/>
    </row>
    <row r="255" spans="1:44" customFormat="1" ht="23.25" x14ac:dyDescent="0.25">
      <c r="A255" s="59"/>
      <c r="B255" s="52" t="s">
        <v>191</v>
      </c>
      <c r="C255" s="343" t="s">
        <v>192</v>
      </c>
      <c r="D255" s="343"/>
      <c r="E255" s="343"/>
      <c r="F255" s="54" t="s">
        <v>72</v>
      </c>
      <c r="G255" s="60">
        <v>92</v>
      </c>
      <c r="H255" s="55"/>
      <c r="I255" s="60">
        <v>92</v>
      </c>
      <c r="J255" s="62"/>
      <c r="K255" s="55"/>
      <c r="L255" s="56">
        <v>54.13</v>
      </c>
      <c r="M255" s="55"/>
      <c r="N255" s="58">
        <v>2543.6999999999998</v>
      </c>
      <c r="R255" s="117"/>
      <c r="S255" s="117"/>
      <c r="AJ255" s="39"/>
      <c r="AK255" s="40"/>
      <c r="AL255" s="40"/>
      <c r="AP255" s="3" t="s">
        <v>192</v>
      </c>
      <c r="AR255" s="40"/>
    </row>
    <row r="256" spans="1:44" customFormat="1" ht="45" x14ac:dyDescent="0.25">
      <c r="A256" s="59"/>
      <c r="B256" s="52" t="s">
        <v>193</v>
      </c>
      <c r="C256" s="343" t="s">
        <v>194</v>
      </c>
      <c r="D256" s="343"/>
      <c r="E256" s="343"/>
      <c r="F256" s="54" t="s">
        <v>72</v>
      </c>
      <c r="G256" s="60">
        <v>46</v>
      </c>
      <c r="H256" s="57">
        <v>0.85</v>
      </c>
      <c r="I256" s="75">
        <v>39.1</v>
      </c>
      <c r="J256" s="62"/>
      <c r="K256" s="55"/>
      <c r="L256" s="56">
        <v>23.01</v>
      </c>
      <c r="M256" s="55"/>
      <c r="N256" s="58">
        <v>1081.07</v>
      </c>
      <c r="R256" s="117"/>
      <c r="S256" s="117"/>
      <c r="AJ256" s="39"/>
      <c r="AK256" s="40"/>
      <c r="AL256" s="40"/>
      <c r="AP256" s="3" t="s">
        <v>194</v>
      </c>
      <c r="AR256" s="40"/>
    </row>
    <row r="257" spans="1:44" customFormat="1" ht="15" x14ac:dyDescent="0.25">
      <c r="A257" s="68"/>
      <c r="B257" s="69"/>
      <c r="C257" s="367" t="s">
        <v>75</v>
      </c>
      <c r="D257" s="367"/>
      <c r="E257" s="367"/>
      <c r="F257" s="43"/>
      <c r="G257" s="44"/>
      <c r="H257" s="44"/>
      <c r="I257" s="44"/>
      <c r="J257" s="47"/>
      <c r="K257" s="44"/>
      <c r="L257" s="82">
        <v>425.54</v>
      </c>
      <c r="M257" s="65"/>
      <c r="N257" s="71">
        <v>8505.85</v>
      </c>
      <c r="R257" s="117"/>
      <c r="S257" s="117"/>
      <c r="AJ257" s="39"/>
      <c r="AK257" s="40"/>
      <c r="AL257" s="40"/>
      <c r="AR257" s="40" t="s">
        <v>75</v>
      </c>
    </row>
    <row r="258" spans="1:44" customFormat="1" ht="45" x14ac:dyDescent="0.25">
      <c r="A258" s="41" t="s">
        <v>195</v>
      </c>
      <c r="B258" s="119" t="s">
        <v>196</v>
      </c>
      <c r="C258" s="367" t="s">
        <v>197</v>
      </c>
      <c r="D258" s="367"/>
      <c r="E258" s="367"/>
      <c r="F258" s="43" t="s">
        <v>189</v>
      </c>
      <c r="G258" s="44">
        <v>0.10324999999999999</v>
      </c>
      <c r="H258" s="45">
        <v>1</v>
      </c>
      <c r="I258" s="86">
        <v>0.10324999999999999</v>
      </c>
      <c r="J258" s="47"/>
      <c r="K258" s="44"/>
      <c r="L258" s="47"/>
      <c r="M258" s="44"/>
      <c r="N258" s="48"/>
      <c r="R258" s="118" t="s">
        <v>378</v>
      </c>
      <c r="S258" s="118" t="s">
        <v>387</v>
      </c>
      <c r="AJ258" s="39"/>
      <c r="AK258" s="40"/>
      <c r="AL258" s="40" t="s">
        <v>197</v>
      </c>
      <c r="AR258" s="40"/>
    </row>
    <row r="259" spans="1:44" customFormat="1" ht="15" x14ac:dyDescent="0.25">
      <c r="A259" s="49"/>
      <c r="B259" s="50"/>
      <c r="C259" s="343" t="s">
        <v>190</v>
      </c>
      <c r="D259" s="343"/>
      <c r="E259" s="343"/>
      <c r="F259" s="343"/>
      <c r="G259" s="343"/>
      <c r="H259" s="343"/>
      <c r="I259" s="343"/>
      <c r="J259" s="343"/>
      <c r="K259" s="343"/>
      <c r="L259" s="343"/>
      <c r="M259" s="343"/>
      <c r="N259" s="371"/>
      <c r="R259" s="117"/>
      <c r="S259" s="117"/>
      <c r="AJ259" s="39"/>
      <c r="AK259" s="40"/>
      <c r="AL259" s="40"/>
      <c r="AM259" s="3" t="s">
        <v>190</v>
      </c>
      <c r="AR259" s="40"/>
    </row>
    <row r="260" spans="1:44" customFormat="1" ht="15" x14ac:dyDescent="0.25">
      <c r="A260" s="51"/>
      <c r="B260" s="52" t="s">
        <v>198</v>
      </c>
      <c r="C260" s="372">
        <v>25</v>
      </c>
      <c r="D260" s="372"/>
      <c r="E260" s="372"/>
      <c r="F260" s="372"/>
      <c r="G260" s="372"/>
      <c r="H260" s="372"/>
      <c r="I260" s="372"/>
      <c r="J260" s="372"/>
      <c r="K260" s="372"/>
      <c r="L260" s="372"/>
      <c r="M260" s="372"/>
      <c r="N260" s="373"/>
      <c r="R260" s="117"/>
      <c r="S260" s="117"/>
      <c r="AJ260" s="39"/>
      <c r="AK260" s="40"/>
      <c r="AL260" s="40"/>
      <c r="AN260" s="3" t="s">
        <v>199</v>
      </c>
      <c r="AR260" s="40"/>
    </row>
    <row r="261" spans="1:44" customFormat="1" ht="23.25" x14ac:dyDescent="0.25">
      <c r="A261" s="51"/>
      <c r="B261" s="52" t="s">
        <v>105</v>
      </c>
      <c r="C261" s="372" t="s">
        <v>106</v>
      </c>
      <c r="D261" s="372"/>
      <c r="E261" s="372"/>
      <c r="F261" s="372"/>
      <c r="G261" s="372"/>
      <c r="H261" s="372"/>
      <c r="I261" s="372"/>
      <c r="J261" s="372"/>
      <c r="K261" s="372"/>
      <c r="L261" s="372"/>
      <c r="M261" s="372"/>
      <c r="N261" s="373"/>
      <c r="R261" s="117"/>
      <c r="S261" s="117"/>
      <c r="AJ261" s="39"/>
      <c r="AK261" s="40"/>
      <c r="AL261" s="40"/>
      <c r="AN261" s="3" t="s">
        <v>106</v>
      </c>
      <c r="AR261" s="40"/>
    </row>
    <row r="262" spans="1:44" customFormat="1" ht="68.25" x14ac:dyDescent="0.25">
      <c r="A262" s="51"/>
      <c r="B262" s="52" t="s">
        <v>63</v>
      </c>
      <c r="C262" s="372" t="s">
        <v>64</v>
      </c>
      <c r="D262" s="372"/>
      <c r="E262" s="372"/>
      <c r="F262" s="372"/>
      <c r="G262" s="372"/>
      <c r="H262" s="372"/>
      <c r="I262" s="372"/>
      <c r="J262" s="372"/>
      <c r="K262" s="372"/>
      <c r="L262" s="372"/>
      <c r="M262" s="372"/>
      <c r="N262" s="373"/>
      <c r="R262" s="117"/>
      <c r="S262" s="117"/>
      <c r="AJ262" s="39"/>
      <c r="AK262" s="40"/>
      <c r="AL262" s="40"/>
      <c r="AN262" s="3" t="s">
        <v>64</v>
      </c>
      <c r="AR262" s="40"/>
    </row>
    <row r="263" spans="1:44" customFormat="1" ht="15" x14ac:dyDescent="0.25">
      <c r="A263" s="53"/>
      <c r="B263" s="52" t="s">
        <v>76</v>
      </c>
      <c r="C263" s="343" t="s">
        <v>80</v>
      </c>
      <c r="D263" s="343"/>
      <c r="E263" s="343"/>
      <c r="F263" s="54"/>
      <c r="G263" s="55"/>
      <c r="H263" s="55"/>
      <c r="I263" s="55"/>
      <c r="J263" s="56">
        <v>386.42</v>
      </c>
      <c r="K263" s="57">
        <v>5.75</v>
      </c>
      <c r="L263" s="56">
        <v>229.41</v>
      </c>
      <c r="M263" s="57">
        <v>14.01</v>
      </c>
      <c r="N263" s="58">
        <v>3214.03</v>
      </c>
      <c r="R263" s="117"/>
      <c r="S263" s="117"/>
      <c r="AJ263" s="39"/>
      <c r="AK263" s="40"/>
      <c r="AL263" s="40"/>
      <c r="AO263" s="3" t="s">
        <v>80</v>
      </c>
      <c r="AR263" s="40"/>
    </row>
    <row r="264" spans="1:44" customFormat="1" ht="15" x14ac:dyDescent="0.25">
      <c r="A264" s="53"/>
      <c r="B264" s="52" t="s">
        <v>81</v>
      </c>
      <c r="C264" s="343" t="s">
        <v>82</v>
      </c>
      <c r="D264" s="343"/>
      <c r="E264" s="343"/>
      <c r="F264" s="54"/>
      <c r="G264" s="55"/>
      <c r="H264" s="55"/>
      <c r="I264" s="55"/>
      <c r="J264" s="56">
        <v>61.63</v>
      </c>
      <c r="K264" s="57">
        <v>5.75</v>
      </c>
      <c r="L264" s="56">
        <v>36.590000000000003</v>
      </c>
      <c r="M264" s="57">
        <v>46.99</v>
      </c>
      <c r="N264" s="58">
        <v>1719.36</v>
      </c>
      <c r="R264" s="117"/>
      <c r="S264" s="117"/>
      <c r="AJ264" s="39"/>
      <c r="AK264" s="40"/>
      <c r="AL264" s="40"/>
      <c r="AO264" s="3" t="s">
        <v>82</v>
      </c>
      <c r="AR264" s="40"/>
    </row>
    <row r="265" spans="1:44" customFormat="1" ht="15" x14ac:dyDescent="0.25">
      <c r="A265" s="59"/>
      <c r="B265" s="52"/>
      <c r="C265" s="343" t="s">
        <v>85</v>
      </c>
      <c r="D265" s="343"/>
      <c r="E265" s="343"/>
      <c r="F265" s="54" t="s">
        <v>67</v>
      </c>
      <c r="G265" s="57">
        <v>4.28</v>
      </c>
      <c r="H265" s="57">
        <v>5.75</v>
      </c>
      <c r="I265" s="81">
        <v>2.5409825000000001</v>
      </c>
      <c r="J265" s="62"/>
      <c r="K265" s="55"/>
      <c r="L265" s="62"/>
      <c r="M265" s="55"/>
      <c r="N265" s="63"/>
      <c r="R265" s="117"/>
      <c r="S265" s="117"/>
      <c r="AJ265" s="39"/>
      <c r="AK265" s="40"/>
      <c r="AL265" s="40"/>
      <c r="AP265" s="3" t="s">
        <v>85</v>
      </c>
      <c r="AR265" s="40"/>
    </row>
    <row r="266" spans="1:44" customFormat="1" ht="15" x14ac:dyDescent="0.25">
      <c r="A266" s="49"/>
      <c r="B266" s="52"/>
      <c r="C266" s="374" t="s">
        <v>68</v>
      </c>
      <c r="D266" s="374"/>
      <c r="E266" s="374"/>
      <c r="F266" s="64"/>
      <c r="G266" s="65"/>
      <c r="H266" s="65"/>
      <c r="I266" s="65"/>
      <c r="J266" s="66">
        <v>386.42</v>
      </c>
      <c r="K266" s="65"/>
      <c r="L266" s="66">
        <v>229.41</v>
      </c>
      <c r="M266" s="65"/>
      <c r="N266" s="67">
        <v>3214.03</v>
      </c>
      <c r="R266" s="117"/>
      <c r="S266" s="117"/>
      <c r="AJ266" s="39"/>
      <c r="AK266" s="40"/>
      <c r="AL266" s="40"/>
      <c r="AQ266" s="3" t="s">
        <v>68</v>
      </c>
      <c r="AR266" s="40"/>
    </row>
    <row r="267" spans="1:44" customFormat="1" ht="15" x14ac:dyDescent="0.25">
      <c r="A267" s="59"/>
      <c r="B267" s="52"/>
      <c r="C267" s="343" t="s">
        <v>69</v>
      </c>
      <c r="D267" s="343"/>
      <c r="E267" s="343"/>
      <c r="F267" s="54"/>
      <c r="G267" s="55"/>
      <c r="H267" s="55"/>
      <c r="I267" s="55"/>
      <c r="J267" s="62"/>
      <c r="K267" s="55"/>
      <c r="L267" s="56">
        <v>36.590000000000003</v>
      </c>
      <c r="M267" s="55"/>
      <c r="N267" s="58">
        <v>1719.36</v>
      </c>
      <c r="R267" s="117"/>
      <c r="S267" s="117"/>
      <c r="AJ267" s="39"/>
      <c r="AK267" s="40"/>
      <c r="AL267" s="40"/>
      <c r="AP267" s="3" t="s">
        <v>69</v>
      </c>
      <c r="AR267" s="40"/>
    </row>
    <row r="268" spans="1:44" customFormat="1" ht="23.25" x14ac:dyDescent="0.25">
      <c r="A268" s="59"/>
      <c r="B268" s="52" t="s">
        <v>191</v>
      </c>
      <c r="C268" s="343" t="s">
        <v>192</v>
      </c>
      <c r="D268" s="343"/>
      <c r="E268" s="343"/>
      <c r="F268" s="54" t="s">
        <v>72</v>
      </c>
      <c r="G268" s="60">
        <v>92</v>
      </c>
      <c r="H268" s="55"/>
      <c r="I268" s="60">
        <v>92</v>
      </c>
      <c r="J268" s="62"/>
      <c r="K268" s="55"/>
      <c r="L268" s="56">
        <v>33.659999999999997</v>
      </c>
      <c r="M268" s="55"/>
      <c r="N268" s="58">
        <v>1581.81</v>
      </c>
      <c r="R268" s="117"/>
      <c r="S268" s="117"/>
      <c r="AJ268" s="39"/>
      <c r="AK268" s="40"/>
      <c r="AL268" s="40"/>
      <c r="AP268" s="3" t="s">
        <v>192</v>
      </c>
      <c r="AR268" s="40"/>
    </row>
    <row r="269" spans="1:44" customFormat="1" ht="45" x14ac:dyDescent="0.25">
      <c r="A269" s="59"/>
      <c r="B269" s="52" t="s">
        <v>193</v>
      </c>
      <c r="C269" s="343" t="s">
        <v>194</v>
      </c>
      <c r="D269" s="343"/>
      <c r="E269" s="343"/>
      <c r="F269" s="54" t="s">
        <v>72</v>
      </c>
      <c r="G269" s="60">
        <v>46</v>
      </c>
      <c r="H269" s="57">
        <v>0.85</v>
      </c>
      <c r="I269" s="75">
        <v>39.1</v>
      </c>
      <c r="J269" s="62"/>
      <c r="K269" s="55"/>
      <c r="L269" s="56">
        <v>14.31</v>
      </c>
      <c r="M269" s="55"/>
      <c r="N269" s="73">
        <v>672.27</v>
      </c>
      <c r="R269" s="117"/>
      <c r="S269" s="117"/>
      <c r="AJ269" s="39"/>
      <c r="AK269" s="40"/>
      <c r="AL269" s="40"/>
      <c r="AP269" s="3" t="s">
        <v>194</v>
      </c>
      <c r="AR269" s="40"/>
    </row>
    <row r="270" spans="1:44" customFormat="1" ht="15" x14ac:dyDescent="0.25">
      <c r="A270" s="68"/>
      <c r="B270" s="69"/>
      <c r="C270" s="367" t="s">
        <v>75</v>
      </c>
      <c r="D270" s="367"/>
      <c r="E270" s="367"/>
      <c r="F270" s="43"/>
      <c r="G270" s="44"/>
      <c r="H270" s="44"/>
      <c r="I270" s="44"/>
      <c r="J270" s="47"/>
      <c r="K270" s="44"/>
      <c r="L270" s="82">
        <v>277.38</v>
      </c>
      <c r="M270" s="65"/>
      <c r="N270" s="71">
        <v>5468.11</v>
      </c>
      <c r="R270" s="117"/>
      <c r="S270" s="117"/>
      <c r="AJ270" s="39"/>
      <c r="AK270" s="40"/>
      <c r="AL270" s="40"/>
      <c r="AR270" s="40" t="s">
        <v>75</v>
      </c>
    </row>
    <row r="271" spans="1:44" customFormat="1" ht="34.5" x14ac:dyDescent="0.25">
      <c r="A271" s="41" t="s">
        <v>200</v>
      </c>
      <c r="B271" s="42" t="s">
        <v>201</v>
      </c>
      <c r="C271" s="367" t="s">
        <v>202</v>
      </c>
      <c r="D271" s="367"/>
      <c r="E271" s="367"/>
      <c r="F271" s="43" t="s">
        <v>203</v>
      </c>
      <c r="G271" s="44">
        <v>1</v>
      </c>
      <c r="H271" s="45">
        <v>1</v>
      </c>
      <c r="I271" s="45">
        <v>1</v>
      </c>
      <c r="J271" s="47"/>
      <c r="K271" s="44"/>
      <c r="L271" s="47"/>
      <c r="M271" s="44"/>
      <c r="N271" s="48"/>
      <c r="R271" s="117"/>
      <c r="S271" s="117"/>
      <c r="AJ271" s="39"/>
      <c r="AK271" s="40"/>
      <c r="AL271" s="40" t="s">
        <v>202</v>
      </c>
      <c r="AR271" s="40"/>
    </row>
    <row r="272" spans="1:44" customFormat="1" ht="15" x14ac:dyDescent="0.25">
      <c r="A272" s="49"/>
      <c r="B272" s="50"/>
      <c r="C272" s="343" t="s">
        <v>204</v>
      </c>
      <c r="D272" s="343"/>
      <c r="E272" s="343"/>
      <c r="F272" s="343"/>
      <c r="G272" s="343"/>
      <c r="H272" s="343"/>
      <c r="I272" s="343"/>
      <c r="J272" s="343"/>
      <c r="K272" s="343"/>
      <c r="L272" s="343"/>
      <c r="M272" s="343"/>
      <c r="N272" s="371"/>
      <c r="R272" s="117"/>
      <c r="S272" s="117"/>
      <c r="AJ272" s="39"/>
      <c r="AK272" s="40"/>
      <c r="AL272" s="40"/>
      <c r="AM272" s="3" t="s">
        <v>204</v>
      </c>
      <c r="AR272" s="40"/>
    </row>
    <row r="273" spans="1:44" customFormat="1" ht="23.25" x14ac:dyDescent="0.25">
      <c r="A273" s="51"/>
      <c r="B273" s="52" t="s">
        <v>105</v>
      </c>
      <c r="C273" s="372" t="s">
        <v>106</v>
      </c>
      <c r="D273" s="372"/>
      <c r="E273" s="372"/>
      <c r="F273" s="372"/>
      <c r="G273" s="372"/>
      <c r="H273" s="372"/>
      <c r="I273" s="372"/>
      <c r="J273" s="372"/>
      <c r="K273" s="372"/>
      <c r="L273" s="372"/>
      <c r="M273" s="372"/>
      <c r="N273" s="373"/>
      <c r="R273" s="117"/>
      <c r="S273" s="117"/>
      <c r="AJ273" s="39"/>
      <c r="AK273" s="40"/>
      <c r="AL273" s="40"/>
      <c r="AN273" s="3" t="s">
        <v>106</v>
      </c>
      <c r="AR273" s="40"/>
    </row>
    <row r="274" spans="1:44" customFormat="1" ht="68.25" x14ac:dyDescent="0.25">
      <c r="A274" s="51"/>
      <c r="B274" s="52" t="s">
        <v>63</v>
      </c>
      <c r="C274" s="372" t="s">
        <v>64</v>
      </c>
      <c r="D274" s="372"/>
      <c r="E274" s="372"/>
      <c r="F274" s="372"/>
      <c r="G274" s="372"/>
      <c r="H274" s="372"/>
      <c r="I274" s="372"/>
      <c r="J274" s="372"/>
      <c r="K274" s="372"/>
      <c r="L274" s="372"/>
      <c r="M274" s="372"/>
      <c r="N274" s="373"/>
      <c r="R274" s="117"/>
      <c r="S274" s="117"/>
      <c r="AJ274" s="39"/>
      <c r="AK274" s="40"/>
      <c r="AL274" s="40"/>
      <c r="AN274" s="3" t="s">
        <v>64</v>
      </c>
      <c r="AR274" s="40"/>
    </row>
    <row r="275" spans="1:44" customFormat="1" ht="15" x14ac:dyDescent="0.25">
      <c r="A275" s="53"/>
      <c r="B275" s="52" t="s">
        <v>58</v>
      </c>
      <c r="C275" s="343" t="s">
        <v>65</v>
      </c>
      <c r="D275" s="343"/>
      <c r="E275" s="343"/>
      <c r="F275" s="54"/>
      <c r="G275" s="55"/>
      <c r="H275" s="55"/>
      <c r="I275" s="55"/>
      <c r="J275" s="56">
        <v>219.94</v>
      </c>
      <c r="K275" s="78">
        <v>1.3225</v>
      </c>
      <c r="L275" s="56">
        <v>290.87</v>
      </c>
      <c r="M275" s="57">
        <v>46.99</v>
      </c>
      <c r="N275" s="58">
        <v>13667.98</v>
      </c>
      <c r="R275" s="117"/>
      <c r="S275" s="117"/>
      <c r="AJ275" s="39"/>
      <c r="AK275" s="40"/>
      <c r="AL275" s="40"/>
      <c r="AO275" s="3" t="s">
        <v>65</v>
      </c>
      <c r="AR275" s="40"/>
    </row>
    <row r="276" spans="1:44" customFormat="1" ht="15" x14ac:dyDescent="0.25">
      <c r="A276" s="53"/>
      <c r="B276" s="52" t="s">
        <v>76</v>
      </c>
      <c r="C276" s="343" t="s">
        <v>80</v>
      </c>
      <c r="D276" s="343"/>
      <c r="E276" s="343"/>
      <c r="F276" s="54"/>
      <c r="G276" s="55"/>
      <c r="H276" s="55"/>
      <c r="I276" s="55"/>
      <c r="J276" s="56">
        <v>557.59</v>
      </c>
      <c r="K276" s="78">
        <v>1.4375</v>
      </c>
      <c r="L276" s="56">
        <v>801.54</v>
      </c>
      <c r="M276" s="57">
        <v>14.01</v>
      </c>
      <c r="N276" s="58">
        <v>11229.58</v>
      </c>
      <c r="R276" s="117"/>
      <c r="S276" s="117"/>
      <c r="AJ276" s="39"/>
      <c r="AK276" s="40"/>
      <c r="AL276" s="40"/>
      <c r="AO276" s="3" t="s">
        <v>80</v>
      </c>
      <c r="AR276" s="40"/>
    </row>
    <row r="277" spans="1:44" customFormat="1" ht="15" x14ac:dyDescent="0.25">
      <c r="A277" s="53"/>
      <c r="B277" s="52" t="s">
        <v>81</v>
      </c>
      <c r="C277" s="343" t="s">
        <v>82</v>
      </c>
      <c r="D277" s="343"/>
      <c r="E277" s="343"/>
      <c r="F277" s="54"/>
      <c r="G277" s="55"/>
      <c r="H277" s="55"/>
      <c r="I277" s="55"/>
      <c r="J277" s="56">
        <v>51.27</v>
      </c>
      <c r="K277" s="78">
        <v>1.4375</v>
      </c>
      <c r="L277" s="56">
        <v>73.7</v>
      </c>
      <c r="M277" s="57">
        <v>46.99</v>
      </c>
      <c r="N277" s="58">
        <v>3463.16</v>
      </c>
      <c r="R277" s="117"/>
      <c r="S277" s="117"/>
      <c r="AJ277" s="39"/>
      <c r="AK277" s="40"/>
      <c r="AL277" s="40"/>
      <c r="AO277" s="3" t="s">
        <v>82</v>
      </c>
      <c r="AR277" s="40"/>
    </row>
    <row r="278" spans="1:44" customFormat="1" ht="15" x14ac:dyDescent="0.25">
      <c r="A278" s="53"/>
      <c r="B278" s="52" t="s">
        <v>83</v>
      </c>
      <c r="C278" s="343" t="s">
        <v>84</v>
      </c>
      <c r="D278" s="343"/>
      <c r="E278" s="343"/>
      <c r="F278" s="54"/>
      <c r="G278" s="55"/>
      <c r="H278" s="55"/>
      <c r="I278" s="55"/>
      <c r="J278" s="56">
        <v>0.78</v>
      </c>
      <c r="K278" s="55"/>
      <c r="L278" s="56">
        <v>0.78</v>
      </c>
      <c r="M278" s="57">
        <v>8.75</v>
      </c>
      <c r="N278" s="73">
        <v>6.83</v>
      </c>
      <c r="R278" s="117"/>
      <c r="S278" s="117"/>
      <c r="AJ278" s="39"/>
      <c r="AK278" s="40"/>
      <c r="AL278" s="40"/>
      <c r="AO278" s="3" t="s">
        <v>84</v>
      </c>
      <c r="AR278" s="40"/>
    </row>
    <row r="279" spans="1:44" customFormat="1" ht="15" x14ac:dyDescent="0.25">
      <c r="A279" s="59"/>
      <c r="B279" s="52"/>
      <c r="C279" s="343" t="s">
        <v>66</v>
      </c>
      <c r="D279" s="343"/>
      <c r="E279" s="343"/>
      <c r="F279" s="54" t="s">
        <v>67</v>
      </c>
      <c r="G279" s="75">
        <v>27.7</v>
      </c>
      <c r="H279" s="78">
        <v>1.3225</v>
      </c>
      <c r="I279" s="61">
        <v>36.633249999999997</v>
      </c>
      <c r="J279" s="62"/>
      <c r="K279" s="55"/>
      <c r="L279" s="62"/>
      <c r="M279" s="55"/>
      <c r="N279" s="63"/>
      <c r="R279" s="117"/>
      <c r="S279" s="117"/>
      <c r="AJ279" s="39"/>
      <c r="AK279" s="40"/>
      <c r="AL279" s="40"/>
      <c r="AP279" s="3" t="s">
        <v>66</v>
      </c>
      <c r="AR279" s="40"/>
    </row>
    <row r="280" spans="1:44" customFormat="1" ht="15" x14ac:dyDescent="0.25">
      <c r="A280" s="59"/>
      <c r="B280" s="52"/>
      <c r="C280" s="343" t="s">
        <v>85</v>
      </c>
      <c r="D280" s="343"/>
      <c r="E280" s="343"/>
      <c r="F280" s="54" t="s">
        <v>67</v>
      </c>
      <c r="G280" s="57">
        <v>3.84</v>
      </c>
      <c r="H280" s="78">
        <v>1.4375</v>
      </c>
      <c r="I280" s="57">
        <v>5.52</v>
      </c>
      <c r="J280" s="62"/>
      <c r="K280" s="55"/>
      <c r="L280" s="62"/>
      <c r="M280" s="55"/>
      <c r="N280" s="63"/>
      <c r="R280" s="117"/>
      <c r="S280" s="117"/>
      <c r="AJ280" s="39"/>
      <c r="AK280" s="40"/>
      <c r="AL280" s="40"/>
      <c r="AP280" s="3" t="s">
        <v>85</v>
      </c>
      <c r="AR280" s="40"/>
    </row>
    <row r="281" spans="1:44" customFormat="1" ht="15" x14ac:dyDescent="0.25">
      <c r="A281" s="49"/>
      <c r="B281" s="52"/>
      <c r="C281" s="374" t="s">
        <v>68</v>
      </c>
      <c r="D281" s="374"/>
      <c r="E281" s="374"/>
      <c r="F281" s="64"/>
      <c r="G281" s="65"/>
      <c r="H281" s="65"/>
      <c r="I281" s="65"/>
      <c r="J281" s="66">
        <v>778.31</v>
      </c>
      <c r="K281" s="65"/>
      <c r="L281" s="76">
        <v>1093.19</v>
      </c>
      <c r="M281" s="65"/>
      <c r="N281" s="67">
        <v>24904.39</v>
      </c>
      <c r="R281" s="117"/>
      <c r="S281" s="117"/>
      <c r="AJ281" s="39"/>
      <c r="AK281" s="40"/>
      <c r="AL281" s="40"/>
      <c r="AQ281" s="3" t="s">
        <v>68</v>
      </c>
      <c r="AR281" s="40"/>
    </row>
    <row r="282" spans="1:44" customFormat="1" ht="15" x14ac:dyDescent="0.25">
      <c r="A282" s="59"/>
      <c r="B282" s="52"/>
      <c r="C282" s="343" t="s">
        <v>69</v>
      </c>
      <c r="D282" s="343"/>
      <c r="E282" s="343"/>
      <c r="F282" s="54"/>
      <c r="G282" s="55"/>
      <c r="H282" s="55"/>
      <c r="I282" s="55"/>
      <c r="J282" s="62"/>
      <c r="K282" s="55"/>
      <c r="L282" s="56">
        <v>364.57</v>
      </c>
      <c r="M282" s="55"/>
      <c r="N282" s="58">
        <v>17131.14</v>
      </c>
      <c r="R282" s="117"/>
      <c r="S282" s="117"/>
      <c r="AJ282" s="39"/>
      <c r="AK282" s="40"/>
      <c r="AL282" s="40"/>
      <c r="AP282" s="3" t="s">
        <v>69</v>
      </c>
      <c r="AR282" s="40"/>
    </row>
    <row r="283" spans="1:44" customFormat="1" ht="45" x14ac:dyDescent="0.25">
      <c r="A283" s="59"/>
      <c r="B283" s="52" t="s">
        <v>205</v>
      </c>
      <c r="C283" s="343" t="s">
        <v>206</v>
      </c>
      <c r="D283" s="343"/>
      <c r="E283" s="343"/>
      <c r="F283" s="54" t="s">
        <v>72</v>
      </c>
      <c r="G283" s="60">
        <v>147</v>
      </c>
      <c r="H283" s="55"/>
      <c r="I283" s="60">
        <v>147</v>
      </c>
      <c r="J283" s="62"/>
      <c r="K283" s="55"/>
      <c r="L283" s="56">
        <v>535.91999999999996</v>
      </c>
      <c r="M283" s="55"/>
      <c r="N283" s="58">
        <v>25182.78</v>
      </c>
      <c r="R283" s="117"/>
      <c r="S283" s="117"/>
      <c r="AJ283" s="39"/>
      <c r="AK283" s="40"/>
      <c r="AL283" s="40"/>
      <c r="AP283" s="3" t="s">
        <v>206</v>
      </c>
      <c r="AR283" s="40"/>
    </row>
    <row r="284" spans="1:44" customFormat="1" ht="56.25" x14ac:dyDescent="0.25">
      <c r="A284" s="59"/>
      <c r="B284" s="52" t="s">
        <v>207</v>
      </c>
      <c r="C284" s="343" t="s">
        <v>208</v>
      </c>
      <c r="D284" s="343"/>
      <c r="E284" s="343"/>
      <c r="F284" s="54" t="s">
        <v>72</v>
      </c>
      <c r="G284" s="60">
        <v>134</v>
      </c>
      <c r="H284" s="57">
        <v>0.85</v>
      </c>
      <c r="I284" s="75">
        <v>113.9</v>
      </c>
      <c r="J284" s="62"/>
      <c r="K284" s="55"/>
      <c r="L284" s="56">
        <v>415.25</v>
      </c>
      <c r="M284" s="55"/>
      <c r="N284" s="58">
        <v>19512.37</v>
      </c>
      <c r="R284" s="117"/>
      <c r="S284" s="117"/>
      <c r="AJ284" s="39"/>
      <c r="AK284" s="40"/>
      <c r="AL284" s="40"/>
      <c r="AP284" s="3" t="s">
        <v>208</v>
      </c>
      <c r="AR284" s="40"/>
    </row>
    <row r="285" spans="1:44" customFormat="1" ht="15" x14ac:dyDescent="0.25">
      <c r="A285" s="68"/>
      <c r="B285" s="69"/>
      <c r="C285" s="367" t="s">
        <v>75</v>
      </c>
      <c r="D285" s="367"/>
      <c r="E285" s="367"/>
      <c r="F285" s="43"/>
      <c r="G285" s="44"/>
      <c r="H285" s="44"/>
      <c r="I285" s="44"/>
      <c r="J285" s="47"/>
      <c r="K285" s="44"/>
      <c r="L285" s="70">
        <v>2044.36</v>
      </c>
      <c r="M285" s="65"/>
      <c r="N285" s="71">
        <v>69599.539999999994</v>
      </c>
      <c r="R285" s="117"/>
      <c r="S285" s="117"/>
      <c r="T285">
        <f>N286/G286</f>
        <v>97.65</v>
      </c>
      <c r="AJ285" s="39"/>
      <c r="AK285" s="40"/>
      <c r="AL285" s="40"/>
      <c r="AR285" s="40" t="s">
        <v>75</v>
      </c>
    </row>
    <row r="286" spans="1:44" customFormat="1" ht="15" x14ac:dyDescent="0.25">
      <c r="A286" s="41" t="s">
        <v>209</v>
      </c>
      <c r="B286" s="42" t="s">
        <v>210</v>
      </c>
      <c r="C286" s="367" t="s">
        <v>211</v>
      </c>
      <c r="D286" s="367"/>
      <c r="E286" s="367"/>
      <c r="F286" s="43" t="s">
        <v>212</v>
      </c>
      <c r="G286" s="44">
        <v>1100</v>
      </c>
      <c r="H286" s="45">
        <v>1</v>
      </c>
      <c r="I286" s="45">
        <v>1100</v>
      </c>
      <c r="J286" s="82">
        <v>11.16</v>
      </c>
      <c r="K286" s="44"/>
      <c r="L286" s="70">
        <v>12276</v>
      </c>
      <c r="M286" s="77">
        <v>8.75</v>
      </c>
      <c r="N286" s="71">
        <v>107415</v>
      </c>
      <c r="R286" s="117"/>
      <c r="S286" s="117"/>
      <c r="T286">
        <f>T285*1.2</f>
        <v>117.18</v>
      </c>
      <c r="AJ286" s="39"/>
      <c r="AK286" s="40"/>
      <c r="AL286" s="40" t="s">
        <v>211</v>
      </c>
      <c r="AR286" s="40"/>
    </row>
    <row r="287" spans="1:44" customFormat="1" ht="15" x14ac:dyDescent="0.25">
      <c r="A287" s="49"/>
      <c r="B287" s="50"/>
      <c r="C287" s="343" t="s">
        <v>213</v>
      </c>
      <c r="D287" s="343"/>
      <c r="E287" s="343"/>
      <c r="F287" s="343"/>
      <c r="G287" s="343"/>
      <c r="H287" s="343"/>
      <c r="I287" s="343"/>
      <c r="J287" s="343"/>
      <c r="K287" s="343"/>
      <c r="L287" s="343"/>
      <c r="M287" s="343"/>
      <c r="N287" s="371"/>
      <c r="R287" s="117"/>
      <c r="S287" s="117"/>
      <c r="AJ287" s="39"/>
      <c r="AK287" s="40"/>
      <c r="AL287" s="40"/>
      <c r="AM287" s="3" t="s">
        <v>213</v>
      </c>
      <c r="AR287" s="40"/>
    </row>
    <row r="288" spans="1:44" customFormat="1" ht="15" x14ac:dyDescent="0.25">
      <c r="A288" s="68"/>
      <c r="B288" s="69"/>
      <c r="C288" s="367" t="s">
        <v>75</v>
      </c>
      <c r="D288" s="367"/>
      <c r="E288" s="367"/>
      <c r="F288" s="43"/>
      <c r="G288" s="44"/>
      <c r="H288" s="44"/>
      <c r="I288" s="44"/>
      <c r="J288" s="47"/>
      <c r="K288" s="44"/>
      <c r="L288" s="70">
        <v>12276</v>
      </c>
      <c r="M288" s="65"/>
      <c r="N288" s="71">
        <v>107415</v>
      </c>
      <c r="R288" s="117"/>
      <c r="S288" s="117"/>
      <c r="AJ288" s="39"/>
      <c r="AK288" s="40"/>
      <c r="AL288" s="40"/>
      <c r="AR288" s="40" t="s">
        <v>75</v>
      </c>
    </row>
    <row r="289" spans="1:44" customFormat="1" ht="34.5" x14ac:dyDescent="0.25">
      <c r="A289" s="41" t="s">
        <v>214</v>
      </c>
      <c r="B289" s="42" t="s">
        <v>215</v>
      </c>
      <c r="C289" s="367" t="s">
        <v>216</v>
      </c>
      <c r="D289" s="367"/>
      <c r="E289" s="367"/>
      <c r="F289" s="43" t="s">
        <v>61</v>
      </c>
      <c r="G289" s="44">
        <v>2.0649999999999999</v>
      </c>
      <c r="H289" s="45">
        <v>1</v>
      </c>
      <c r="I289" s="79">
        <v>2.0649999999999999</v>
      </c>
      <c r="J289" s="47"/>
      <c r="K289" s="44"/>
      <c r="L289" s="47"/>
      <c r="M289" s="44"/>
      <c r="N289" s="48"/>
      <c r="R289" s="117"/>
      <c r="S289" s="117"/>
      <c r="AJ289" s="39"/>
      <c r="AK289" s="40"/>
      <c r="AL289" s="40" t="s">
        <v>216</v>
      </c>
      <c r="AR289" s="40"/>
    </row>
    <row r="290" spans="1:44" customFormat="1" ht="15" x14ac:dyDescent="0.25">
      <c r="A290" s="49"/>
      <c r="B290" s="50"/>
      <c r="C290" s="343" t="s">
        <v>217</v>
      </c>
      <c r="D290" s="343"/>
      <c r="E290" s="343"/>
      <c r="F290" s="343"/>
      <c r="G290" s="343"/>
      <c r="H290" s="343"/>
      <c r="I290" s="343"/>
      <c r="J290" s="343"/>
      <c r="K290" s="343"/>
      <c r="L290" s="343"/>
      <c r="M290" s="343"/>
      <c r="N290" s="371"/>
      <c r="R290" s="117"/>
      <c r="S290" s="117"/>
      <c r="AJ290" s="39"/>
      <c r="AK290" s="40"/>
      <c r="AL290" s="40"/>
      <c r="AM290" s="3" t="s">
        <v>217</v>
      </c>
      <c r="AR290" s="40"/>
    </row>
    <row r="291" spans="1:44" customFormat="1" ht="23.25" x14ac:dyDescent="0.25">
      <c r="A291" s="51"/>
      <c r="B291" s="52" t="s">
        <v>105</v>
      </c>
      <c r="C291" s="372" t="s">
        <v>106</v>
      </c>
      <c r="D291" s="372"/>
      <c r="E291" s="372"/>
      <c r="F291" s="372"/>
      <c r="G291" s="372"/>
      <c r="H291" s="372"/>
      <c r="I291" s="372"/>
      <c r="J291" s="372"/>
      <c r="K291" s="372"/>
      <c r="L291" s="372"/>
      <c r="M291" s="372"/>
      <c r="N291" s="373"/>
      <c r="R291" s="117"/>
      <c r="S291" s="117"/>
      <c r="AJ291" s="39"/>
      <c r="AK291" s="40"/>
      <c r="AL291" s="40"/>
      <c r="AN291" s="3" t="s">
        <v>106</v>
      </c>
      <c r="AR291" s="40"/>
    </row>
    <row r="292" spans="1:44" customFormat="1" ht="68.25" x14ac:dyDescent="0.25">
      <c r="A292" s="51"/>
      <c r="B292" s="52" t="s">
        <v>63</v>
      </c>
      <c r="C292" s="372" t="s">
        <v>64</v>
      </c>
      <c r="D292" s="372"/>
      <c r="E292" s="372"/>
      <c r="F292" s="372"/>
      <c r="G292" s="372"/>
      <c r="H292" s="372"/>
      <c r="I292" s="372"/>
      <c r="J292" s="372"/>
      <c r="K292" s="372"/>
      <c r="L292" s="372"/>
      <c r="M292" s="372"/>
      <c r="N292" s="373"/>
      <c r="R292" s="117"/>
      <c r="S292" s="117"/>
      <c r="AJ292" s="39"/>
      <c r="AK292" s="40"/>
      <c r="AL292" s="40"/>
      <c r="AN292" s="3" t="s">
        <v>64</v>
      </c>
      <c r="AR292" s="40"/>
    </row>
    <row r="293" spans="1:44" customFormat="1" ht="15" x14ac:dyDescent="0.25">
      <c r="A293" s="53"/>
      <c r="B293" s="52" t="s">
        <v>58</v>
      </c>
      <c r="C293" s="343" t="s">
        <v>65</v>
      </c>
      <c r="D293" s="343"/>
      <c r="E293" s="343"/>
      <c r="F293" s="54"/>
      <c r="G293" s="55"/>
      <c r="H293" s="55"/>
      <c r="I293" s="55"/>
      <c r="J293" s="56">
        <v>115.49</v>
      </c>
      <c r="K293" s="78">
        <v>1.3225</v>
      </c>
      <c r="L293" s="56">
        <v>315.39999999999998</v>
      </c>
      <c r="M293" s="57">
        <v>46.99</v>
      </c>
      <c r="N293" s="58">
        <v>14820.65</v>
      </c>
      <c r="R293" s="117"/>
      <c r="S293" s="117"/>
      <c r="AJ293" s="39"/>
      <c r="AK293" s="40"/>
      <c r="AL293" s="40"/>
      <c r="AO293" s="3" t="s">
        <v>65</v>
      </c>
      <c r="AR293" s="40"/>
    </row>
    <row r="294" spans="1:44" customFormat="1" ht="15" x14ac:dyDescent="0.25">
      <c r="A294" s="53"/>
      <c r="B294" s="52" t="s">
        <v>76</v>
      </c>
      <c r="C294" s="343" t="s">
        <v>80</v>
      </c>
      <c r="D294" s="343"/>
      <c r="E294" s="343"/>
      <c r="F294" s="54"/>
      <c r="G294" s="55"/>
      <c r="H294" s="55"/>
      <c r="I294" s="55"/>
      <c r="J294" s="72">
        <v>3262.79</v>
      </c>
      <c r="K294" s="78">
        <v>1.4375</v>
      </c>
      <c r="L294" s="72">
        <v>9685.39</v>
      </c>
      <c r="M294" s="57">
        <v>14.01</v>
      </c>
      <c r="N294" s="58">
        <v>135692.31</v>
      </c>
      <c r="R294" s="117"/>
      <c r="S294" s="117"/>
      <c r="AJ294" s="39"/>
      <c r="AK294" s="40"/>
      <c r="AL294" s="40"/>
      <c r="AO294" s="3" t="s">
        <v>80</v>
      </c>
      <c r="AR294" s="40"/>
    </row>
    <row r="295" spans="1:44" customFormat="1" ht="15" x14ac:dyDescent="0.25">
      <c r="A295" s="53"/>
      <c r="B295" s="52" t="s">
        <v>81</v>
      </c>
      <c r="C295" s="343" t="s">
        <v>82</v>
      </c>
      <c r="D295" s="343"/>
      <c r="E295" s="343"/>
      <c r="F295" s="54"/>
      <c r="G295" s="55"/>
      <c r="H295" s="55"/>
      <c r="I295" s="55"/>
      <c r="J295" s="56">
        <v>171.22</v>
      </c>
      <c r="K295" s="78">
        <v>1.4375</v>
      </c>
      <c r="L295" s="56">
        <v>508.26</v>
      </c>
      <c r="M295" s="57">
        <v>46.99</v>
      </c>
      <c r="N295" s="58">
        <v>23883.14</v>
      </c>
      <c r="R295" s="117"/>
      <c r="S295" s="117"/>
      <c r="AJ295" s="39"/>
      <c r="AK295" s="40"/>
      <c r="AL295" s="40"/>
      <c r="AO295" s="3" t="s">
        <v>82</v>
      </c>
      <c r="AR295" s="40"/>
    </row>
    <row r="296" spans="1:44" customFormat="1" ht="15" x14ac:dyDescent="0.25">
      <c r="A296" s="53"/>
      <c r="B296" s="52" t="s">
        <v>83</v>
      </c>
      <c r="C296" s="343" t="s">
        <v>84</v>
      </c>
      <c r="D296" s="343"/>
      <c r="E296" s="343"/>
      <c r="F296" s="54"/>
      <c r="G296" s="55"/>
      <c r="H296" s="55"/>
      <c r="I296" s="55"/>
      <c r="J296" s="56">
        <v>12.2</v>
      </c>
      <c r="K296" s="55"/>
      <c r="L296" s="56">
        <v>25.19</v>
      </c>
      <c r="M296" s="57">
        <v>8.75</v>
      </c>
      <c r="N296" s="73">
        <v>220.41</v>
      </c>
      <c r="R296" s="117"/>
      <c r="S296" s="117"/>
      <c r="AJ296" s="39"/>
      <c r="AK296" s="40"/>
      <c r="AL296" s="40"/>
      <c r="AO296" s="3" t="s">
        <v>84</v>
      </c>
      <c r="AR296" s="40"/>
    </row>
    <row r="297" spans="1:44" customFormat="1" ht="15" x14ac:dyDescent="0.25">
      <c r="A297" s="59"/>
      <c r="B297" s="52"/>
      <c r="C297" s="343" t="s">
        <v>66</v>
      </c>
      <c r="D297" s="343"/>
      <c r="E297" s="343"/>
      <c r="F297" s="54" t="s">
        <v>67</v>
      </c>
      <c r="G297" s="75">
        <v>14.4</v>
      </c>
      <c r="H297" s="78">
        <v>1.3225</v>
      </c>
      <c r="I297" s="61">
        <v>39.325859999999999</v>
      </c>
      <c r="J297" s="62"/>
      <c r="K297" s="55"/>
      <c r="L297" s="62"/>
      <c r="M297" s="55"/>
      <c r="N297" s="63"/>
      <c r="R297" s="117"/>
      <c r="S297" s="117"/>
      <c r="AJ297" s="39"/>
      <c r="AK297" s="40"/>
      <c r="AL297" s="40"/>
      <c r="AP297" s="3" t="s">
        <v>66</v>
      </c>
      <c r="AR297" s="40"/>
    </row>
    <row r="298" spans="1:44" customFormat="1" ht="15" x14ac:dyDescent="0.25">
      <c r="A298" s="59"/>
      <c r="B298" s="52"/>
      <c r="C298" s="343" t="s">
        <v>85</v>
      </c>
      <c r="D298" s="343"/>
      <c r="E298" s="343"/>
      <c r="F298" s="54" t="s">
        <v>67</v>
      </c>
      <c r="G298" s="57">
        <v>13.88</v>
      </c>
      <c r="H298" s="78">
        <v>1.4375</v>
      </c>
      <c r="I298" s="81">
        <v>41.201912499999999</v>
      </c>
      <c r="J298" s="62"/>
      <c r="K298" s="55"/>
      <c r="L298" s="62"/>
      <c r="M298" s="55"/>
      <c r="N298" s="63"/>
      <c r="R298" s="117"/>
      <c r="S298" s="117"/>
      <c r="AJ298" s="39"/>
      <c r="AK298" s="40"/>
      <c r="AL298" s="40"/>
      <c r="AP298" s="3" t="s">
        <v>85</v>
      </c>
      <c r="AR298" s="40"/>
    </row>
    <row r="299" spans="1:44" customFormat="1" ht="15" x14ac:dyDescent="0.25">
      <c r="A299" s="49"/>
      <c r="B299" s="52"/>
      <c r="C299" s="374" t="s">
        <v>68</v>
      </c>
      <c r="D299" s="374"/>
      <c r="E299" s="374"/>
      <c r="F299" s="64"/>
      <c r="G299" s="65"/>
      <c r="H299" s="65"/>
      <c r="I299" s="65"/>
      <c r="J299" s="76">
        <v>3390.48</v>
      </c>
      <c r="K299" s="65"/>
      <c r="L299" s="76">
        <v>10025.98</v>
      </c>
      <c r="M299" s="65"/>
      <c r="N299" s="67">
        <v>150733.37</v>
      </c>
      <c r="R299" s="117"/>
      <c r="S299" s="117"/>
      <c r="AJ299" s="39"/>
      <c r="AK299" s="40"/>
      <c r="AL299" s="40"/>
      <c r="AQ299" s="3" t="s">
        <v>68</v>
      </c>
      <c r="AR299" s="40"/>
    </row>
    <row r="300" spans="1:44" customFormat="1" ht="15" x14ac:dyDescent="0.25">
      <c r="A300" s="59"/>
      <c r="B300" s="52"/>
      <c r="C300" s="343" t="s">
        <v>69</v>
      </c>
      <c r="D300" s="343"/>
      <c r="E300" s="343"/>
      <c r="F300" s="54"/>
      <c r="G300" s="55"/>
      <c r="H300" s="55"/>
      <c r="I300" s="55"/>
      <c r="J300" s="62"/>
      <c r="K300" s="55"/>
      <c r="L300" s="56">
        <v>823.66</v>
      </c>
      <c r="M300" s="55"/>
      <c r="N300" s="58">
        <v>38703.79</v>
      </c>
      <c r="R300" s="117"/>
      <c r="S300" s="117"/>
      <c r="AJ300" s="39"/>
      <c r="AK300" s="40"/>
      <c r="AL300" s="40"/>
      <c r="AP300" s="3" t="s">
        <v>69</v>
      </c>
      <c r="AR300" s="40"/>
    </row>
    <row r="301" spans="1:44" customFormat="1" ht="45" x14ac:dyDescent="0.25">
      <c r="A301" s="59"/>
      <c r="B301" s="52" t="s">
        <v>205</v>
      </c>
      <c r="C301" s="343" t="s">
        <v>206</v>
      </c>
      <c r="D301" s="343"/>
      <c r="E301" s="343"/>
      <c r="F301" s="54" t="s">
        <v>72</v>
      </c>
      <c r="G301" s="60">
        <v>147</v>
      </c>
      <c r="H301" s="55"/>
      <c r="I301" s="60">
        <v>147</v>
      </c>
      <c r="J301" s="62"/>
      <c r="K301" s="55"/>
      <c r="L301" s="72">
        <v>1210.78</v>
      </c>
      <c r="M301" s="55"/>
      <c r="N301" s="58">
        <v>56894.57</v>
      </c>
      <c r="R301" s="117"/>
      <c r="S301" s="117"/>
      <c r="AJ301" s="39"/>
      <c r="AK301" s="40"/>
      <c r="AL301" s="40"/>
      <c r="AP301" s="3" t="s">
        <v>206</v>
      </c>
      <c r="AR301" s="40"/>
    </row>
    <row r="302" spans="1:44" customFormat="1" ht="56.25" x14ac:dyDescent="0.25">
      <c r="A302" s="59"/>
      <c r="B302" s="52" t="s">
        <v>207</v>
      </c>
      <c r="C302" s="343" t="s">
        <v>208</v>
      </c>
      <c r="D302" s="343"/>
      <c r="E302" s="343"/>
      <c r="F302" s="54" t="s">
        <v>72</v>
      </c>
      <c r="G302" s="60">
        <v>134</v>
      </c>
      <c r="H302" s="57">
        <v>0.85</v>
      </c>
      <c r="I302" s="75">
        <v>113.9</v>
      </c>
      <c r="J302" s="62"/>
      <c r="K302" s="55"/>
      <c r="L302" s="56">
        <v>938.15</v>
      </c>
      <c r="M302" s="55"/>
      <c r="N302" s="58">
        <v>44083.62</v>
      </c>
      <c r="R302" s="117"/>
      <c r="S302" s="117"/>
      <c r="AJ302" s="39"/>
      <c r="AK302" s="40"/>
      <c r="AL302" s="40"/>
      <c r="AP302" s="3" t="s">
        <v>208</v>
      </c>
      <c r="AR302" s="40"/>
    </row>
    <row r="303" spans="1:44" customFormat="1" ht="15" x14ac:dyDescent="0.25">
      <c r="A303" s="68"/>
      <c r="B303" s="69"/>
      <c r="C303" s="367" t="s">
        <v>75</v>
      </c>
      <c r="D303" s="367"/>
      <c r="E303" s="367"/>
      <c r="F303" s="43"/>
      <c r="G303" s="44"/>
      <c r="H303" s="44"/>
      <c r="I303" s="44"/>
      <c r="J303" s="47"/>
      <c r="K303" s="44"/>
      <c r="L303" s="70">
        <v>12174.91</v>
      </c>
      <c r="M303" s="65"/>
      <c r="N303" s="71">
        <v>251711.56</v>
      </c>
      <c r="R303" s="117"/>
      <c r="S303" s="117"/>
      <c r="AJ303" s="39"/>
      <c r="AK303" s="40"/>
      <c r="AL303" s="40"/>
      <c r="AR303" s="40" t="s">
        <v>75</v>
      </c>
    </row>
    <row r="304" spans="1:44" customFormat="1" ht="30" x14ac:dyDescent="0.25">
      <c r="A304" s="41" t="s">
        <v>218</v>
      </c>
      <c r="B304" s="119" t="s">
        <v>219</v>
      </c>
      <c r="C304" s="367" t="s">
        <v>220</v>
      </c>
      <c r="D304" s="367"/>
      <c r="E304" s="367"/>
      <c r="F304" s="43" t="s">
        <v>79</v>
      </c>
      <c r="G304" s="44">
        <v>227.15</v>
      </c>
      <c r="H304" s="45">
        <v>1</v>
      </c>
      <c r="I304" s="77">
        <v>227.15</v>
      </c>
      <c r="J304" s="82">
        <v>110.95</v>
      </c>
      <c r="K304" s="86">
        <v>1.04236</v>
      </c>
      <c r="L304" s="70">
        <v>26269.86</v>
      </c>
      <c r="M304" s="77">
        <v>8.75</v>
      </c>
      <c r="N304" s="71">
        <v>229861.28</v>
      </c>
      <c r="R304" s="118" t="s">
        <v>379</v>
      </c>
      <c r="S304" s="118" t="s">
        <v>384</v>
      </c>
      <c r="AJ304" s="39"/>
      <c r="AK304" s="40"/>
      <c r="AL304" s="40" t="s">
        <v>220</v>
      </c>
      <c r="AR304" s="40"/>
    </row>
    <row r="305" spans="1:45" customFormat="1" ht="15" x14ac:dyDescent="0.25">
      <c r="A305" s="49"/>
      <c r="B305" s="50"/>
      <c r="C305" s="343" t="s">
        <v>221</v>
      </c>
      <c r="D305" s="343"/>
      <c r="E305" s="343"/>
      <c r="F305" s="343"/>
      <c r="G305" s="343"/>
      <c r="H305" s="343"/>
      <c r="I305" s="343"/>
      <c r="J305" s="343"/>
      <c r="K305" s="343"/>
      <c r="L305" s="343"/>
      <c r="M305" s="343"/>
      <c r="N305" s="371"/>
      <c r="R305" s="117"/>
      <c r="S305" s="117"/>
      <c r="AJ305" s="39"/>
      <c r="AK305" s="40"/>
      <c r="AL305" s="40"/>
      <c r="AM305" s="3" t="s">
        <v>221</v>
      </c>
      <c r="AR305" s="40"/>
    </row>
    <row r="306" spans="1:45" customFormat="1" ht="15" x14ac:dyDescent="0.25">
      <c r="A306" s="49"/>
      <c r="B306" s="50"/>
      <c r="C306" s="343" t="s">
        <v>222</v>
      </c>
      <c r="D306" s="343"/>
      <c r="E306" s="343"/>
      <c r="F306" s="343"/>
      <c r="G306" s="343"/>
      <c r="H306" s="343"/>
      <c r="I306" s="343"/>
      <c r="J306" s="343"/>
      <c r="K306" s="343"/>
      <c r="L306" s="343"/>
      <c r="M306" s="343"/>
      <c r="N306" s="371"/>
      <c r="R306" s="117"/>
      <c r="S306" s="117"/>
      <c r="AJ306" s="39"/>
      <c r="AK306" s="40"/>
      <c r="AL306" s="40"/>
      <c r="AR306" s="40"/>
      <c r="AS306" s="3" t="s">
        <v>222</v>
      </c>
    </row>
    <row r="307" spans="1:45" customFormat="1" ht="15" x14ac:dyDescent="0.25">
      <c r="A307" s="51"/>
      <c r="B307" s="52"/>
      <c r="C307" s="372" t="s">
        <v>223</v>
      </c>
      <c r="D307" s="372"/>
      <c r="E307" s="372"/>
      <c r="F307" s="372"/>
      <c r="G307" s="372"/>
      <c r="H307" s="372"/>
      <c r="I307" s="372"/>
      <c r="J307" s="372"/>
      <c r="K307" s="372"/>
      <c r="L307" s="372"/>
      <c r="M307" s="372"/>
      <c r="N307" s="373"/>
      <c r="R307" s="117"/>
      <c r="S307" s="117"/>
      <c r="AJ307" s="39"/>
      <c r="AK307" s="40"/>
      <c r="AL307" s="40"/>
      <c r="AN307" s="3" t="s">
        <v>223</v>
      </c>
      <c r="AR307" s="40"/>
    </row>
    <row r="308" spans="1:45" customFormat="1" ht="15" x14ac:dyDescent="0.25">
      <c r="A308" s="51"/>
      <c r="B308" s="52"/>
      <c r="C308" s="372" t="s">
        <v>224</v>
      </c>
      <c r="D308" s="372"/>
      <c r="E308" s="372"/>
      <c r="F308" s="372"/>
      <c r="G308" s="372"/>
      <c r="H308" s="372"/>
      <c r="I308" s="372"/>
      <c r="J308" s="372"/>
      <c r="K308" s="372"/>
      <c r="L308" s="372"/>
      <c r="M308" s="372"/>
      <c r="N308" s="373"/>
      <c r="R308" s="117"/>
      <c r="S308" s="117"/>
      <c r="AJ308" s="39"/>
      <c r="AK308" s="40"/>
      <c r="AL308" s="40"/>
      <c r="AN308" s="3" t="s">
        <v>224</v>
      </c>
      <c r="AR308" s="40"/>
    </row>
    <row r="309" spans="1:45" customFormat="1" ht="15" x14ac:dyDescent="0.25">
      <c r="A309" s="68"/>
      <c r="B309" s="69"/>
      <c r="C309" s="367" t="s">
        <v>75</v>
      </c>
      <c r="D309" s="367"/>
      <c r="E309" s="367"/>
      <c r="F309" s="43"/>
      <c r="G309" s="44"/>
      <c r="H309" s="44"/>
      <c r="I309" s="44"/>
      <c r="J309" s="47"/>
      <c r="K309" s="44"/>
      <c r="L309" s="70">
        <v>26269.86</v>
      </c>
      <c r="M309" s="65"/>
      <c r="N309" s="71">
        <v>229861.28</v>
      </c>
      <c r="R309" s="117"/>
      <c r="S309" s="117"/>
      <c r="AJ309" s="39"/>
      <c r="AK309" s="40"/>
      <c r="AL309" s="40"/>
      <c r="AR309" s="40" t="s">
        <v>75</v>
      </c>
    </row>
    <row r="310" spans="1:45" customFormat="1" ht="34.5" x14ac:dyDescent="0.25">
      <c r="A310" s="41" t="s">
        <v>225</v>
      </c>
      <c r="B310" s="42" t="s">
        <v>226</v>
      </c>
      <c r="C310" s="367" t="s">
        <v>227</v>
      </c>
      <c r="D310" s="367"/>
      <c r="E310" s="367"/>
      <c r="F310" s="43" t="s">
        <v>61</v>
      </c>
      <c r="G310" s="44">
        <v>3.6139999999999999</v>
      </c>
      <c r="H310" s="45">
        <v>1</v>
      </c>
      <c r="I310" s="79">
        <v>3.6139999999999999</v>
      </c>
      <c r="J310" s="47"/>
      <c r="K310" s="44"/>
      <c r="L310" s="47"/>
      <c r="M310" s="44"/>
      <c r="N310" s="48"/>
      <c r="R310" s="117"/>
      <c r="S310" s="117"/>
      <c r="AJ310" s="39"/>
      <c r="AK310" s="40"/>
      <c r="AL310" s="40" t="s">
        <v>227</v>
      </c>
      <c r="AR310" s="40"/>
    </row>
    <row r="311" spans="1:45" customFormat="1" ht="15" x14ac:dyDescent="0.25">
      <c r="A311" s="49"/>
      <c r="B311" s="50"/>
      <c r="C311" s="343" t="s">
        <v>228</v>
      </c>
      <c r="D311" s="343"/>
      <c r="E311" s="343"/>
      <c r="F311" s="343"/>
      <c r="G311" s="343"/>
      <c r="H311" s="343"/>
      <c r="I311" s="343"/>
      <c r="J311" s="343"/>
      <c r="K311" s="343"/>
      <c r="L311" s="343"/>
      <c r="M311" s="343"/>
      <c r="N311" s="371"/>
      <c r="R311" s="117"/>
      <c r="S311" s="117"/>
      <c r="AJ311" s="39"/>
      <c r="AK311" s="40"/>
      <c r="AL311" s="40"/>
      <c r="AM311" s="3" t="s">
        <v>228</v>
      </c>
      <c r="AR311" s="40"/>
    </row>
    <row r="312" spans="1:45" customFormat="1" ht="68.25" x14ac:dyDescent="0.25">
      <c r="A312" s="51"/>
      <c r="B312" s="52" t="s">
        <v>63</v>
      </c>
      <c r="C312" s="372" t="s">
        <v>64</v>
      </c>
      <c r="D312" s="372"/>
      <c r="E312" s="372"/>
      <c r="F312" s="372"/>
      <c r="G312" s="372"/>
      <c r="H312" s="372"/>
      <c r="I312" s="372"/>
      <c r="J312" s="372"/>
      <c r="K312" s="372"/>
      <c r="L312" s="372"/>
      <c r="M312" s="372"/>
      <c r="N312" s="373"/>
      <c r="R312" s="117"/>
      <c r="S312" s="117"/>
      <c r="AJ312" s="39"/>
      <c r="AK312" s="40"/>
      <c r="AL312" s="40"/>
      <c r="AN312" s="3" t="s">
        <v>64</v>
      </c>
      <c r="AR312" s="40"/>
    </row>
    <row r="313" spans="1:45" customFormat="1" ht="15" x14ac:dyDescent="0.25">
      <c r="A313" s="53"/>
      <c r="B313" s="52" t="s">
        <v>58</v>
      </c>
      <c r="C313" s="343" t="s">
        <v>65</v>
      </c>
      <c r="D313" s="343"/>
      <c r="E313" s="343"/>
      <c r="F313" s="54"/>
      <c r="G313" s="55"/>
      <c r="H313" s="55"/>
      <c r="I313" s="55"/>
      <c r="J313" s="56">
        <v>173.23</v>
      </c>
      <c r="K313" s="57">
        <v>1.1499999999999999</v>
      </c>
      <c r="L313" s="56">
        <v>719.96</v>
      </c>
      <c r="M313" s="57">
        <v>46.99</v>
      </c>
      <c r="N313" s="58">
        <v>33830.92</v>
      </c>
      <c r="R313" s="117"/>
      <c r="S313" s="117"/>
      <c r="AJ313" s="39"/>
      <c r="AK313" s="40"/>
      <c r="AL313" s="40"/>
      <c r="AO313" s="3" t="s">
        <v>65</v>
      </c>
      <c r="AR313" s="40"/>
    </row>
    <row r="314" spans="1:45" customFormat="1" ht="15" x14ac:dyDescent="0.25">
      <c r="A314" s="53"/>
      <c r="B314" s="52" t="s">
        <v>76</v>
      </c>
      <c r="C314" s="343" t="s">
        <v>80</v>
      </c>
      <c r="D314" s="343"/>
      <c r="E314" s="343"/>
      <c r="F314" s="54"/>
      <c r="G314" s="55"/>
      <c r="H314" s="55"/>
      <c r="I314" s="55"/>
      <c r="J314" s="72">
        <v>5268.76</v>
      </c>
      <c r="K314" s="57">
        <v>1.1499999999999999</v>
      </c>
      <c r="L314" s="72">
        <v>21897.49</v>
      </c>
      <c r="M314" s="57">
        <v>14.01</v>
      </c>
      <c r="N314" s="58">
        <v>306783.83</v>
      </c>
      <c r="R314" s="117"/>
      <c r="S314" s="117"/>
      <c r="AJ314" s="39"/>
      <c r="AK314" s="40"/>
      <c r="AL314" s="40"/>
      <c r="AO314" s="3" t="s">
        <v>80</v>
      </c>
      <c r="AR314" s="40"/>
    </row>
    <row r="315" spans="1:45" customFormat="1" ht="15" x14ac:dyDescent="0.25">
      <c r="A315" s="53"/>
      <c r="B315" s="52" t="s">
        <v>81</v>
      </c>
      <c r="C315" s="343" t="s">
        <v>82</v>
      </c>
      <c r="D315" s="343"/>
      <c r="E315" s="343"/>
      <c r="F315" s="54"/>
      <c r="G315" s="55"/>
      <c r="H315" s="55"/>
      <c r="I315" s="55"/>
      <c r="J315" s="56">
        <v>267.67</v>
      </c>
      <c r="K315" s="57">
        <v>1.1499999999999999</v>
      </c>
      <c r="L315" s="72">
        <v>1112.46</v>
      </c>
      <c r="M315" s="57">
        <v>46.99</v>
      </c>
      <c r="N315" s="58">
        <v>52274.5</v>
      </c>
      <c r="R315" s="117"/>
      <c r="S315" s="117"/>
      <c r="AJ315" s="39"/>
      <c r="AK315" s="40"/>
      <c r="AL315" s="40"/>
      <c r="AO315" s="3" t="s">
        <v>82</v>
      </c>
      <c r="AR315" s="40"/>
    </row>
    <row r="316" spans="1:45" customFormat="1" ht="15" x14ac:dyDescent="0.25">
      <c r="A316" s="53"/>
      <c r="B316" s="52" t="s">
        <v>83</v>
      </c>
      <c r="C316" s="343" t="s">
        <v>84</v>
      </c>
      <c r="D316" s="343"/>
      <c r="E316" s="343"/>
      <c r="F316" s="54"/>
      <c r="G316" s="55"/>
      <c r="H316" s="55"/>
      <c r="I316" s="55"/>
      <c r="J316" s="56">
        <v>17.079999999999998</v>
      </c>
      <c r="K316" s="55"/>
      <c r="L316" s="56">
        <v>61.73</v>
      </c>
      <c r="M316" s="57">
        <v>8.75</v>
      </c>
      <c r="N316" s="73">
        <v>540.14</v>
      </c>
      <c r="R316" s="117"/>
      <c r="S316" s="117"/>
      <c r="AJ316" s="39"/>
      <c r="AK316" s="40"/>
      <c r="AL316" s="40"/>
      <c r="AO316" s="3" t="s">
        <v>84</v>
      </c>
      <c r="AR316" s="40"/>
    </row>
    <row r="317" spans="1:45" customFormat="1" ht="15" x14ac:dyDescent="0.25">
      <c r="A317" s="59"/>
      <c r="B317" s="52"/>
      <c r="C317" s="343" t="s">
        <v>66</v>
      </c>
      <c r="D317" s="343"/>
      <c r="E317" s="343"/>
      <c r="F317" s="54" t="s">
        <v>67</v>
      </c>
      <c r="G317" s="75">
        <v>21.6</v>
      </c>
      <c r="H317" s="57">
        <v>1.1499999999999999</v>
      </c>
      <c r="I317" s="61">
        <v>89.77176</v>
      </c>
      <c r="J317" s="62"/>
      <c r="K317" s="55"/>
      <c r="L317" s="62"/>
      <c r="M317" s="55"/>
      <c r="N317" s="63"/>
      <c r="R317" s="117"/>
      <c r="S317" s="117"/>
      <c r="AJ317" s="39"/>
      <c r="AK317" s="40"/>
      <c r="AL317" s="40"/>
      <c r="AP317" s="3" t="s">
        <v>66</v>
      </c>
      <c r="AR317" s="40"/>
    </row>
    <row r="318" spans="1:45" customFormat="1" ht="15" x14ac:dyDescent="0.25">
      <c r="A318" s="59"/>
      <c r="B318" s="52"/>
      <c r="C318" s="343" t="s">
        <v>85</v>
      </c>
      <c r="D318" s="343"/>
      <c r="E318" s="343"/>
      <c r="F318" s="54" t="s">
        <v>67</v>
      </c>
      <c r="G318" s="75">
        <v>20.6</v>
      </c>
      <c r="H318" s="57">
        <v>1.1499999999999999</v>
      </c>
      <c r="I318" s="61">
        <v>85.615660000000005</v>
      </c>
      <c r="J318" s="62"/>
      <c r="K318" s="55"/>
      <c r="L318" s="62"/>
      <c r="M318" s="55"/>
      <c r="N318" s="63"/>
      <c r="R318" s="117"/>
      <c r="S318" s="117"/>
      <c r="AJ318" s="39"/>
      <c r="AK318" s="40"/>
      <c r="AL318" s="40"/>
      <c r="AP318" s="3" t="s">
        <v>85</v>
      </c>
      <c r="AR318" s="40"/>
    </row>
    <row r="319" spans="1:45" customFormat="1" ht="15" x14ac:dyDescent="0.25">
      <c r="A319" s="49"/>
      <c r="B319" s="52"/>
      <c r="C319" s="374" t="s">
        <v>68</v>
      </c>
      <c r="D319" s="374"/>
      <c r="E319" s="374"/>
      <c r="F319" s="64"/>
      <c r="G319" s="65"/>
      <c r="H319" s="65"/>
      <c r="I319" s="65"/>
      <c r="J319" s="76">
        <v>5459.07</v>
      </c>
      <c r="K319" s="65"/>
      <c r="L319" s="76">
        <v>22679.18</v>
      </c>
      <c r="M319" s="65"/>
      <c r="N319" s="67">
        <v>341154.89</v>
      </c>
      <c r="R319" s="117"/>
      <c r="S319" s="117"/>
      <c r="AJ319" s="39"/>
      <c r="AK319" s="40"/>
      <c r="AL319" s="40"/>
      <c r="AQ319" s="3" t="s">
        <v>68</v>
      </c>
      <c r="AR319" s="40"/>
    </row>
    <row r="320" spans="1:45" customFormat="1" ht="15" x14ac:dyDescent="0.25">
      <c r="A320" s="59"/>
      <c r="B320" s="52"/>
      <c r="C320" s="343" t="s">
        <v>69</v>
      </c>
      <c r="D320" s="343"/>
      <c r="E320" s="343"/>
      <c r="F320" s="54"/>
      <c r="G320" s="55"/>
      <c r="H320" s="55"/>
      <c r="I320" s="55"/>
      <c r="J320" s="62"/>
      <c r="K320" s="55"/>
      <c r="L320" s="72">
        <v>1832.42</v>
      </c>
      <c r="M320" s="55"/>
      <c r="N320" s="58">
        <v>86105.42</v>
      </c>
      <c r="R320" s="117"/>
      <c r="S320" s="117"/>
      <c r="AJ320" s="39"/>
      <c r="AK320" s="40"/>
      <c r="AL320" s="40"/>
      <c r="AP320" s="3" t="s">
        <v>69</v>
      </c>
      <c r="AR320" s="40"/>
    </row>
    <row r="321" spans="1:45" customFormat="1" ht="45" x14ac:dyDescent="0.25">
      <c r="A321" s="59"/>
      <c r="B321" s="52" t="s">
        <v>205</v>
      </c>
      <c r="C321" s="343" t="s">
        <v>206</v>
      </c>
      <c r="D321" s="343"/>
      <c r="E321" s="343"/>
      <c r="F321" s="54" t="s">
        <v>72</v>
      </c>
      <c r="G321" s="60">
        <v>147</v>
      </c>
      <c r="H321" s="55"/>
      <c r="I321" s="60">
        <v>147</v>
      </c>
      <c r="J321" s="62"/>
      <c r="K321" s="55"/>
      <c r="L321" s="72">
        <v>2693.66</v>
      </c>
      <c r="M321" s="55"/>
      <c r="N321" s="58">
        <v>126574.97</v>
      </c>
      <c r="R321" s="117"/>
      <c r="S321" s="117"/>
      <c r="AJ321" s="39"/>
      <c r="AK321" s="40"/>
      <c r="AL321" s="40"/>
      <c r="AP321" s="3" t="s">
        <v>206</v>
      </c>
      <c r="AR321" s="40"/>
    </row>
    <row r="322" spans="1:45" customFormat="1" ht="56.25" x14ac:dyDescent="0.25">
      <c r="A322" s="59"/>
      <c r="B322" s="52" t="s">
        <v>207</v>
      </c>
      <c r="C322" s="343" t="s">
        <v>208</v>
      </c>
      <c r="D322" s="343"/>
      <c r="E322" s="343"/>
      <c r="F322" s="54" t="s">
        <v>72</v>
      </c>
      <c r="G322" s="60">
        <v>134</v>
      </c>
      <c r="H322" s="57">
        <v>0.85</v>
      </c>
      <c r="I322" s="75">
        <v>113.9</v>
      </c>
      <c r="J322" s="62"/>
      <c r="K322" s="55"/>
      <c r="L322" s="72">
        <v>2087.13</v>
      </c>
      <c r="M322" s="55"/>
      <c r="N322" s="58">
        <v>98074.07</v>
      </c>
      <c r="R322" s="117"/>
      <c r="S322" s="117"/>
      <c r="AJ322" s="39"/>
      <c r="AK322" s="40"/>
      <c r="AL322" s="40"/>
      <c r="AP322" s="3" t="s">
        <v>208</v>
      </c>
      <c r="AR322" s="40"/>
    </row>
    <row r="323" spans="1:45" customFormat="1" ht="15" x14ac:dyDescent="0.25">
      <c r="A323" s="68"/>
      <c r="B323" s="69"/>
      <c r="C323" s="367" t="s">
        <v>75</v>
      </c>
      <c r="D323" s="367"/>
      <c r="E323" s="367"/>
      <c r="F323" s="43"/>
      <c r="G323" s="44"/>
      <c r="H323" s="44"/>
      <c r="I323" s="44"/>
      <c r="J323" s="47"/>
      <c r="K323" s="44"/>
      <c r="L323" s="70">
        <v>27459.97</v>
      </c>
      <c r="M323" s="65"/>
      <c r="N323" s="71">
        <v>565803.93000000005</v>
      </c>
      <c r="R323" s="117"/>
      <c r="S323" s="117"/>
      <c r="AJ323" s="39"/>
      <c r="AK323" s="40"/>
      <c r="AL323" s="40"/>
      <c r="AR323" s="40" t="s">
        <v>75</v>
      </c>
    </row>
    <row r="324" spans="1:45" customFormat="1" ht="30" x14ac:dyDescent="0.25">
      <c r="A324" s="41" t="s">
        <v>229</v>
      </c>
      <c r="B324" s="119" t="s">
        <v>230</v>
      </c>
      <c r="C324" s="367" t="s">
        <v>231</v>
      </c>
      <c r="D324" s="367"/>
      <c r="E324" s="367"/>
      <c r="F324" s="43" t="s">
        <v>79</v>
      </c>
      <c r="G324" s="44">
        <v>455.34</v>
      </c>
      <c r="H324" s="45">
        <v>1</v>
      </c>
      <c r="I324" s="77">
        <v>455.34</v>
      </c>
      <c r="J324" s="82">
        <v>523.80999999999995</v>
      </c>
      <c r="K324" s="86">
        <v>1.04236</v>
      </c>
      <c r="L324" s="70">
        <v>248615</v>
      </c>
      <c r="M324" s="77">
        <v>8.75</v>
      </c>
      <c r="N324" s="71">
        <v>2175381.25</v>
      </c>
      <c r="R324" s="118" t="s">
        <v>379</v>
      </c>
      <c r="S324" s="118" t="s">
        <v>384</v>
      </c>
      <c r="AJ324" s="39"/>
      <c r="AK324" s="40"/>
      <c r="AL324" s="40" t="s">
        <v>231</v>
      </c>
      <c r="AR324" s="40"/>
    </row>
    <row r="325" spans="1:45" customFormat="1" ht="15" x14ac:dyDescent="0.25">
      <c r="A325" s="49"/>
      <c r="B325" s="50"/>
      <c r="C325" s="343" t="s">
        <v>232</v>
      </c>
      <c r="D325" s="343"/>
      <c r="E325" s="343"/>
      <c r="F325" s="343"/>
      <c r="G325" s="343"/>
      <c r="H325" s="343"/>
      <c r="I325" s="343"/>
      <c r="J325" s="343"/>
      <c r="K325" s="343"/>
      <c r="L325" s="343"/>
      <c r="M325" s="343"/>
      <c r="N325" s="371"/>
      <c r="R325" s="117"/>
      <c r="S325" s="117"/>
      <c r="AJ325" s="39"/>
      <c r="AK325" s="40"/>
      <c r="AL325" s="40"/>
      <c r="AM325" s="3" t="s">
        <v>232</v>
      </c>
      <c r="AR325" s="40"/>
    </row>
    <row r="326" spans="1:45" customFormat="1" ht="15" x14ac:dyDescent="0.25">
      <c r="A326" s="49"/>
      <c r="B326" s="50"/>
      <c r="C326" s="343" t="s">
        <v>233</v>
      </c>
      <c r="D326" s="343"/>
      <c r="E326" s="343"/>
      <c r="F326" s="343"/>
      <c r="G326" s="343"/>
      <c r="H326" s="343"/>
      <c r="I326" s="343"/>
      <c r="J326" s="343"/>
      <c r="K326" s="343"/>
      <c r="L326" s="343"/>
      <c r="M326" s="343"/>
      <c r="N326" s="371"/>
      <c r="R326" s="117"/>
      <c r="S326" s="117"/>
      <c r="AJ326" s="39"/>
      <c r="AK326" s="40"/>
      <c r="AL326" s="40"/>
      <c r="AR326" s="40"/>
      <c r="AS326" s="3" t="s">
        <v>233</v>
      </c>
    </row>
    <row r="327" spans="1:45" customFormat="1" ht="15" x14ac:dyDescent="0.25">
      <c r="A327" s="51"/>
      <c r="B327" s="52"/>
      <c r="C327" s="372" t="s">
        <v>223</v>
      </c>
      <c r="D327" s="372"/>
      <c r="E327" s="372"/>
      <c r="F327" s="372"/>
      <c r="G327" s="372"/>
      <c r="H327" s="372"/>
      <c r="I327" s="372"/>
      <c r="J327" s="372"/>
      <c r="K327" s="372"/>
      <c r="L327" s="372"/>
      <c r="M327" s="372"/>
      <c r="N327" s="373"/>
      <c r="R327" s="117"/>
      <c r="S327" s="117"/>
      <c r="AJ327" s="39"/>
      <c r="AK327" s="40"/>
      <c r="AL327" s="40"/>
      <c r="AN327" s="3" t="s">
        <v>223</v>
      </c>
      <c r="AR327" s="40"/>
    </row>
    <row r="328" spans="1:45" customFormat="1" ht="15" x14ac:dyDescent="0.25">
      <c r="A328" s="51"/>
      <c r="B328" s="52"/>
      <c r="C328" s="372" t="s">
        <v>224</v>
      </c>
      <c r="D328" s="372"/>
      <c r="E328" s="372"/>
      <c r="F328" s="372"/>
      <c r="G328" s="372"/>
      <c r="H328" s="372"/>
      <c r="I328" s="372"/>
      <c r="J328" s="372"/>
      <c r="K328" s="372"/>
      <c r="L328" s="372"/>
      <c r="M328" s="372"/>
      <c r="N328" s="373"/>
      <c r="R328" s="117"/>
      <c r="S328" s="117"/>
      <c r="AJ328" s="39"/>
      <c r="AK328" s="40"/>
      <c r="AL328" s="40"/>
      <c r="AN328" s="3" t="s">
        <v>224</v>
      </c>
      <c r="AR328" s="40"/>
    </row>
    <row r="329" spans="1:45" customFormat="1" ht="15" x14ac:dyDescent="0.25">
      <c r="A329" s="68"/>
      <c r="B329" s="69"/>
      <c r="C329" s="367" t="s">
        <v>75</v>
      </c>
      <c r="D329" s="367"/>
      <c r="E329" s="367"/>
      <c r="F329" s="43"/>
      <c r="G329" s="44"/>
      <c r="H329" s="44"/>
      <c r="I329" s="44"/>
      <c r="J329" s="47"/>
      <c r="K329" s="44"/>
      <c r="L329" s="70">
        <v>248615</v>
      </c>
      <c r="M329" s="65"/>
      <c r="N329" s="71">
        <v>2175381.25</v>
      </c>
      <c r="R329" s="117"/>
      <c r="S329" s="117"/>
      <c r="AJ329" s="39"/>
      <c r="AK329" s="40"/>
      <c r="AL329" s="40"/>
      <c r="AR329" s="40" t="s">
        <v>75</v>
      </c>
    </row>
    <row r="330" spans="1:45" customFormat="1" ht="45.75" x14ac:dyDescent="0.25">
      <c r="A330" s="41" t="s">
        <v>234</v>
      </c>
      <c r="B330" s="42" t="s">
        <v>235</v>
      </c>
      <c r="C330" s="367" t="s">
        <v>236</v>
      </c>
      <c r="D330" s="367"/>
      <c r="E330" s="367"/>
      <c r="F330" s="43" t="s">
        <v>92</v>
      </c>
      <c r="G330" s="44">
        <v>0.25</v>
      </c>
      <c r="H330" s="45">
        <v>1</v>
      </c>
      <c r="I330" s="77">
        <v>0.25</v>
      </c>
      <c r="J330" s="47"/>
      <c r="K330" s="44"/>
      <c r="L330" s="47"/>
      <c r="M330" s="44"/>
      <c r="N330" s="48"/>
      <c r="R330" s="117"/>
      <c r="S330" s="117"/>
      <c r="AJ330" s="39"/>
      <c r="AK330" s="40"/>
      <c r="AL330" s="40" t="s">
        <v>236</v>
      </c>
      <c r="AR330" s="40"/>
    </row>
    <row r="331" spans="1:45" customFormat="1" ht="15" x14ac:dyDescent="0.25">
      <c r="A331" s="49"/>
      <c r="B331" s="50"/>
      <c r="C331" s="343" t="s">
        <v>93</v>
      </c>
      <c r="D331" s="343"/>
      <c r="E331" s="343"/>
      <c r="F331" s="343"/>
      <c r="G331" s="343"/>
      <c r="H331" s="343"/>
      <c r="I331" s="343"/>
      <c r="J331" s="343"/>
      <c r="K331" s="343"/>
      <c r="L331" s="343"/>
      <c r="M331" s="343"/>
      <c r="N331" s="371"/>
      <c r="R331" s="117"/>
      <c r="S331" s="117"/>
      <c r="AJ331" s="39"/>
      <c r="AK331" s="40"/>
      <c r="AL331" s="40"/>
      <c r="AM331" s="3" t="s">
        <v>93</v>
      </c>
      <c r="AR331" s="40"/>
    </row>
    <row r="332" spans="1:45" customFormat="1" ht="23.25" x14ac:dyDescent="0.25">
      <c r="A332" s="51"/>
      <c r="B332" s="52" t="s">
        <v>94</v>
      </c>
      <c r="C332" s="372" t="s">
        <v>95</v>
      </c>
      <c r="D332" s="372"/>
      <c r="E332" s="372"/>
      <c r="F332" s="372"/>
      <c r="G332" s="372"/>
      <c r="H332" s="372"/>
      <c r="I332" s="372"/>
      <c r="J332" s="372"/>
      <c r="K332" s="372"/>
      <c r="L332" s="372"/>
      <c r="M332" s="372"/>
      <c r="N332" s="373"/>
      <c r="R332" s="117"/>
      <c r="S332" s="117"/>
      <c r="AJ332" s="39"/>
      <c r="AK332" s="40"/>
      <c r="AL332" s="40"/>
      <c r="AN332" s="3" t="s">
        <v>95</v>
      </c>
      <c r="AR332" s="40"/>
    </row>
    <row r="333" spans="1:45" customFormat="1" ht="34.5" x14ac:dyDescent="0.25">
      <c r="A333" s="51"/>
      <c r="B333" s="52" t="s">
        <v>96</v>
      </c>
      <c r="C333" s="372" t="s">
        <v>97</v>
      </c>
      <c r="D333" s="372"/>
      <c r="E333" s="372"/>
      <c r="F333" s="372"/>
      <c r="G333" s="372"/>
      <c r="H333" s="372"/>
      <c r="I333" s="372"/>
      <c r="J333" s="372"/>
      <c r="K333" s="372"/>
      <c r="L333" s="372"/>
      <c r="M333" s="372"/>
      <c r="N333" s="373"/>
      <c r="R333" s="117"/>
      <c r="S333" s="117"/>
      <c r="AJ333" s="39"/>
      <c r="AK333" s="40"/>
      <c r="AL333" s="40"/>
      <c r="AN333" s="3" t="s">
        <v>97</v>
      </c>
      <c r="AR333" s="40"/>
    </row>
    <row r="334" spans="1:45" customFormat="1" ht="23.25" x14ac:dyDescent="0.25">
      <c r="A334" s="51"/>
      <c r="B334" s="52" t="s">
        <v>105</v>
      </c>
      <c r="C334" s="372" t="s">
        <v>106</v>
      </c>
      <c r="D334" s="372"/>
      <c r="E334" s="372"/>
      <c r="F334" s="372"/>
      <c r="G334" s="372"/>
      <c r="H334" s="372"/>
      <c r="I334" s="372"/>
      <c r="J334" s="372"/>
      <c r="K334" s="372"/>
      <c r="L334" s="372"/>
      <c r="M334" s="372"/>
      <c r="N334" s="373"/>
      <c r="R334" s="117"/>
      <c r="S334" s="117"/>
      <c r="AJ334" s="39"/>
      <c r="AK334" s="40"/>
      <c r="AL334" s="40"/>
      <c r="AN334" s="3" t="s">
        <v>106</v>
      </c>
      <c r="AR334" s="40"/>
    </row>
    <row r="335" spans="1:45" customFormat="1" ht="68.25" x14ac:dyDescent="0.25">
      <c r="A335" s="51"/>
      <c r="B335" s="52" t="s">
        <v>63</v>
      </c>
      <c r="C335" s="372" t="s">
        <v>64</v>
      </c>
      <c r="D335" s="372"/>
      <c r="E335" s="372"/>
      <c r="F335" s="372"/>
      <c r="G335" s="372"/>
      <c r="H335" s="372"/>
      <c r="I335" s="372"/>
      <c r="J335" s="372"/>
      <c r="K335" s="372"/>
      <c r="L335" s="372"/>
      <c r="M335" s="372"/>
      <c r="N335" s="373"/>
      <c r="R335" s="117"/>
      <c r="S335" s="117"/>
      <c r="AJ335" s="39"/>
      <c r="AK335" s="40"/>
      <c r="AL335" s="40"/>
      <c r="AN335" s="3" t="s">
        <v>64</v>
      </c>
      <c r="AR335" s="40"/>
    </row>
    <row r="336" spans="1:45" customFormat="1" ht="15" x14ac:dyDescent="0.25">
      <c r="A336" s="53"/>
      <c r="B336" s="52" t="s">
        <v>58</v>
      </c>
      <c r="C336" s="343" t="s">
        <v>65</v>
      </c>
      <c r="D336" s="343"/>
      <c r="E336" s="343"/>
      <c r="F336" s="54"/>
      <c r="G336" s="55"/>
      <c r="H336" s="55"/>
      <c r="I336" s="55"/>
      <c r="J336" s="72">
        <v>9218</v>
      </c>
      <c r="K336" s="61">
        <v>1.66635</v>
      </c>
      <c r="L336" s="72">
        <v>3840.1</v>
      </c>
      <c r="M336" s="57">
        <v>46.99</v>
      </c>
      <c r="N336" s="58">
        <v>180446.3</v>
      </c>
      <c r="R336" s="117"/>
      <c r="S336" s="117"/>
      <c r="AJ336" s="39"/>
      <c r="AK336" s="40"/>
      <c r="AL336" s="40"/>
      <c r="AO336" s="3" t="s">
        <v>65</v>
      </c>
      <c r="AR336" s="40"/>
    </row>
    <row r="337" spans="1:45" customFormat="1" ht="15" x14ac:dyDescent="0.25">
      <c r="A337" s="53"/>
      <c r="B337" s="52" t="s">
        <v>76</v>
      </c>
      <c r="C337" s="343" t="s">
        <v>80</v>
      </c>
      <c r="D337" s="343"/>
      <c r="E337" s="343"/>
      <c r="F337" s="54"/>
      <c r="G337" s="55"/>
      <c r="H337" s="55"/>
      <c r="I337" s="55"/>
      <c r="J337" s="72">
        <v>40105.1</v>
      </c>
      <c r="K337" s="61">
        <v>1.81125</v>
      </c>
      <c r="L337" s="72">
        <v>18160.09</v>
      </c>
      <c r="M337" s="57">
        <v>14.01</v>
      </c>
      <c r="N337" s="58">
        <v>254422.86</v>
      </c>
      <c r="R337" s="117"/>
      <c r="S337" s="117"/>
      <c r="AJ337" s="39"/>
      <c r="AK337" s="40"/>
      <c r="AL337" s="40"/>
      <c r="AO337" s="3" t="s">
        <v>80</v>
      </c>
      <c r="AR337" s="40"/>
    </row>
    <row r="338" spans="1:45" customFormat="1" ht="15" x14ac:dyDescent="0.25">
      <c r="A338" s="53"/>
      <c r="B338" s="52" t="s">
        <v>81</v>
      </c>
      <c r="C338" s="343" t="s">
        <v>82</v>
      </c>
      <c r="D338" s="343"/>
      <c r="E338" s="343"/>
      <c r="F338" s="54"/>
      <c r="G338" s="55"/>
      <c r="H338" s="55"/>
      <c r="I338" s="55"/>
      <c r="J338" s="72">
        <v>2629.93</v>
      </c>
      <c r="K338" s="61">
        <v>1.81125</v>
      </c>
      <c r="L338" s="72">
        <v>1190.8699999999999</v>
      </c>
      <c r="M338" s="57">
        <v>46.99</v>
      </c>
      <c r="N338" s="58">
        <v>55958.98</v>
      </c>
      <c r="R338" s="117"/>
      <c r="S338" s="117"/>
      <c r="AJ338" s="39"/>
      <c r="AK338" s="40"/>
      <c r="AL338" s="40"/>
      <c r="AO338" s="3" t="s">
        <v>82</v>
      </c>
      <c r="AR338" s="40"/>
    </row>
    <row r="339" spans="1:45" customFormat="1" ht="15" x14ac:dyDescent="0.25">
      <c r="A339" s="53"/>
      <c r="B339" s="52" t="s">
        <v>83</v>
      </c>
      <c r="C339" s="343" t="s">
        <v>84</v>
      </c>
      <c r="D339" s="343"/>
      <c r="E339" s="343"/>
      <c r="F339" s="54"/>
      <c r="G339" s="55"/>
      <c r="H339" s="55"/>
      <c r="I339" s="55"/>
      <c r="J339" s="72">
        <v>1477980.73</v>
      </c>
      <c r="K339" s="55"/>
      <c r="L339" s="72">
        <v>369495.18</v>
      </c>
      <c r="M339" s="57">
        <v>8.75</v>
      </c>
      <c r="N339" s="58">
        <v>3233082.83</v>
      </c>
      <c r="R339" s="117"/>
      <c r="S339" s="117"/>
      <c r="AJ339" s="39"/>
      <c r="AK339" s="40"/>
      <c r="AL339" s="40"/>
      <c r="AO339" s="3" t="s">
        <v>84</v>
      </c>
      <c r="AR339" s="40"/>
    </row>
    <row r="340" spans="1:45" customFormat="1" ht="15" x14ac:dyDescent="0.25">
      <c r="A340" s="59"/>
      <c r="B340" s="52"/>
      <c r="C340" s="343" t="s">
        <v>66</v>
      </c>
      <c r="D340" s="343"/>
      <c r="E340" s="343"/>
      <c r="F340" s="54" t="s">
        <v>67</v>
      </c>
      <c r="G340" s="60">
        <v>1100</v>
      </c>
      <c r="H340" s="61">
        <v>1.66635</v>
      </c>
      <c r="I340" s="61">
        <v>458.24624999999997</v>
      </c>
      <c r="J340" s="62"/>
      <c r="K340" s="55"/>
      <c r="L340" s="62"/>
      <c r="M340" s="55"/>
      <c r="N340" s="63"/>
      <c r="R340" s="117"/>
      <c r="S340" s="117"/>
      <c r="AJ340" s="39"/>
      <c r="AK340" s="40"/>
      <c r="AL340" s="40"/>
      <c r="AP340" s="3" t="s">
        <v>66</v>
      </c>
      <c r="AR340" s="40"/>
    </row>
    <row r="341" spans="1:45" customFormat="1" ht="15" x14ac:dyDescent="0.25">
      <c r="A341" s="59"/>
      <c r="B341" s="52"/>
      <c r="C341" s="343" t="s">
        <v>85</v>
      </c>
      <c r="D341" s="343"/>
      <c r="E341" s="343"/>
      <c r="F341" s="54" t="s">
        <v>67</v>
      </c>
      <c r="G341" s="57">
        <v>213.68</v>
      </c>
      <c r="H341" s="61">
        <v>1.81125</v>
      </c>
      <c r="I341" s="80">
        <v>96.756974999999997</v>
      </c>
      <c r="J341" s="62"/>
      <c r="K341" s="55"/>
      <c r="L341" s="62"/>
      <c r="M341" s="55"/>
      <c r="N341" s="63"/>
      <c r="R341" s="117"/>
      <c r="S341" s="117"/>
      <c r="AJ341" s="39"/>
      <c r="AK341" s="40"/>
      <c r="AL341" s="40"/>
      <c r="AP341" s="3" t="s">
        <v>85</v>
      </c>
      <c r="AR341" s="40"/>
    </row>
    <row r="342" spans="1:45" customFormat="1" ht="15" x14ac:dyDescent="0.25">
      <c r="A342" s="49"/>
      <c r="B342" s="52"/>
      <c r="C342" s="374" t="s">
        <v>68</v>
      </c>
      <c r="D342" s="374"/>
      <c r="E342" s="374"/>
      <c r="F342" s="64"/>
      <c r="G342" s="65"/>
      <c r="H342" s="65"/>
      <c r="I342" s="65"/>
      <c r="J342" s="76">
        <v>1527303.83</v>
      </c>
      <c r="K342" s="65"/>
      <c r="L342" s="76">
        <v>391495.37</v>
      </c>
      <c r="M342" s="65"/>
      <c r="N342" s="67">
        <v>3667951.99</v>
      </c>
      <c r="R342" s="117"/>
      <c r="S342" s="117"/>
      <c r="AJ342" s="39"/>
      <c r="AK342" s="40"/>
      <c r="AL342" s="40"/>
      <c r="AQ342" s="3" t="s">
        <v>68</v>
      </c>
      <c r="AR342" s="40"/>
    </row>
    <row r="343" spans="1:45" customFormat="1" ht="15" x14ac:dyDescent="0.25">
      <c r="A343" s="59"/>
      <c r="B343" s="52"/>
      <c r="C343" s="343" t="s">
        <v>69</v>
      </c>
      <c r="D343" s="343"/>
      <c r="E343" s="343"/>
      <c r="F343" s="54"/>
      <c r="G343" s="55"/>
      <c r="H343" s="55"/>
      <c r="I343" s="55"/>
      <c r="J343" s="62"/>
      <c r="K343" s="55"/>
      <c r="L343" s="72">
        <v>5030.97</v>
      </c>
      <c r="M343" s="55"/>
      <c r="N343" s="58">
        <v>236405.28</v>
      </c>
      <c r="R343" s="117"/>
      <c r="S343" s="117"/>
      <c r="AJ343" s="39"/>
      <c r="AK343" s="40"/>
      <c r="AL343" s="40"/>
      <c r="AP343" s="3" t="s">
        <v>69</v>
      </c>
      <c r="AR343" s="40"/>
    </row>
    <row r="344" spans="1:45" customFormat="1" ht="22.5" x14ac:dyDescent="0.25">
      <c r="A344" s="59"/>
      <c r="B344" s="52" t="s">
        <v>98</v>
      </c>
      <c r="C344" s="343" t="s">
        <v>99</v>
      </c>
      <c r="D344" s="343"/>
      <c r="E344" s="343"/>
      <c r="F344" s="54" t="s">
        <v>72</v>
      </c>
      <c r="G344" s="60">
        <v>109</v>
      </c>
      <c r="H344" s="55"/>
      <c r="I344" s="60">
        <v>109</v>
      </c>
      <c r="J344" s="62"/>
      <c r="K344" s="55"/>
      <c r="L344" s="72">
        <v>5483.76</v>
      </c>
      <c r="M344" s="55"/>
      <c r="N344" s="58">
        <v>257681.76</v>
      </c>
      <c r="R344" s="117"/>
      <c r="S344" s="117"/>
      <c r="AJ344" s="39"/>
      <c r="AK344" s="40"/>
      <c r="AL344" s="40"/>
      <c r="AP344" s="3" t="s">
        <v>99</v>
      </c>
      <c r="AR344" s="40"/>
    </row>
    <row r="345" spans="1:45" customFormat="1" ht="45" x14ac:dyDescent="0.25">
      <c r="A345" s="59"/>
      <c r="B345" s="52" t="s">
        <v>100</v>
      </c>
      <c r="C345" s="343" t="s">
        <v>101</v>
      </c>
      <c r="D345" s="343"/>
      <c r="E345" s="343"/>
      <c r="F345" s="54" t="s">
        <v>72</v>
      </c>
      <c r="G345" s="60">
        <v>65</v>
      </c>
      <c r="H345" s="57">
        <v>0.85</v>
      </c>
      <c r="I345" s="57">
        <v>55.25</v>
      </c>
      <c r="J345" s="62"/>
      <c r="K345" s="55"/>
      <c r="L345" s="72">
        <v>2779.61</v>
      </c>
      <c r="M345" s="55"/>
      <c r="N345" s="58">
        <v>130613.92</v>
      </c>
      <c r="R345" s="117"/>
      <c r="S345" s="117"/>
      <c r="AJ345" s="39"/>
      <c r="AK345" s="40"/>
      <c r="AL345" s="40"/>
      <c r="AP345" s="3" t="s">
        <v>101</v>
      </c>
      <c r="AR345" s="40"/>
    </row>
    <row r="346" spans="1:45" customFormat="1" ht="15" x14ac:dyDescent="0.25">
      <c r="A346" s="68"/>
      <c r="B346" s="69"/>
      <c r="C346" s="367" t="s">
        <v>75</v>
      </c>
      <c r="D346" s="367"/>
      <c r="E346" s="367"/>
      <c r="F346" s="43"/>
      <c r="G346" s="44"/>
      <c r="H346" s="44"/>
      <c r="I346" s="44"/>
      <c r="J346" s="47"/>
      <c r="K346" s="44"/>
      <c r="L346" s="70">
        <v>399758.74</v>
      </c>
      <c r="M346" s="65"/>
      <c r="N346" s="71">
        <v>4056247.67</v>
      </c>
      <c r="R346" s="117"/>
      <c r="S346" s="117"/>
      <c r="AJ346" s="39"/>
      <c r="AK346" s="40"/>
      <c r="AL346" s="40"/>
      <c r="AR346" s="40" t="s">
        <v>75</v>
      </c>
    </row>
    <row r="347" spans="1:45" customFormat="1" ht="23.25" x14ac:dyDescent="0.25">
      <c r="A347" s="41" t="s">
        <v>237</v>
      </c>
      <c r="B347" s="42" t="s">
        <v>238</v>
      </c>
      <c r="C347" s="367" t="s">
        <v>239</v>
      </c>
      <c r="D347" s="367"/>
      <c r="E347" s="367"/>
      <c r="F347" s="43" t="s">
        <v>119</v>
      </c>
      <c r="G347" s="44">
        <v>-460</v>
      </c>
      <c r="H347" s="45">
        <v>1</v>
      </c>
      <c r="I347" s="45">
        <v>-460</v>
      </c>
      <c r="J347" s="82">
        <v>188.1</v>
      </c>
      <c r="K347" s="44"/>
      <c r="L347" s="70">
        <v>-86526</v>
      </c>
      <c r="M347" s="77">
        <v>8.75</v>
      </c>
      <c r="N347" s="71">
        <v>-757102.5</v>
      </c>
      <c r="R347" s="117"/>
      <c r="S347" s="117"/>
      <c r="AJ347" s="39"/>
      <c r="AK347" s="40"/>
      <c r="AL347" s="40" t="s">
        <v>239</v>
      </c>
      <c r="AR347" s="40"/>
    </row>
    <row r="348" spans="1:45" customFormat="1" ht="15" x14ac:dyDescent="0.25">
      <c r="A348" s="68"/>
      <c r="B348" s="69"/>
      <c r="C348" s="367" t="s">
        <v>75</v>
      </c>
      <c r="D348" s="367"/>
      <c r="E348" s="367"/>
      <c r="F348" s="43"/>
      <c r="G348" s="44"/>
      <c r="H348" s="44"/>
      <c r="I348" s="44"/>
      <c r="J348" s="47"/>
      <c r="K348" s="44"/>
      <c r="L348" s="70">
        <v>-86526</v>
      </c>
      <c r="M348" s="65"/>
      <c r="N348" s="71">
        <v>-757102.5</v>
      </c>
      <c r="R348" s="117"/>
      <c r="S348" s="117"/>
      <c r="AJ348" s="39"/>
      <c r="AK348" s="40"/>
      <c r="AL348" s="40"/>
      <c r="AR348" s="40" t="s">
        <v>75</v>
      </c>
    </row>
    <row r="349" spans="1:45" customFormat="1" ht="30" x14ac:dyDescent="0.25">
      <c r="A349" s="41" t="s">
        <v>240</v>
      </c>
      <c r="B349" s="119" t="s">
        <v>241</v>
      </c>
      <c r="C349" s="367" t="s">
        <v>242</v>
      </c>
      <c r="D349" s="367"/>
      <c r="E349" s="367"/>
      <c r="F349" s="43" t="s">
        <v>119</v>
      </c>
      <c r="G349" s="44">
        <v>460</v>
      </c>
      <c r="H349" s="45">
        <v>1</v>
      </c>
      <c r="I349" s="45">
        <v>460</v>
      </c>
      <c r="J349" s="82">
        <v>708.38</v>
      </c>
      <c r="K349" s="86">
        <v>1.04236</v>
      </c>
      <c r="L349" s="70">
        <v>339658.01</v>
      </c>
      <c r="M349" s="77">
        <v>8.75</v>
      </c>
      <c r="N349" s="71">
        <v>2972007.59</v>
      </c>
      <c r="R349" s="118" t="s">
        <v>379</v>
      </c>
      <c r="S349" s="118" t="s">
        <v>386</v>
      </c>
      <c r="AJ349" s="39"/>
      <c r="AK349" s="40"/>
      <c r="AL349" s="40" t="s">
        <v>242</v>
      </c>
      <c r="AR349" s="40"/>
    </row>
    <row r="350" spans="1:45" customFormat="1" ht="15" x14ac:dyDescent="0.25">
      <c r="A350" s="49"/>
      <c r="B350" s="50"/>
      <c r="C350" s="343" t="s">
        <v>243</v>
      </c>
      <c r="D350" s="343"/>
      <c r="E350" s="343"/>
      <c r="F350" s="343"/>
      <c r="G350" s="343"/>
      <c r="H350" s="343"/>
      <c r="I350" s="343"/>
      <c r="J350" s="343"/>
      <c r="K350" s="343"/>
      <c r="L350" s="343"/>
      <c r="M350" s="343"/>
      <c r="N350" s="371"/>
      <c r="R350" s="117"/>
      <c r="S350" s="117"/>
      <c r="AJ350" s="39"/>
      <c r="AK350" s="40"/>
      <c r="AL350" s="40"/>
      <c r="AR350" s="40"/>
      <c r="AS350" s="3" t="s">
        <v>243</v>
      </c>
    </row>
    <row r="351" spans="1:45" customFormat="1" ht="15" x14ac:dyDescent="0.25">
      <c r="A351" s="51"/>
      <c r="B351" s="52"/>
      <c r="C351" s="372" t="s">
        <v>223</v>
      </c>
      <c r="D351" s="372"/>
      <c r="E351" s="372"/>
      <c r="F351" s="372"/>
      <c r="G351" s="372"/>
      <c r="H351" s="372"/>
      <c r="I351" s="372"/>
      <c r="J351" s="372"/>
      <c r="K351" s="372"/>
      <c r="L351" s="372"/>
      <c r="M351" s="372"/>
      <c r="N351" s="373"/>
      <c r="R351" s="117"/>
      <c r="S351" s="117"/>
      <c r="AJ351" s="39"/>
      <c r="AK351" s="40"/>
      <c r="AL351" s="40"/>
      <c r="AN351" s="3" t="s">
        <v>223</v>
      </c>
      <c r="AR351" s="40"/>
    </row>
    <row r="352" spans="1:45" customFormat="1" ht="15" x14ac:dyDescent="0.25">
      <c r="A352" s="51"/>
      <c r="B352" s="52"/>
      <c r="C352" s="372" t="s">
        <v>224</v>
      </c>
      <c r="D352" s="372"/>
      <c r="E352" s="372"/>
      <c r="F352" s="372"/>
      <c r="G352" s="372"/>
      <c r="H352" s="372"/>
      <c r="I352" s="372"/>
      <c r="J352" s="372"/>
      <c r="K352" s="372"/>
      <c r="L352" s="372"/>
      <c r="M352" s="372"/>
      <c r="N352" s="373"/>
      <c r="R352" s="117"/>
      <c r="S352" s="117"/>
      <c r="AJ352" s="39"/>
      <c r="AK352" s="40"/>
      <c r="AL352" s="40"/>
      <c r="AN352" s="3" t="s">
        <v>224</v>
      </c>
      <c r="AR352" s="40"/>
    </row>
    <row r="353" spans="1:45" customFormat="1" ht="15" x14ac:dyDescent="0.25">
      <c r="A353" s="68"/>
      <c r="B353" s="69"/>
      <c r="C353" s="367" t="s">
        <v>75</v>
      </c>
      <c r="D353" s="367"/>
      <c r="E353" s="367"/>
      <c r="F353" s="43"/>
      <c r="G353" s="44"/>
      <c r="H353" s="44"/>
      <c r="I353" s="44"/>
      <c r="J353" s="47"/>
      <c r="K353" s="44"/>
      <c r="L353" s="70">
        <v>339658.01</v>
      </c>
      <c r="M353" s="65"/>
      <c r="N353" s="71">
        <v>2972007.59</v>
      </c>
      <c r="R353" s="117"/>
      <c r="S353" s="117"/>
      <c r="AJ353" s="39"/>
      <c r="AK353" s="40"/>
      <c r="AL353" s="40"/>
      <c r="AR353" s="40" t="s">
        <v>75</v>
      </c>
    </row>
    <row r="354" spans="1:45" customFormat="1" ht="34.5" x14ac:dyDescent="0.25">
      <c r="A354" s="41" t="s">
        <v>244</v>
      </c>
      <c r="B354" s="42" t="s">
        <v>245</v>
      </c>
      <c r="C354" s="367" t="s">
        <v>246</v>
      </c>
      <c r="D354" s="367"/>
      <c r="E354" s="367"/>
      <c r="F354" s="43" t="s">
        <v>247</v>
      </c>
      <c r="G354" s="44">
        <v>-1.38</v>
      </c>
      <c r="H354" s="45">
        <v>1</v>
      </c>
      <c r="I354" s="77">
        <v>-1.38</v>
      </c>
      <c r="J354" s="70">
        <v>10948</v>
      </c>
      <c r="K354" s="44"/>
      <c r="L354" s="70">
        <v>-15108.24</v>
      </c>
      <c r="M354" s="77">
        <v>8.75</v>
      </c>
      <c r="N354" s="71">
        <v>-132197.1</v>
      </c>
      <c r="R354" s="117"/>
      <c r="S354" s="117"/>
      <c r="AJ354" s="39"/>
      <c r="AK354" s="40"/>
      <c r="AL354" s="40" t="s">
        <v>246</v>
      </c>
      <c r="AR354" s="40"/>
    </row>
    <row r="355" spans="1:45" customFormat="1" ht="15" x14ac:dyDescent="0.25">
      <c r="A355" s="68"/>
      <c r="B355" s="69"/>
      <c r="C355" s="367" t="s">
        <v>75</v>
      </c>
      <c r="D355" s="367"/>
      <c r="E355" s="367"/>
      <c r="F355" s="43"/>
      <c r="G355" s="44"/>
      <c r="H355" s="44"/>
      <c r="I355" s="44"/>
      <c r="J355" s="47"/>
      <c r="K355" s="44"/>
      <c r="L355" s="70">
        <v>-15108.24</v>
      </c>
      <c r="M355" s="65"/>
      <c r="N355" s="71">
        <v>-132197.1</v>
      </c>
      <c r="R355" s="117"/>
      <c r="S355" s="117"/>
      <c r="AJ355" s="39"/>
      <c r="AK355" s="40"/>
      <c r="AL355" s="40"/>
      <c r="AR355" s="40" t="s">
        <v>75</v>
      </c>
    </row>
    <row r="356" spans="1:45" customFormat="1" ht="30" x14ac:dyDescent="0.25">
      <c r="A356" s="41" t="s">
        <v>248</v>
      </c>
      <c r="B356" s="119" t="s">
        <v>249</v>
      </c>
      <c r="C356" s="367" t="s">
        <v>250</v>
      </c>
      <c r="D356" s="367"/>
      <c r="E356" s="367"/>
      <c r="F356" s="43" t="s">
        <v>251</v>
      </c>
      <c r="G356" s="44">
        <v>1.8460000000000001</v>
      </c>
      <c r="H356" s="45">
        <v>1</v>
      </c>
      <c r="I356" s="79">
        <v>1.8460000000000001</v>
      </c>
      <c r="J356" s="70">
        <v>23714.29</v>
      </c>
      <c r="K356" s="86">
        <v>1.04236</v>
      </c>
      <c r="L356" s="70">
        <v>45630.96</v>
      </c>
      <c r="M356" s="77">
        <v>8.75</v>
      </c>
      <c r="N356" s="71">
        <v>399270.9</v>
      </c>
      <c r="R356" s="118" t="s">
        <v>379</v>
      </c>
      <c r="S356" s="118" t="s">
        <v>386</v>
      </c>
      <c r="AJ356" s="39"/>
      <c r="AK356" s="40"/>
      <c r="AL356" s="40" t="s">
        <v>250</v>
      </c>
      <c r="AR356" s="40"/>
    </row>
    <row r="357" spans="1:45" customFormat="1" ht="15" x14ac:dyDescent="0.25">
      <c r="A357" s="49"/>
      <c r="B357" s="50"/>
      <c r="C357" s="343" t="s">
        <v>252</v>
      </c>
      <c r="D357" s="343"/>
      <c r="E357" s="343"/>
      <c r="F357" s="343"/>
      <c r="G357" s="343"/>
      <c r="H357" s="343"/>
      <c r="I357" s="343"/>
      <c r="J357" s="343"/>
      <c r="K357" s="343"/>
      <c r="L357" s="343"/>
      <c r="M357" s="343"/>
      <c r="N357" s="371"/>
      <c r="R357" s="117"/>
      <c r="S357" s="117"/>
      <c r="AJ357" s="39"/>
      <c r="AK357" s="40"/>
      <c r="AL357" s="40"/>
      <c r="AR357" s="40"/>
      <c r="AS357" s="3" t="s">
        <v>252</v>
      </c>
    </row>
    <row r="358" spans="1:45" customFormat="1" ht="15" x14ac:dyDescent="0.25">
      <c r="A358" s="51"/>
      <c r="B358" s="52"/>
      <c r="C358" s="372" t="s">
        <v>223</v>
      </c>
      <c r="D358" s="372"/>
      <c r="E358" s="372"/>
      <c r="F358" s="372"/>
      <c r="G358" s="372"/>
      <c r="H358" s="372"/>
      <c r="I358" s="372"/>
      <c r="J358" s="372"/>
      <c r="K358" s="372"/>
      <c r="L358" s="372"/>
      <c r="M358" s="372"/>
      <c r="N358" s="373"/>
      <c r="R358" s="117"/>
      <c r="S358" s="117"/>
      <c r="AJ358" s="39"/>
      <c r="AK358" s="40"/>
      <c r="AL358" s="40"/>
      <c r="AN358" s="3" t="s">
        <v>223</v>
      </c>
      <c r="AR358" s="40"/>
    </row>
    <row r="359" spans="1:45" customFormat="1" ht="15" x14ac:dyDescent="0.25">
      <c r="A359" s="51"/>
      <c r="B359" s="52"/>
      <c r="C359" s="372" t="s">
        <v>224</v>
      </c>
      <c r="D359" s="372"/>
      <c r="E359" s="372"/>
      <c r="F359" s="372"/>
      <c r="G359" s="372"/>
      <c r="H359" s="372"/>
      <c r="I359" s="372"/>
      <c r="J359" s="372"/>
      <c r="K359" s="372"/>
      <c r="L359" s="372"/>
      <c r="M359" s="372"/>
      <c r="N359" s="373"/>
      <c r="R359" s="117"/>
      <c r="S359" s="117"/>
      <c r="AJ359" s="39"/>
      <c r="AK359" s="40"/>
      <c r="AL359" s="40"/>
      <c r="AN359" s="3" t="s">
        <v>224</v>
      </c>
      <c r="AR359" s="40"/>
    </row>
    <row r="360" spans="1:45" customFormat="1" ht="15" x14ac:dyDescent="0.25">
      <c r="A360" s="68"/>
      <c r="B360" s="69"/>
      <c r="C360" s="367" t="s">
        <v>75</v>
      </c>
      <c r="D360" s="367"/>
      <c r="E360" s="367"/>
      <c r="F360" s="43"/>
      <c r="G360" s="44"/>
      <c r="H360" s="44"/>
      <c r="I360" s="44"/>
      <c r="J360" s="47"/>
      <c r="K360" s="44"/>
      <c r="L360" s="70">
        <v>45630.96</v>
      </c>
      <c r="M360" s="65"/>
      <c r="N360" s="71">
        <v>399270.9</v>
      </c>
      <c r="R360" s="117"/>
      <c r="S360" s="117"/>
      <c r="AJ360" s="39"/>
      <c r="AK360" s="40"/>
      <c r="AL360" s="40"/>
      <c r="AR360" s="40" t="s">
        <v>75</v>
      </c>
    </row>
    <row r="361" spans="1:45" customFormat="1" ht="34.5" x14ac:dyDescent="0.25">
      <c r="A361" s="41" t="s">
        <v>253</v>
      </c>
      <c r="B361" s="42" t="s">
        <v>254</v>
      </c>
      <c r="C361" s="367" t="s">
        <v>255</v>
      </c>
      <c r="D361" s="367"/>
      <c r="E361" s="367"/>
      <c r="F361" s="43" t="s">
        <v>247</v>
      </c>
      <c r="G361" s="44">
        <v>-0.86</v>
      </c>
      <c r="H361" s="45">
        <v>1</v>
      </c>
      <c r="I361" s="77">
        <v>-0.86</v>
      </c>
      <c r="J361" s="70">
        <v>11859</v>
      </c>
      <c r="K361" s="44"/>
      <c r="L361" s="70">
        <v>-10198.74</v>
      </c>
      <c r="M361" s="77">
        <v>8.75</v>
      </c>
      <c r="N361" s="71">
        <v>-89238.98</v>
      </c>
      <c r="R361" s="117"/>
      <c r="S361" s="117"/>
      <c r="AJ361" s="39"/>
      <c r="AK361" s="40"/>
      <c r="AL361" s="40" t="s">
        <v>255</v>
      </c>
      <c r="AR361" s="40"/>
    </row>
    <row r="362" spans="1:45" customFormat="1" ht="15" x14ac:dyDescent="0.25">
      <c r="A362" s="68"/>
      <c r="B362" s="69"/>
      <c r="C362" s="367" t="s">
        <v>75</v>
      </c>
      <c r="D362" s="367"/>
      <c r="E362" s="367"/>
      <c r="F362" s="43"/>
      <c r="G362" s="44"/>
      <c r="H362" s="44"/>
      <c r="I362" s="44"/>
      <c r="J362" s="47"/>
      <c r="K362" s="44"/>
      <c r="L362" s="70">
        <v>-10198.74</v>
      </c>
      <c r="M362" s="65"/>
      <c r="N362" s="71">
        <v>-89238.98</v>
      </c>
      <c r="R362" s="117"/>
      <c r="S362" s="117"/>
      <c r="AJ362" s="39"/>
      <c r="AK362" s="40"/>
      <c r="AL362" s="40"/>
      <c r="AR362" s="40" t="s">
        <v>75</v>
      </c>
    </row>
    <row r="363" spans="1:45" customFormat="1" ht="30" x14ac:dyDescent="0.25">
      <c r="A363" s="41" t="s">
        <v>256</v>
      </c>
      <c r="B363" s="119" t="s">
        <v>257</v>
      </c>
      <c r="C363" s="367" t="s">
        <v>258</v>
      </c>
      <c r="D363" s="367"/>
      <c r="E363" s="367"/>
      <c r="F363" s="43" t="s">
        <v>251</v>
      </c>
      <c r="G363" s="44">
        <v>2.3109999999999999</v>
      </c>
      <c r="H363" s="45">
        <v>1</v>
      </c>
      <c r="I363" s="79">
        <v>2.3109999999999999</v>
      </c>
      <c r="J363" s="70">
        <v>30333.33</v>
      </c>
      <c r="K363" s="86">
        <v>1.04236</v>
      </c>
      <c r="L363" s="70">
        <v>73069.78</v>
      </c>
      <c r="M363" s="77">
        <v>8.75</v>
      </c>
      <c r="N363" s="71">
        <v>639360.57999999996</v>
      </c>
      <c r="R363" s="118" t="s">
        <v>379</v>
      </c>
      <c r="S363" s="118" t="s">
        <v>386</v>
      </c>
      <c r="AJ363" s="39"/>
      <c r="AK363" s="40"/>
      <c r="AL363" s="40" t="s">
        <v>258</v>
      </c>
      <c r="AR363" s="40"/>
    </row>
    <row r="364" spans="1:45" customFormat="1" ht="15" x14ac:dyDescent="0.25">
      <c r="A364" s="49"/>
      <c r="B364" s="50"/>
      <c r="C364" s="343" t="s">
        <v>259</v>
      </c>
      <c r="D364" s="343"/>
      <c r="E364" s="343"/>
      <c r="F364" s="343"/>
      <c r="G364" s="343"/>
      <c r="H364" s="343"/>
      <c r="I364" s="343"/>
      <c r="J364" s="343"/>
      <c r="K364" s="343"/>
      <c r="L364" s="343"/>
      <c r="M364" s="343"/>
      <c r="N364" s="371"/>
      <c r="R364" s="117"/>
      <c r="S364" s="117"/>
      <c r="AJ364" s="39"/>
      <c r="AK364" s="40"/>
      <c r="AL364" s="40"/>
      <c r="AR364" s="40"/>
      <c r="AS364" s="3" t="s">
        <v>259</v>
      </c>
    </row>
    <row r="365" spans="1:45" customFormat="1" ht="15" x14ac:dyDescent="0.25">
      <c r="A365" s="51"/>
      <c r="B365" s="52"/>
      <c r="C365" s="372" t="s">
        <v>223</v>
      </c>
      <c r="D365" s="372"/>
      <c r="E365" s="372"/>
      <c r="F365" s="372"/>
      <c r="G365" s="372"/>
      <c r="H365" s="372"/>
      <c r="I365" s="372"/>
      <c r="J365" s="372"/>
      <c r="K365" s="372"/>
      <c r="L365" s="372"/>
      <c r="M365" s="372"/>
      <c r="N365" s="373"/>
      <c r="R365" s="117"/>
      <c r="S365" s="117"/>
      <c r="AJ365" s="39"/>
      <c r="AK365" s="40"/>
      <c r="AL365" s="40"/>
      <c r="AN365" s="3" t="s">
        <v>223</v>
      </c>
      <c r="AR365" s="40"/>
    </row>
    <row r="366" spans="1:45" customFormat="1" ht="15" x14ac:dyDescent="0.25">
      <c r="A366" s="51"/>
      <c r="B366" s="52"/>
      <c r="C366" s="372" t="s">
        <v>224</v>
      </c>
      <c r="D366" s="372"/>
      <c r="E366" s="372"/>
      <c r="F366" s="372"/>
      <c r="G366" s="372"/>
      <c r="H366" s="372"/>
      <c r="I366" s="372"/>
      <c r="J366" s="372"/>
      <c r="K366" s="372"/>
      <c r="L366" s="372"/>
      <c r="M366" s="372"/>
      <c r="N366" s="373"/>
      <c r="R366" s="117"/>
      <c r="S366" s="117"/>
      <c r="AJ366" s="39"/>
      <c r="AK366" s="40"/>
      <c r="AL366" s="40"/>
      <c r="AN366" s="3" t="s">
        <v>224</v>
      </c>
      <c r="AR366" s="40"/>
    </row>
    <row r="367" spans="1:45" customFormat="1" ht="15" x14ac:dyDescent="0.25">
      <c r="A367" s="68"/>
      <c r="B367" s="69"/>
      <c r="C367" s="367" t="s">
        <v>75</v>
      </c>
      <c r="D367" s="367"/>
      <c r="E367" s="367"/>
      <c r="F367" s="43"/>
      <c r="G367" s="44"/>
      <c r="H367" s="44"/>
      <c r="I367" s="44"/>
      <c r="J367" s="47"/>
      <c r="K367" s="44"/>
      <c r="L367" s="70">
        <v>73069.78</v>
      </c>
      <c r="M367" s="65"/>
      <c r="N367" s="71">
        <v>639360.57999999996</v>
      </c>
      <c r="R367" s="117"/>
      <c r="S367" s="117"/>
      <c r="AJ367" s="39"/>
      <c r="AK367" s="40"/>
      <c r="AL367" s="40"/>
      <c r="AR367" s="40" t="s">
        <v>75</v>
      </c>
    </row>
    <row r="368" spans="1:45" customFormat="1" ht="34.5" x14ac:dyDescent="0.25">
      <c r="A368" s="41" t="s">
        <v>260</v>
      </c>
      <c r="B368" s="42" t="s">
        <v>261</v>
      </c>
      <c r="C368" s="367" t="s">
        <v>262</v>
      </c>
      <c r="D368" s="367"/>
      <c r="E368" s="367"/>
      <c r="F368" s="43" t="s">
        <v>247</v>
      </c>
      <c r="G368" s="44">
        <v>-0.16500000000000001</v>
      </c>
      <c r="H368" s="45">
        <v>1</v>
      </c>
      <c r="I368" s="79">
        <v>-0.16500000000000001</v>
      </c>
      <c r="J368" s="70">
        <v>10424</v>
      </c>
      <c r="K368" s="44"/>
      <c r="L368" s="70">
        <v>-1719.96</v>
      </c>
      <c r="M368" s="77">
        <v>8.75</v>
      </c>
      <c r="N368" s="71">
        <v>-15049.65</v>
      </c>
      <c r="R368" s="117"/>
      <c r="S368" s="117"/>
      <c r="AJ368" s="39"/>
      <c r="AK368" s="40"/>
      <c r="AL368" s="40" t="s">
        <v>262</v>
      </c>
      <c r="AR368" s="40"/>
    </row>
    <row r="369" spans="1:45" customFormat="1" ht="15" x14ac:dyDescent="0.25">
      <c r="A369" s="68"/>
      <c r="B369" s="69"/>
      <c r="C369" s="367" t="s">
        <v>75</v>
      </c>
      <c r="D369" s="367"/>
      <c r="E369" s="367"/>
      <c r="F369" s="43"/>
      <c r="G369" s="44"/>
      <c r="H369" s="44"/>
      <c r="I369" s="44"/>
      <c r="J369" s="47"/>
      <c r="K369" s="44"/>
      <c r="L369" s="70">
        <v>-1719.96</v>
      </c>
      <c r="M369" s="65"/>
      <c r="N369" s="71">
        <v>-15049.65</v>
      </c>
      <c r="R369" s="117"/>
      <c r="S369" s="117"/>
      <c r="AJ369" s="39"/>
      <c r="AK369" s="40"/>
      <c r="AL369" s="40"/>
      <c r="AR369" s="40" t="s">
        <v>75</v>
      </c>
    </row>
    <row r="370" spans="1:45" customFormat="1" ht="30" x14ac:dyDescent="0.25">
      <c r="A370" s="41" t="s">
        <v>263</v>
      </c>
      <c r="B370" s="119" t="s">
        <v>264</v>
      </c>
      <c r="C370" s="367" t="s">
        <v>265</v>
      </c>
      <c r="D370" s="367"/>
      <c r="E370" s="367"/>
      <c r="F370" s="43" t="s">
        <v>251</v>
      </c>
      <c r="G370" s="44">
        <v>0.28499999999999998</v>
      </c>
      <c r="H370" s="45">
        <v>1</v>
      </c>
      <c r="I370" s="79">
        <v>0.28499999999999998</v>
      </c>
      <c r="J370" s="70">
        <v>26666.67</v>
      </c>
      <c r="K370" s="86">
        <v>1.04236</v>
      </c>
      <c r="L370" s="70">
        <v>7921.94</v>
      </c>
      <c r="M370" s="77">
        <v>8.75</v>
      </c>
      <c r="N370" s="71">
        <v>69316.98</v>
      </c>
      <c r="R370" s="118" t="s">
        <v>379</v>
      </c>
      <c r="S370" s="118" t="s">
        <v>386</v>
      </c>
      <c r="AJ370" s="39"/>
      <c r="AK370" s="40"/>
      <c r="AL370" s="40" t="s">
        <v>265</v>
      </c>
      <c r="AR370" s="40"/>
    </row>
    <row r="371" spans="1:45" customFormat="1" ht="15" x14ac:dyDescent="0.25">
      <c r="A371" s="49"/>
      <c r="B371" s="50"/>
      <c r="C371" s="343" t="s">
        <v>266</v>
      </c>
      <c r="D371" s="343"/>
      <c r="E371" s="343"/>
      <c r="F371" s="343"/>
      <c r="G371" s="343"/>
      <c r="H371" s="343"/>
      <c r="I371" s="343"/>
      <c r="J371" s="343"/>
      <c r="K371" s="343"/>
      <c r="L371" s="343"/>
      <c r="M371" s="343"/>
      <c r="N371" s="371"/>
      <c r="R371" s="117"/>
      <c r="S371" s="117"/>
      <c r="AJ371" s="39"/>
      <c r="AK371" s="40"/>
      <c r="AL371" s="40"/>
      <c r="AR371" s="40"/>
      <c r="AS371" s="3" t="s">
        <v>266</v>
      </c>
    </row>
    <row r="372" spans="1:45" customFormat="1" ht="15" x14ac:dyDescent="0.25">
      <c r="A372" s="51"/>
      <c r="B372" s="52"/>
      <c r="C372" s="372" t="s">
        <v>223</v>
      </c>
      <c r="D372" s="372"/>
      <c r="E372" s="372"/>
      <c r="F372" s="372"/>
      <c r="G372" s="372"/>
      <c r="H372" s="372"/>
      <c r="I372" s="372"/>
      <c r="J372" s="372"/>
      <c r="K372" s="372"/>
      <c r="L372" s="372"/>
      <c r="M372" s="372"/>
      <c r="N372" s="373"/>
      <c r="R372" s="117"/>
      <c r="S372" s="117"/>
      <c r="AJ372" s="39"/>
      <c r="AK372" s="40"/>
      <c r="AL372" s="40"/>
      <c r="AN372" s="3" t="s">
        <v>223</v>
      </c>
      <c r="AR372" s="40"/>
    </row>
    <row r="373" spans="1:45" customFormat="1" ht="15" x14ac:dyDescent="0.25">
      <c r="A373" s="51"/>
      <c r="B373" s="52"/>
      <c r="C373" s="372" t="s">
        <v>224</v>
      </c>
      <c r="D373" s="372"/>
      <c r="E373" s="372"/>
      <c r="F373" s="372"/>
      <c r="G373" s="372"/>
      <c r="H373" s="372"/>
      <c r="I373" s="372"/>
      <c r="J373" s="372"/>
      <c r="K373" s="372"/>
      <c r="L373" s="372"/>
      <c r="M373" s="372"/>
      <c r="N373" s="373"/>
      <c r="R373" s="117"/>
      <c r="S373" s="117"/>
      <c r="AJ373" s="39"/>
      <c r="AK373" s="40"/>
      <c r="AL373" s="40"/>
      <c r="AN373" s="3" t="s">
        <v>224</v>
      </c>
      <c r="AR373" s="40"/>
    </row>
    <row r="374" spans="1:45" customFormat="1" ht="15" x14ac:dyDescent="0.25">
      <c r="A374" s="68"/>
      <c r="B374" s="69"/>
      <c r="C374" s="367" t="s">
        <v>75</v>
      </c>
      <c r="D374" s="367"/>
      <c r="E374" s="367"/>
      <c r="F374" s="43"/>
      <c r="G374" s="44"/>
      <c r="H374" s="44"/>
      <c r="I374" s="44"/>
      <c r="J374" s="47"/>
      <c r="K374" s="44"/>
      <c r="L374" s="70">
        <v>7921.94</v>
      </c>
      <c r="M374" s="65"/>
      <c r="N374" s="71">
        <v>69316.98</v>
      </c>
      <c r="R374" s="117"/>
      <c r="S374" s="117"/>
      <c r="AJ374" s="39"/>
      <c r="AK374" s="40"/>
      <c r="AL374" s="40"/>
      <c r="AR374" s="40" t="s">
        <v>75</v>
      </c>
    </row>
    <row r="375" spans="1:45" customFormat="1" ht="15" x14ac:dyDescent="0.25">
      <c r="A375" s="41" t="s">
        <v>267</v>
      </c>
      <c r="B375" s="42" t="s">
        <v>268</v>
      </c>
      <c r="C375" s="367" t="s">
        <v>269</v>
      </c>
      <c r="D375" s="367"/>
      <c r="E375" s="367"/>
      <c r="F375" s="43" t="s">
        <v>119</v>
      </c>
      <c r="G375" s="44">
        <v>-80</v>
      </c>
      <c r="H375" s="45">
        <v>1</v>
      </c>
      <c r="I375" s="45">
        <v>-80</v>
      </c>
      <c r="J375" s="82">
        <v>145.30000000000001</v>
      </c>
      <c r="K375" s="44"/>
      <c r="L375" s="70">
        <v>-11624</v>
      </c>
      <c r="M375" s="77">
        <v>8.75</v>
      </c>
      <c r="N375" s="71">
        <v>-101710</v>
      </c>
      <c r="R375" s="117"/>
      <c r="S375" s="117"/>
      <c r="AJ375" s="39"/>
      <c r="AK375" s="40"/>
      <c r="AL375" s="40" t="s">
        <v>269</v>
      </c>
      <c r="AR375" s="40"/>
    </row>
    <row r="376" spans="1:45" customFormat="1" ht="15" x14ac:dyDescent="0.25">
      <c r="A376" s="68"/>
      <c r="B376" s="69"/>
      <c r="C376" s="367" t="s">
        <v>75</v>
      </c>
      <c r="D376" s="367"/>
      <c r="E376" s="367"/>
      <c r="F376" s="43"/>
      <c r="G376" s="44"/>
      <c r="H376" s="44"/>
      <c r="I376" s="44"/>
      <c r="J376" s="47"/>
      <c r="K376" s="44"/>
      <c r="L376" s="70">
        <v>-11624</v>
      </c>
      <c r="M376" s="65"/>
      <c r="N376" s="71">
        <v>-101710</v>
      </c>
      <c r="R376" s="117"/>
      <c r="S376" s="117"/>
      <c r="AJ376" s="39"/>
      <c r="AK376" s="40"/>
      <c r="AL376" s="40"/>
      <c r="AR376" s="40" t="s">
        <v>75</v>
      </c>
    </row>
    <row r="377" spans="1:45" customFormat="1" ht="30" x14ac:dyDescent="0.25">
      <c r="A377" s="41" t="s">
        <v>270</v>
      </c>
      <c r="B377" s="119" t="s">
        <v>271</v>
      </c>
      <c r="C377" s="367" t="s">
        <v>272</v>
      </c>
      <c r="D377" s="367"/>
      <c r="E377" s="367"/>
      <c r="F377" s="43" t="s">
        <v>251</v>
      </c>
      <c r="G377" s="44">
        <v>2.4780000000000002</v>
      </c>
      <c r="H377" s="45">
        <v>1</v>
      </c>
      <c r="I377" s="79">
        <v>2.4780000000000002</v>
      </c>
      <c r="J377" s="70">
        <v>40000</v>
      </c>
      <c r="K377" s="86">
        <v>1.04236</v>
      </c>
      <c r="L377" s="70">
        <v>103318.72</v>
      </c>
      <c r="M377" s="77">
        <v>8.75</v>
      </c>
      <c r="N377" s="71">
        <v>904038.8</v>
      </c>
      <c r="R377" s="118" t="s">
        <v>379</v>
      </c>
      <c r="S377" s="118" t="s">
        <v>386</v>
      </c>
      <c r="AJ377" s="39"/>
      <c r="AK377" s="40"/>
      <c r="AL377" s="40" t="s">
        <v>272</v>
      </c>
      <c r="AR377" s="40"/>
    </row>
    <row r="378" spans="1:45" customFormat="1" ht="15" x14ac:dyDescent="0.25">
      <c r="A378" s="49"/>
      <c r="B378" s="50"/>
      <c r="C378" s="343" t="s">
        <v>273</v>
      </c>
      <c r="D378" s="343"/>
      <c r="E378" s="343"/>
      <c r="F378" s="343"/>
      <c r="G378" s="343"/>
      <c r="H378" s="343"/>
      <c r="I378" s="343"/>
      <c r="J378" s="343"/>
      <c r="K378" s="343"/>
      <c r="L378" s="343"/>
      <c r="M378" s="343"/>
      <c r="N378" s="371"/>
      <c r="R378" s="117"/>
      <c r="S378" s="117"/>
      <c r="AJ378" s="39"/>
      <c r="AK378" s="40"/>
      <c r="AL378" s="40"/>
      <c r="AR378" s="40"/>
      <c r="AS378" s="3" t="s">
        <v>273</v>
      </c>
    </row>
    <row r="379" spans="1:45" customFormat="1" ht="15" x14ac:dyDescent="0.25">
      <c r="A379" s="51"/>
      <c r="B379" s="52"/>
      <c r="C379" s="372" t="s">
        <v>223</v>
      </c>
      <c r="D379" s="372"/>
      <c r="E379" s="372"/>
      <c r="F379" s="372"/>
      <c r="G379" s="372"/>
      <c r="H379" s="372"/>
      <c r="I379" s="372"/>
      <c r="J379" s="372"/>
      <c r="K379" s="372"/>
      <c r="L379" s="372"/>
      <c r="M379" s="372"/>
      <c r="N379" s="373"/>
      <c r="R379" s="117"/>
      <c r="S379" s="117"/>
      <c r="AJ379" s="39"/>
      <c r="AK379" s="40"/>
      <c r="AL379" s="40"/>
      <c r="AN379" s="3" t="s">
        <v>223</v>
      </c>
      <c r="AR379" s="40"/>
    </row>
    <row r="380" spans="1:45" customFormat="1" ht="15" x14ac:dyDescent="0.25">
      <c r="A380" s="51"/>
      <c r="B380" s="52"/>
      <c r="C380" s="372" t="s">
        <v>224</v>
      </c>
      <c r="D380" s="372"/>
      <c r="E380" s="372"/>
      <c r="F380" s="372"/>
      <c r="G380" s="372"/>
      <c r="H380" s="372"/>
      <c r="I380" s="372"/>
      <c r="J380" s="372"/>
      <c r="K380" s="372"/>
      <c r="L380" s="372"/>
      <c r="M380" s="372"/>
      <c r="N380" s="373"/>
      <c r="R380" s="117"/>
      <c r="S380" s="117"/>
      <c r="AJ380" s="39"/>
      <c r="AK380" s="40"/>
      <c r="AL380" s="40"/>
      <c r="AN380" s="3" t="s">
        <v>224</v>
      </c>
      <c r="AR380" s="40"/>
    </row>
    <row r="381" spans="1:45" customFormat="1" ht="15" x14ac:dyDescent="0.25">
      <c r="A381" s="68"/>
      <c r="B381" s="69"/>
      <c r="C381" s="367" t="s">
        <v>75</v>
      </c>
      <c r="D381" s="367"/>
      <c r="E381" s="367"/>
      <c r="F381" s="43"/>
      <c r="G381" s="44"/>
      <c r="H381" s="44"/>
      <c r="I381" s="44"/>
      <c r="J381" s="47"/>
      <c r="K381" s="44"/>
      <c r="L381" s="70">
        <v>103318.72</v>
      </c>
      <c r="M381" s="65"/>
      <c r="N381" s="71">
        <v>904038.8</v>
      </c>
      <c r="R381" s="117"/>
      <c r="S381" s="117"/>
      <c r="AJ381" s="39"/>
      <c r="AK381" s="40"/>
      <c r="AL381" s="40"/>
      <c r="AR381" s="40" t="s">
        <v>75</v>
      </c>
    </row>
    <row r="382" spans="1:45" customFormat="1" ht="23.25" x14ac:dyDescent="0.25">
      <c r="A382" s="41" t="s">
        <v>274</v>
      </c>
      <c r="B382" s="42" t="s">
        <v>275</v>
      </c>
      <c r="C382" s="367" t="s">
        <v>276</v>
      </c>
      <c r="D382" s="367"/>
      <c r="E382" s="367"/>
      <c r="F382" s="43" t="s">
        <v>119</v>
      </c>
      <c r="G382" s="44">
        <v>-920</v>
      </c>
      <c r="H382" s="45">
        <v>1</v>
      </c>
      <c r="I382" s="45">
        <v>-920</v>
      </c>
      <c r="J382" s="82">
        <v>43.61</v>
      </c>
      <c r="K382" s="44"/>
      <c r="L382" s="70">
        <v>-40121.199999999997</v>
      </c>
      <c r="M382" s="77">
        <v>8.75</v>
      </c>
      <c r="N382" s="71">
        <v>-351060.5</v>
      </c>
      <c r="R382" s="117"/>
      <c r="S382" s="117"/>
      <c r="AJ382" s="39"/>
      <c r="AK382" s="40"/>
      <c r="AL382" s="40" t="s">
        <v>276</v>
      </c>
      <c r="AR382" s="40"/>
    </row>
    <row r="383" spans="1:45" customFormat="1" ht="15" x14ac:dyDescent="0.25">
      <c r="A383" s="68"/>
      <c r="B383" s="69"/>
      <c r="C383" s="367" t="s">
        <v>75</v>
      </c>
      <c r="D383" s="367"/>
      <c r="E383" s="367"/>
      <c r="F383" s="43"/>
      <c r="G383" s="44"/>
      <c r="H383" s="44"/>
      <c r="I383" s="44"/>
      <c r="J383" s="47"/>
      <c r="K383" s="44"/>
      <c r="L383" s="70">
        <v>-40121.199999999997</v>
      </c>
      <c r="M383" s="65"/>
      <c r="N383" s="71">
        <v>-351060.5</v>
      </c>
      <c r="R383" s="117"/>
      <c r="S383" s="117"/>
      <c r="AJ383" s="39"/>
      <c r="AK383" s="40"/>
      <c r="AL383" s="40"/>
      <c r="AR383" s="40" t="s">
        <v>75</v>
      </c>
    </row>
    <row r="384" spans="1:45" customFormat="1" ht="30" x14ac:dyDescent="0.25">
      <c r="A384" s="41" t="s">
        <v>277</v>
      </c>
      <c r="B384" s="119" t="s">
        <v>278</v>
      </c>
      <c r="C384" s="367" t="s">
        <v>279</v>
      </c>
      <c r="D384" s="367"/>
      <c r="E384" s="367"/>
      <c r="F384" s="43" t="s">
        <v>247</v>
      </c>
      <c r="G384" s="44">
        <v>6.44</v>
      </c>
      <c r="H384" s="45">
        <v>1</v>
      </c>
      <c r="I384" s="77">
        <v>6.44</v>
      </c>
      <c r="J384" s="70">
        <v>36904.76</v>
      </c>
      <c r="K384" s="86">
        <v>1.04236</v>
      </c>
      <c r="L384" s="70">
        <v>247734.21</v>
      </c>
      <c r="M384" s="77">
        <v>8.75</v>
      </c>
      <c r="N384" s="71">
        <v>2167674.34</v>
      </c>
      <c r="R384" s="118" t="s">
        <v>379</v>
      </c>
      <c r="S384" s="118" t="s">
        <v>386</v>
      </c>
      <c r="AJ384" s="39"/>
      <c r="AK384" s="40"/>
      <c r="AL384" s="40" t="s">
        <v>279</v>
      </c>
      <c r="AR384" s="40"/>
    </row>
    <row r="385" spans="1:45" customFormat="1" ht="15" x14ac:dyDescent="0.25">
      <c r="A385" s="49"/>
      <c r="B385" s="50"/>
      <c r="C385" s="343" t="s">
        <v>280</v>
      </c>
      <c r="D385" s="343"/>
      <c r="E385" s="343"/>
      <c r="F385" s="343"/>
      <c r="G385" s="343"/>
      <c r="H385" s="343"/>
      <c r="I385" s="343"/>
      <c r="J385" s="343"/>
      <c r="K385" s="343"/>
      <c r="L385" s="343"/>
      <c r="M385" s="343"/>
      <c r="N385" s="371"/>
      <c r="R385" s="117"/>
      <c r="S385" s="117"/>
      <c r="AJ385" s="39"/>
      <c r="AK385" s="40"/>
      <c r="AL385" s="40"/>
      <c r="AR385" s="40"/>
      <c r="AS385" s="3" t="s">
        <v>280</v>
      </c>
    </row>
    <row r="386" spans="1:45" customFormat="1" ht="15" x14ac:dyDescent="0.25">
      <c r="A386" s="51"/>
      <c r="B386" s="52"/>
      <c r="C386" s="372" t="s">
        <v>223</v>
      </c>
      <c r="D386" s="372"/>
      <c r="E386" s="372"/>
      <c r="F386" s="372"/>
      <c r="G386" s="372"/>
      <c r="H386" s="372"/>
      <c r="I386" s="372"/>
      <c r="J386" s="372"/>
      <c r="K386" s="372"/>
      <c r="L386" s="372"/>
      <c r="M386" s="372"/>
      <c r="N386" s="373"/>
      <c r="R386" s="117"/>
      <c r="S386" s="117"/>
      <c r="AJ386" s="39"/>
      <c r="AK386" s="40"/>
      <c r="AL386" s="40"/>
      <c r="AN386" s="3" t="s">
        <v>223</v>
      </c>
      <c r="AR386" s="40"/>
    </row>
    <row r="387" spans="1:45" customFormat="1" ht="15" x14ac:dyDescent="0.25">
      <c r="A387" s="51"/>
      <c r="B387" s="52"/>
      <c r="C387" s="372" t="s">
        <v>224</v>
      </c>
      <c r="D387" s="372"/>
      <c r="E387" s="372"/>
      <c r="F387" s="372"/>
      <c r="G387" s="372"/>
      <c r="H387" s="372"/>
      <c r="I387" s="372"/>
      <c r="J387" s="372"/>
      <c r="K387" s="372"/>
      <c r="L387" s="372"/>
      <c r="M387" s="372"/>
      <c r="N387" s="373"/>
      <c r="R387" s="117"/>
      <c r="S387" s="117"/>
      <c r="AJ387" s="39"/>
      <c r="AK387" s="40"/>
      <c r="AL387" s="40"/>
      <c r="AN387" s="3" t="s">
        <v>224</v>
      </c>
      <c r="AR387" s="40"/>
    </row>
    <row r="388" spans="1:45" customFormat="1" ht="15" x14ac:dyDescent="0.25">
      <c r="A388" s="68"/>
      <c r="B388" s="69"/>
      <c r="C388" s="367" t="s">
        <v>75</v>
      </c>
      <c r="D388" s="367"/>
      <c r="E388" s="367"/>
      <c r="F388" s="43"/>
      <c r="G388" s="44"/>
      <c r="H388" s="44"/>
      <c r="I388" s="44"/>
      <c r="J388" s="47"/>
      <c r="K388" s="44"/>
      <c r="L388" s="70">
        <v>247734.21</v>
      </c>
      <c r="M388" s="65"/>
      <c r="N388" s="71">
        <v>2167674.34</v>
      </c>
      <c r="R388" s="117"/>
      <c r="S388" s="117"/>
      <c r="AJ388" s="39"/>
      <c r="AK388" s="40"/>
      <c r="AL388" s="40"/>
      <c r="AR388" s="40" t="s">
        <v>75</v>
      </c>
    </row>
    <row r="389" spans="1:45" customFormat="1" ht="23.25" x14ac:dyDescent="0.25">
      <c r="A389" s="41" t="s">
        <v>281</v>
      </c>
      <c r="B389" s="42" t="s">
        <v>282</v>
      </c>
      <c r="C389" s="367" t="s">
        <v>283</v>
      </c>
      <c r="D389" s="367"/>
      <c r="E389" s="367"/>
      <c r="F389" s="43" t="s">
        <v>284</v>
      </c>
      <c r="G389" s="44">
        <v>-500</v>
      </c>
      <c r="H389" s="45">
        <v>1</v>
      </c>
      <c r="I389" s="45">
        <v>-500</v>
      </c>
      <c r="J389" s="82">
        <v>351.2</v>
      </c>
      <c r="K389" s="44"/>
      <c r="L389" s="70">
        <v>-175600</v>
      </c>
      <c r="M389" s="77">
        <v>8.75</v>
      </c>
      <c r="N389" s="71">
        <v>-1536500</v>
      </c>
      <c r="R389" s="117"/>
      <c r="S389" s="117"/>
      <c r="AJ389" s="39"/>
      <c r="AK389" s="40"/>
      <c r="AL389" s="40" t="s">
        <v>283</v>
      </c>
      <c r="AR389" s="40"/>
    </row>
    <row r="390" spans="1:45" customFormat="1" ht="15" x14ac:dyDescent="0.25">
      <c r="A390" s="68"/>
      <c r="B390" s="69"/>
      <c r="C390" s="367" t="s">
        <v>75</v>
      </c>
      <c r="D390" s="367"/>
      <c r="E390" s="367"/>
      <c r="F390" s="43"/>
      <c r="G390" s="44"/>
      <c r="H390" s="44"/>
      <c r="I390" s="44"/>
      <c r="J390" s="47"/>
      <c r="K390" s="44"/>
      <c r="L390" s="70">
        <v>-175600</v>
      </c>
      <c r="M390" s="65"/>
      <c r="N390" s="71">
        <v>-1536500</v>
      </c>
      <c r="R390" s="117"/>
      <c r="S390" s="117"/>
      <c r="AJ390" s="39"/>
      <c r="AK390" s="40"/>
      <c r="AL390" s="40"/>
      <c r="AR390" s="40" t="s">
        <v>75</v>
      </c>
    </row>
    <row r="391" spans="1:45" customFormat="1" ht="30" x14ac:dyDescent="0.25">
      <c r="A391" s="41" t="s">
        <v>285</v>
      </c>
      <c r="B391" s="119" t="s">
        <v>286</v>
      </c>
      <c r="C391" s="367" t="s">
        <v>287</v>
      </c>
      <c r="D391" s="367"/>
      <c r="E391" s="367"/>
      <c r="F391" s="43" t="s">
        <v>251</v>
      </c>
      <c r="G391" s="44">
        <v>32.44</v>
      </c>
      <c r="H391" s="45">
        <v>1</v>
      </c>
      <c r="I391" s="77">
        <v>32.44</v>
      </c>
      <c r="J391" s="70">
        <v>17333.330000000002</v>
      </c>
      <c r="K391" s="86">
        <v>1.04236</v>
      </c>
      <c r="L391" s="70">
        <v>586111.97</v>
      </c>
      <c r="M391" s="77">
        <v>8.75</v>
      </c>
      <c r="N391" s="71">
        <v>5128479.74</v>
      </c>
      <c r="R391" s="118" t="s">
        <v>379</v>
      </c>
      <c r="S391" s="118" t="s">
        <v>386</v>
      </c>
      <c r="AJ391" s="39"/>
      <c r="AK391" s="40"/>
      <c r="AL391" s="40" t="s">
        <v>287</v>
      </c>
      <c r="AR391" s="40"/>
    </row>
    <row r="392" spans="1:45" customFormat="1" ht="15" x14ac:dyDescent="0.25">
      <c r="A392" s="49"/>
      <c r="B392" s="50"/>
      <c r="C392" s="343" t="s">
        <v>288</v>
      </c>
      <c r="D392" s="343"/>
      <c r="E392" s="343"/>
      <c r="F392" s="343"/>
      <c r="G392" s="343"/>
      <c r="H392" s="343"/>
      <c r="I392" s="343"/>
      <c r="J392" s="343"/>
      <c r="K392" s="343"/>
      <c r="L392" s="343"/>
      <c r="M392" s="343"/>
      <c r="N392" s="371"/>
      <c r="R392" s="117"/>
      <c r="S392" s="117"/>
      <c r="AJ392" s="39"/>
      <c r="AK392" s="40"/>
      <c r="AL392" s="40"/>
      <c r="AR392" s="40"/>
      <c r="AS392" s="3" t="s">
        <v>288</v>
      </c>
    </row>
    <row r="393" spans="1:45" customFormat="1" ht="15" x14ac:dyDescent="0.25">
      <c r="A393" s="51"/>
      <c r="B393" s="52"/>
      <c r="C393" s="372" t="s">
        <v>223</v>
      </c>
      <c r="D393" s="372"/>
      <c r="E393" s="372"/>
      <c r="F393" s="372"/>
      <c r="G393" s="372"/>
      <c r="H393" s="372"/>
      <c r="I393" s="372"/>
      <c r="J393" s="372"/>
      <c r="K393" s="372"/>
      <c r="L393" s="372"/>
      <c r="M393" s="372"/>
      <c r="N393" s="373"/>
      <c r="R393" s="117"/>
      <c r="S393" s="117"/>
      <c r="AJ393" s="39"/>
      <c r="AK393" s="40"/>
      <c r="AL393" s="40"/>
      <c r="AN393" s="3" t="s">
        <v>223</v>
      </c>
      <c r="AR393" s="40"/>
    </row>
    <row r="394" spans="1:45" customFormat="1" ht="15" x14ac:dyDescent="0.25">
      <c r="A394" s="51"/>
      <c r="B394" s="52"/>
      <c r="C394" s="372" t="s">
        <v>224</v>
      </c>
      <c r="D394" s="372"/>
      <c r="E394" s="372"/>
      <c r="F394" s="372"/>
      <c r="G394" s="372"/>
      <c r="H394" s="372"/>
      <c r="I394" s="372"/>
      <c r="J394" s="372"/>
      <c r="K394" s="372"/>
      <c r="L394" s="372"/>
      <c r="M394" s="372"/>
      <c r="N394" s="373"/>
      <c r="R394" s="117"/>
      <c r="S394" s="117"/>
      <c r="AJ394" s="39"/>
      <c r="AK394" s="40"/>
      <c r="AL394" s="40"/>
      <c r="AN394" s="3" t="s">
        <v>224</v>
      </c>
      <c r="AR394" s="40"/>
    </row>
    <row r="395" spans="1:45" customFormat="1" ht="15" x14ac:dyDescent="0.25">
      <c r="A395" s="68"/>
      <c r="B395" s="69"/>
      <c r="C395" s="367" t="s">
        <v>75</v>
      </c>
      <c r="D395" s="367"/>
      <c r="E395" s="367"/>
      <c r="F395" s="43"/>
      <c r="G395" s="44"/>
      <c r="H395" s="44"/>
      <c r="I395" s="44"/>
      <c r="J395" s="47"/>
      <c r="K395" s="44"/>
      <c r="L395" s="70">
        <v>586111.97</v>
      </c>
      <c r="M395" s="65"/>
      <c r="N395" s="71">
        <v>5128479.74</v>
      </c>
      <c r="R395" s="117"/>
      <c r="S395" s="117"/>
      <c r="AJ395" s="39"/>
      <c r="AK395" s="40"/>
      <c r="AL395" s="40"/>
      <c r="AR395" s="40" t="s">
        <v>75</v>
      </c>
    </row>
    <row r="396" spans="1:45" customFormat="1" ht="34.5" x14ac:dyDescent="0.25">
      <c r="A396" s="41" t="s">
        <v>289</v>
      </c>
      <c r="B396" s="42" t="s">
        <v>290</v>
      </c>
      <c r="C396" s="367" t="s">
        <v>291</v>
      </c>
      <c r="D396" s="367"/>
      <c r="E396" s="367"/>
      <c r="F396" s="43" t="s">
        <v>119</v>
      </c>
      <c r="G396" s="44">
        <v>-920</v>
      </c>
      <c r="H396" s="45">
        <v>1</v>
      </c>
      <c r="I396" s="45">
        <v>-920</v>
      </c>
      <c r="J396" s="82">
        <v>5.6</v>
      </c>
      <c r="K396" s="44"/>
      <c r="L396" s="70">
        <v>-5152</v>
      </c>
      <c r="M396" s="77">
        <v>8.75</v>
      </c>
      <c r="N396" s="71">
        <v>-45080</v>
      </c>
      <c r="R396" s="117"/>
      <c r="S396" s="117"/>
      <c r="AJ396" s="39"/>
      <c r="AK396" s="40"/>
      <c r="AL396" s="40" t="s">
        <v>291</v>
      </c>
      <c r="AR396" s="40"/>
    </row>
    <row r="397" spans="1:45" customFormat="1" ht="15" x14ac:dyDescent="0.25">
      <c r="A397" s="68"/>
      <c r="B397" s="69"/>
      <c r="C397" s="367" t="s">
        <v>75</v>
      </c>
      <c r="D397" s="367"/>
      <c r="E397" s="367"/>
      <c r="F397" s="43"/>
      <c r="G397" s="44"/>
      <c r="H397" s="44"/>
      <c r="I397" s="44"/>
      <c r="J397" s="47"/>
      <c r="K397" s="44"/>
      <c r="L397" s="70">
        <v>-5152</v>
      </c>
      <c r="M397" s="65"/>
      <c r="N397" s="71">
        <v>-45080</v>
      </c>
      <c r="R397" s="117"/>
      <c r="S397" s="117"/>
      <c r="AJ397" s="39"/>
      <c r="AK397" s="40"/>
      <c r="AL397" s="40"/>
      <c r="AR397" s="40" t="s">
        <v>75</v>
      </c>
    </row>
    <row r="398" spans="1:45" customFormat="1" ht="30" x14ac:dyDescent="0.25">
      <c r="A398" s="41" t="s">
        <v>292</v>
      </c>
      <c r="B398" s="119" t="s">
        <v>293</v>
      </c>
      <c r="C398" s="367" t="s">
        <v>294</v>
      </c>
      <c r="D398" s="367"/>
      <c r="E398" s="367"/>
      <c r="F398" s="43" t="s">
        <v>119</v>
      </c>
      <c r="G398" s="44">
        <v>920</v>
      </c>
      <c r="H398" s="45">
        <v>1</v>
      </c>
      <c r="I398" s="45">
        <v>920</v>
      </c>
      <c r="J398" s="82">
        <v>11.43</v>
      </c>
      <c r="K398" s="86">
        <v>1.04236</v>
      </c>
      <c r="L398" s="70">
        <v>10961.04</v>
      </c>
      <c r="M398" s="77">
        <v>8.75</v>
      </c>
      <c r="N398" s="71">
        <v>95909.1</v>
      </c>
      <c r="R398" s="118" t="s">
        <v>379</v>
      </c>
      <c r="S398" s="118" t="s">
        <v>386</v>
      </c>
      <c r="AJ398" s="39"/>
      <c r="AK398" s="40"/>
      <c r="AL398" s="40" t="s">
        <v>294</v>
      </c>
      <c r="AR398" s="40"/>
    </row>
    <row r="399" spans="1:45" customFormat="1" ht="15" x14ac:dyDescent="0.25">
      <c r="A399" s="49"/>
      <c r="B399" s="50"/>
      <c r="C399" s="343" t="s">
        <v>295</v>
      </c>
      <c r="D399" s="343"/>
      <c r="E399" s="343"/>
      <c r="F399" s="343"/>
      <c r="G399" s="343"/>
      <c r="H399" s="343"/>
      <c r="I399" s="343"/>
      <c r="J399" s="343"/>
      <c r="K399" s="343"/>
      <c r="L399" s="343"/>
      <c r="M399" s="343"/>
      <c r="N399" s="371"/>
      <c r="R399" s="117"/>
      <c r="S399" s="117"/>
      <c r="AJ399" s="39"/>
      <c r="AK399" s="40"/>
      <c r="AL399" s="40"/>
      <c r="AR399" s="40"/>
      <c r="AS399" s="3" t="s">
        <v>295</v>
      </c>
    </row>
    <row r="400" spans="1:45" customFormat="1" ht="15" x14ac:dyDescent="0.25">
      <c r="A400" s="51"/>
      <c r="B400" s="52"/>
      <c r="C400" s="372" t="s">
        <v>223</v>
      </c>
      <c r="D400" s="372"/>
      <c r="E400" s="372"/>
      <c r="F400" s="372"/>
      <c r="G400" s="372"/>
      <c r="H400" s="372"/>
      <c r="I400" s="372"/>
      <c r="J400" s="372"/>
      <c r="K400" s="372"/>
      <c r="L400" s="372"/>
      <c r="M400" s="372"/>
      <c r="N400" s="373"/>
      <c r="R400" s="117"/>
      <c r="S400" s="117"/>
      <c r="AJ400" s="39"/>
      <c r="AK400" s="40"/>
      <c r="AL400" s="40"/>
      <c r="AN400" s="3" t="s">
        <v>223</v>
      </c>
      <c r="AR400" s="40"/>
    </row>
    <row r="401" spans="1:45" customFormat="1" ht="15" x14ac:dyDescent="0.25">
      <c r="A401" s="51"/>
      <c r="B401" s="52"/>
      <c r="C401" s="372" t="s">
        <v>224</v>
      </c>
      <c r="D401" s="372"/>
      <c r="E401" s="372"/>
      <c r="F401" s="372"/>
      <c r="G401" s="372"/>
      <c r="H401" s="372"/>
      <c r="I401" s="372"/>
      <c r="J401" s="372"/>
      <c r="K401" s="372"/>
      <c r="L401" s="372"/>
      <c r="M401" s="372"/>
      <c r="N401" s="373"/>
      <c r="R401" s="117"/>
      <c r="S401" s="117"/>
      <c r="AJ401" s="39"/>
      <c r="AK401" s="40"/>
      <c r="AL401" s="40"/>
      <c r="AN401" s="3" t="s">
        <v>224</v>
      </c>
      <c r="AR401" s="40"/>
    </row>
    <row r="402" spans="1:45" customFormat="1" ht="15" x14ac:dyDescent="0.25">
      <c r="A402" s="68"/>
      <c r="B402" s="69"/>
      <c r="C402" s="367" t="s">
        <v>75</v>
      </c>
      <c r="D402" s="367"/>
      <c r="E402" s="367"/>
      <c r="F402" s="43"/>
      <c r="G402" s="44"/>
      <c r="H402" s="44"/>
      <c r="I402" s="44"/>
      <c r="J402" s="47"/>
      <c r="K402" s="44"/>
      <c r="L402" s="70">
        <v>10961.04</v>
      </c>
      <c r="M402" s="65"/>
      <c r="N402" s="71">
        <v>95909.1</v>
      </c>
      <c r="R402" s="117"/>
      <c r="S402" s="117"/>
      <c r="AJ402" s="39"/>
      <c r="AK402" s="40"/>
      <c r="AL402" s="40"/>
      <c r="AR402" s="40" t="s">
        <v>75</v>
      </c>
    </row>
    <row r="403" spans="1:45" customFormat="1" ht="23.25" x14ac:dyDescent="0.25">
      <c r="A403" s="41" t="s">
        <v>296</v>
      </c>
      <c r="B403" s="42" t="s">
        <v>297</v>
      </c>
      <c r="C403" s="367" t="s">
        <v>298</v>
      </c>
      <c r="D403" s="367"/>
      <c r="E403" s="367"/>
      <c r="F403" s="43" t="s">
        <v>119</v>
      </c>
      <c r="G403" s="44">
        <v>-920</v>
      </c>
      <c r="H403" s="45">
        <v>1</v>
      </c>
      <c r="I403" s="45">
        <v>-920</v>
      </c>
      <c r="J403" s="82">
        <v>2.5</v>
      </c>
      <c r="K403" s="44"/>
      <c r="L403" s="70">
        <v>-2300</v>
      </c>
      <c r="M403" s="77">
        <v>8.75</v>
      </c>
      <c r="N403" s="71">
        <v>-20125</v>
      </c>
      <c r="R403" s="117"/>
      <c r="S403" s="117"/>
      <c r="AJ403" s="39"/>
      <c r="AK403" s="40"/>
      <c r="AL403" s="40" t="s">
        <v>298</v>
      </c>
      <c r="AR403" s="40"/>
    </row>
    <row r="404" spans="1:45" customFormat="1" ht="15" x14ac:dyDescent="0.25">
      <c r="A404" s="68"/>
      <c r="B404" s="69"/>
      <c r="C404" s="367" t="s">
        <v>75</v>
      </c>
      <c r="D404" s="367"/>
      <c r="E404" s="367"/>
      <c r="F404" s="43"/>
      <c r="G404" s="44"/>
      <c r="H404" s="44"/>
      <c r="I404" s="44"/>
      <c r="J404" s="47"/>
      <c r="K404" s="44"/>
      <c r="L404" s="70">
        <v>-2300</v>
      </c>
      <c r="M404" s="65"/>
      <c r="N404" s="71">
        <v>-20125</v>
      </c>
      <c r="R404" s="117"/>
      <c r="S404" s="117"/>
      <c r="AJ404" s="39"/>
      <c r="AK404" s="40"/>
      <c r="AL404" s="40"/>
      <c r="AR404" s="40" t="s">
        <v>75</v>
      </c>
    </row>
    <row r="405" spans="1:45" customFormat="1" ht="30" x14ac:dyDescent="0.25">
      <c r="A405" s="41" t="s">
        <v>299</v>
      </c>
      <c r="B405" s="119" t="s">
        <v>300</v>
      </c>
      <c r="C405" s="367" t="s">
        <v>301</v>
      </c>
      <c r="D405" s="367"/>
      <c r="E405" s="367"/>
      <c r="F405" s="43" t="s">
        <v>119</v>
      </c>
      <c r="G405" s="44">
        <v>920</v>
      </c>
      <c r="H405" s="45">
        <v>1</v>
      </c>
      <c r="I405" s="45">
        <v>920</v>
      </c>
      <c r="J405" s="82">
        <v>10.19</v>
      </c>
      <c r="K405" s="86">
        <v>1.04236</v>
      </c>
      <c r="L405" s="70">
        <v>9771.92</v>
      </c>
      <c r="M405" s="77">
        <v>8.75</v>
      </c>
      <c r="N405" s="71">
        <v>85504.3</v>
      </c>
      <c r="R405" s="118" t="s">
        <v>379</v>
      </c>
      <c r="S405" s="118" t="s">
        <v>386</v>
      </c>
      <c r="AJ405" s="39"/>
      <c r="AK405" s="40"/>
      <c r="AL405" s="40" t="s">
        <v>301</v>
      </c>
      <c r="AR405" s="40"/>
    </row>
    <row r="406" spans="1:45" customFormat="1" ht="15" x14ac:dyDescent="0.25">
      <c r="A406" s="49"/>
      <c r="B406" s="50"/>
      <c r="C406" s="343" t="s">
        <v>302</v>
      </c>
      <c r="D406" s="343"/>
      <c r="E406" s="343"/>
      <c r="F406" s="343"/>
      <c r="G406" s="343"/>
      <c r="H406" s="343"/>
      <c r="I406" s="343"/>
      <c r="J406" s="343"/>
      <c r="K406" s="343"/>
      <c r="L406" s="343"/>
      <c r="M406" s="343"/>
      <c r="N406" s="371"/>
      <c r="R406" s="117"/>
      <c r="S406" s="117"/>
      <c r="AJ406" s="39"/>
      <c r="AK406" s="40"/>
      <c r="AL406" s="40"/>
      <c r="AR406" s="40"/>
      <c r="AS406" s="3" t="s">
        <v>302</v>
      </c>
    </row>
    <row r="407" spans="1:45" customFormat="1" ht="15" x14ac:dyDescent="0.25">
      <c r="A407" s="51"/>
      <c r="B407" s="52"/>
      <c r="C407" s="372" t="s">
        <v>223</v>
      </c>
      <c r="D407" s="372"/>
      <c r="E407" s="372"/>
      <c r="F407" s="372"/>
      <c r="G407" s="372"/>
      <c r="H407" s="372"/>
      <c r="I407" s="372"/>
      <c r="J407" s="372"/>
      <c r="K407" s="372"/>
      <c r="L407" s="372"/>
      <c r="M407" s="372"/>
      <c r="N407" s="373"/>
      <c r="R407" s="117"/>
      <c r="S407" s="117"/>
      <c r="AJ407" s="39"/>
      <c r="AK407" s="40"/>
      <c r="AL407" s="40"/>
      <c r="AN407" s="3" t="s">
        <v>223</v>
      </c>
      <c r="AR407" s="40"/>
    </row>
    <row r="408" spans="1:45" customFormat="1" ht="15" x14ac:dyDescent="0.25">
      <c r="A408" s="51"/>
      <c r="B408" s="52"/>
      <c r="C408" s="372" t="s">
        <v>224</v>
      </c>
      <c r="D408" s="372"/>
      <c r="E408" s="372"/>
      <c r="F408" s="372"/>
      <c r="G408" s="372"/>
      <c r="H408" s="372"/>
      <c r="I408" s="372"/>
      <c r="J408" s="372"/>
      <c r="K408" s="372"/>
      <c r="L408" s="372"/>
      <c r="M408" s="372"/>
      <c r="N408" s="373"/>
      <c r="R408" s="117"/>
      <c r="S408" s="117"/>
      <c r="AJ408" s="39"/>
      <c r="AK408" s="40"/>
      <c r="AL408" s="40"/>
      <c r="AN408" s="3" t="s">
        <v>224</v>
      </c>
      <c r="AR408" s="40"/>
    </row>
    <row r="409" spans="1:45" customFormat="1" ht="15" x14ac:dyDescent="0.25">
      <c r="A409" s="68"/>
      <c r="B409" s="69"/>
      <c r="C409" s="367" t="s">
        <v>75</v>
      </c>
      <c r="D409" s="367"/>
      <c r="E409" s="367"/>
      <c r="F409" s="43"/>
      <c r="G409" s="44"/>
      <c r="H409" s="44"/>
      <c r="I409" s="44"/>
      <c r="J409" s="47"/>
      <c r="K409" s="44"/>
      <c r="L409" s="70">
        <v>9771.92</v>
      </c>
      <c r="M409" s="65"/>
      <c r="N409" s="71">
        <v>85504.3</v>
      </c>
      <c r="R409" s="117"/>
      <c r="S409" s="117"/>
      <c r="AJ409" s="39"/>
      <c r="AK409" s="40"/>
      <c r="AL409" s="40"/>
      <c r="AR409" s="40" t="s">
        <v>75</v>
      </c>
    </row>
    <row r="410" spans="1:45" customFormat="1" ht="34.5" x14ac:dyDescent="0.25">
      <c r="A410" s="41" t="s">
        <v>303</v>
      </c>
      <c r="B410" s="42" t="s">
        <v>304</v>
      </c>
      <c r="C410" s="367" t="s">
        <v>305</v>
      </c>
      <c r="D410" s="367"/>
      <c r="E410" s="367"/>
      <c r="F410" s="43" t="s">
        <v>189</v>
      </c>
      <c r="G410" s="44">
        <v>0.1075</v>
      </c>
      <c r="H410" s="45">
        <v>1</v>
      </c>
      <c r="I410" s="46">
        <v>0.1075</v>
      </c>
      <c r="J410" s="47"/>
      <c r="K410" s="44"/>
      <c r="L410" s="47"/>
      <c r="M410" s="44"/>
      <c r="N410" s="48"/>
      <c r="R410" s="117"/>
      <c r="S410" s="117"/>
      <c r="AJ410" s="39"/>
      <c r="AK410" s="40"/>
      <c r="AL410" s="40" t="s">
        <v>305</v>
      </c>
      <c r="AR410" s="40"/>
    </row>
    <row r="411" spans="1:45" customFormat="1" ht="15" x14ac:dyDescent="0.25">
      <c r="A411" s="49"/>
      <c r="B411" s="50"/>
      <c r="C411" s="343" t="s">
        <v>306</v>
      </c>
      <c r="D411" s="343"/>
      <c r="E411" s="343"/>
      <c r="F411" s="343"/>
      <c r="G411" s="343"/>
      <c r="H411" s="343"/>
      <c r="I411" s="343"/>
      <c r="J411" s="343"/>
      <c r="K411" s="343"/>
      <c r="L411" s="343"/>
      <c r="M411" s="343"/>
      <c r="N411" s="371"/>
      <c r="R411" s="117"/>
      <c r="S411" s="117"/>
      <c r="AJ411" s="39"/>
      <c r="AK411" s="40"/>
      <c r="AL411" s="40"/>
      <c r="AM411" s="3" t="s">
        <v>306</v>
      </c>
      <c r="AR411" s="40"/>
    </row>
    <row r="412" spans="1:45" customFormat="1" ht="23.25" x14ac:dyDescent="0.25">
      <c r="A412" s="51"/>
      <c r="B412" s="52" t="s">
        <v>94</v>
      </c>
      <c r="C412" s="372" t="s">
        <v>95</v>
      </c>
      <c r="D412" s="372"/>
      <c r="E412" s="372"/>
      <c r="F412" s="372"/>
      <c r="G412" s="372"/>
      <c r="H412" s="372"/>
      <c r="I412" s="372"/>
      <c r="J412" s="372"/>
      <c r="K412" s="372"/>
      <c r="L412" s="372"/>
      <c r="M412" s="372"/>
      <c r="N412" s="373"/>
      <c r="R412" s="117"/>
      <c r="S412" s="117"/>
      <c r="AJ412" s="39"/>
      <c r="AK412" s="40"/>
      <c r="AL412" s="40"/>
      <c r="AN412" s="3" t="s">
        <v>95</v>
      </c>
      <c r="AR412" s="40"/>
    </row>
    <row r="413" spans="1:45" customFormat="1" ht="34.5" x14ac:dyDescent="0.25">
      <c r="A413" s="51"/>
      <c r="B413" s="52" t="s">
        <v>96</v>
      </c>
      <c r="C413" s="372" t="s">
        <v>97</v>
      </c>
      <c r="D413" s="372"/>
      <c r="E413" s="372"/>
      <c r="F413" s="372"/>
      <c r="G413" s="372"/>
      <c r="H413" s="372"/>
      <c r="I413" s="372"/>
      <c r="J413" s="372"/>
      <c r="K413" s="372"/>
      <c r="L413" s="372"/>
      <c r="M413" s="372"/>
      <c r="N413" s="373"/>
      <c r="R413" s="117"/>
      <c r="S413" s="117"/>
      <c r="AJ413" s="39"/>
      <c r="AK413" s="40"/>
      <c r="AL413" s="40"/>
      <c r="AN413" s="3" t="s">
        <v>97</v>
      </c>
      <c r="AR413" s="40"/>
    </row>
    <row r="414" spans="1:45" customFormat="1" ht="23.25" x14ac:dyDescent="0.25">
      <c r="A414" s="51"/>
      <c r="B414" s="52" t="s">
        <v>105</v>
      </c>
      <c r="C414" s="372" t="s">
        <v>106</v>
      </c>
      <c r="D414" s="372"/>
      <c r="E414" s="372"/>
      <c r="F414" s="372"/>
      <c r="G414" s="372"/>
      <c r="H414" s="372"/>
      <c r="I414" s="372"/>
      <c r="J414" s="372"/>
      <c r="K414" s="372"/>
      <c r="L414" s="372"/>
      <c r="M414" s="372"/>
      <c r="N414" s="373"/>
      <c r="R414" s="117"/>
      <c r="S414" s="117"/>
      <c r="AJ414" s="39"/>
      <c r="AK414" s="40"/>
      <c r="AL414" s="40"/>
      <c r="AN414" s="3" t="s">
        <v>106</v>
      </c>
      <c r="AR414" s="40"/>
    </row>
    <row r="415" spans="1:45" customFormat="1" ht="68.25" x14ac:dyDescent="0.25">
      <c r="A415" s="51"/>
      <c r="B415" s="52" t="s">
        <v>63</v>
      </c>
      <c r="C415" s="372" t="s">
        <v>64</v>
      </c>
      <c r="D415" s="372"/>
      <c r="E415" s="372"/>
      <c r="F415" s="372"/>
      <c r="G415" s="372"/>
      <c r="H415" s="372"/>
      <c r="I415" s="372"/>
      <c r="J415" s="372"/>
      <c r="K415" s="372"/>
      <c r="L415" s="372"/>
      <c r="M415" s="372"/>
      <c r="N415" s="373"/>
      <c r="R415" s="117"/>
      <c r="S415" s="117"/>
      <c r="AJ415" s="39"/>
      <c r="AK415" s="40"/>
      <c r="AL415" s="40"/>
      <c r="AN415" s="3" t="s">
        <v>64</v>
      </c>
      <c r="AR415" s="40"/>
    </row>
    <row r="416" spans="1:45" customFormat="1" ht="15" x14ac:dyDescent="0.25">
      <c r="A416" s="53"/>
      <c r="B416" s="52" t="s">
        <v>58</v>
      </c>
      <c r="C416" s="343" t="s">
        <v>65</v>
      </c>
      <c r="D416" s="343"/>
      <c r="E416" s="343"/>
      <c r="F416" s="54"/>
      <c r="G416" s="55"/>
      <c r="H416" s="55"/>
      <c r="I416" s="55"/>
      <c r="J416" s="72">
        <v>1107.95</v>
      </c>
      <c r="K416" s="61">
        <v>1.66635</v>
      </c>
      <c r="L416" s="56">
        <v>198.47</v>
      </c>
      <c r="M416" s="57">
        <v>46.99</v>
      </c>
      <c r="N416" s="58">
        <v>9326.11</v>
      </c>
      <c r="R416" s="117"/>
      <c r="S416" s="117"/>
      <c r="AJ416" s="39"/>
      <c r="AK416" s="40"/>
      <c r="AL416" s="40"/>
      <c r="AO416" s="3" t="s">
        <v>65</v>
      </c>
      <c r="AR416" s="40"/>
    </row>
    <row r="417" spans="1:45" customFormat="1" ht="15" x14ac:dyDescent="0.25">
      <c r="A417" s="53"/>
      <c r="B417" s="52" t="s">
        <v>76</v>
      </c>
      <c r="C417" s="343" t="s">
        <v>80</v>
      </c>
      <c r="D417" s="343"/>
      <c r="E417" s="343"/>
      <c r="F417" s="54"/>
      <c r="G417" s="55"/>
      <c r="H417" s="55"/>
      <c r="I417" s="55"/>
      <c r="J417" s="72">
        <v>12533.99</v>
      </c>
      <c r="K417" s="61">
        <v>1.81125</v>
      </c>
      <c r="L417" s="72">
        <v>2440.4899999999998</v>
      </c>
      <c r="M417" s="57">
        <v>14.01</v>
      </c>
      <c r="N417" s="58">
        <v>34191.26</v>
      </c>
      <c r="R417" s="117"/>
      <c r="S417" s="117"/>
      <c r="AJ417" s="39"/>
      <c r="AK417" s="40"/>
      <c r="AL417" s="40"/>
      <c r="AO417" s="3" t="s">
        <v>80</v>
      </c>
      <c r="AR417" s="40"/>
    </row>
    <row r="418" spans="1:45" customFormat="1" ht="15" x14ac:dyDescent="0.25">
      <c r="A418" s="53"/>
      <c r="B418" s="52" t="s">
        <v>81</v>
      </c>
      <c r="C418" s="343" t="s">
        <v>82</v>
      </c>
      <c r="D418" s="343"/>
      <c r="E418" s="343"/>
      <c r="F418" s="54"/>
      <c r="G418" s="55"/>
      <c r="H418" s="55"/>
      <c r="I418" s="55"/>
      <c r="J418" s="56">
        <v>820.22</v>
      </c>
      <c r="K418" s="61">
        <v>1.81125</v>
      </c>
      <c r="L418" s="56">
        <v>159.69999999999999</v>
      </c>
      <c r="M418" s="57">
        <v>46.99</v>
      </c>
      <c r="N418" s="58">
        <v>7504.3</v>
      </c>
      <c r="R418" s="117"/>
      <c r="S418" s="117"/>
      <c r="AJ418" s="39"/>
      <c r="AK418" s="40"/>
      <c r="AL418" s="40"/>
      <c r="AO418" s="3" t="s">
        <v>82</v>
      </c>
      <c r="AR418" s="40"/>
    </row>
    <row r="419" spans="1:45" customFormat="1" ht="15" x14ac:dyDescent="0.25">
      <c r="A419" s="53"/>
      <c r="B419" s="52" t="s">
        <v>83</v>
      </c>
      <c r="C419" s="343" t="s">
        <v>84</v>
      </c>
      <c r="D419" s="343"/>
      <c r="E419" s="343"/>
      <c r="F419" s="54"/>
      <c r="G419" s="55"/>
      <c r="H419" s="55"/>
      <c r="I419" s="55"/>
      <c r="J419" s="72">
        <v>230267.7</v>
      </c>
      <c r="K419" s="55"/>
      <c r="L419" s="72">
        <v>24753.78</v>
      </c>
      <c r="M419" s="57">
        <v>8.75</v>
      </c>
      <c r="N419" s="58">
        <v>216595.58</v>
      </c>
      <c r="R419" s="117"/>
      <c r="S419" s="117"/>
      <c r="AJ419" s="39"/>
      <c r="AK419" s="40"/>
      <c r="AL419" s="40"/>
      <c r="AO419" s="3" t="s">
        <v>84</v>
      </c>
      <c r="AR419" s="40"/>
    </row>
    <row r="420" spans="1:45" customFormat="1" ht="15" x14ac:dyDescent="0.25">
      <c r="A420" s="59"/>
      <c r="B420" s="52"/>
      <c r="C420" s="343" t="s">
        <v>66</v>
      </c>
      <c r="D420" s="343"/>
      <c r="E420" s="343"/>
      <c r="F420" s="54" t="s">
        <v>67</v>
      </c>
      <c r="G420" s="57">
        <v>134.46</v>
      </c>
      <c r="H420" s="61">
        <v>1.66635</v>
      </c>
      <c r="I420" s="81">
        <v>24.0861728</v>
      </c>
      <c r="J420" s="62"/>
      <c r="K420" s="55"/>
      <c r="L420" s="62"/>
      <c r="M420" s="55"/>
      <c r="N420" s="63"/>
      <c r="R420" s="117"/>
      <c r="S420" s="117"/>
      <c r="AJ420" s="39"/>
      <c r="AK420" s="40"/>
      <c r="AL420" s="40"/>
      <c r="AP420" s="3" t="s">
        <v>66</v>
      </c>
      <c r="AR420" s="40"/>
    </row>
    <row r="421" spans="1:45" customFormat="1" ht="15" x14ac:dyDescent="0.25">
      <c r="A421" s="59"/>
      <c r="B421" s="52"/>
      <c r="C421" s="343" t="s">
        <v>85</v>
      </c>
      <c r="D421" s="343"/>
      <c r="E421" s="343"/>
      <c r="F421" s="54" t="s">
        <v>67</v>
      </c>
      <c r="G421" s="57">
        <v>54.89</v>
      </c>
      <c r="H421" s="61">
        <v>1.81125</v>
      </c>
      <c r="I421" s="81">
        <v>10.6875976</v>
      </c>
      <c r="J421" s="62"/>
      <c r="K421" s="55"/>
      <c r="L421" s="62"/>
      <c r="M421" s="55"/>
      <c r="N421" s="63"/>
      <c r="R421" s="117"/>
      <c r="S421" s="117"/>
      <c r="AJ421" s="39"/>
      <c r="AK421" s="40"/>
      <c r="AL421" s="40"/>
      <c r="AP421" s="3" t="s">
        <v>85</v>
      </c>
      <c r="AR421" s="40"/>
    </row>
    <row r="422" spans="1:45" customFormat="1" ht="15" x14ac:dyDescent="0.25">
      <c r="A422" s="49"/>
      <c r="B422" s="52"/>
      <c r="C422" s="374" t="s">
        <v>68</v>
      </c>
      <c r="D422" s="374"/>
      <c r="E422" s="374"/>
      <c r="F422" s="64"/>
      <c r="G422" s="65"/>
      <c r="H422" s="65"/>
      <c r="I422" s="65"/>
      <c r="J422" s="76">
        <v>243909.64</v>
      </c>
      <c r="K422" s="65"/>
      <c r="L422" s="76">
        <v>27392.74</v>
      </c>
      <c r="M422" s="65"/>
      <c r="N422" s="67">
        <v>260112.95</v>
      </c>
      <c r="R422" s="117"/>
      <c r="S422" s="117"/>
      <c r="AJ422" s="39"/>
      <c r="AK422" s="40"/>
      <c r="AL422" s="40"/>
      <c r="AQ422" s="3" t="s">
        <v>68</v>
      </c>
      <c r="AR422" s="40"/>
    </row>
    <row r="423" spans="1:45" customFormat="1" ht="15" x14ac:dyDescent="0.25">
      <c r="A423" s="59"/>
      <c r="B423" s="52"/>
      <c r="C423" s="343" t="s">
        <v>69</v>
      </c>
      <c r="D423" s="343"/>
      <c r="E423" s="343"/>
      <c r="F423" s="54"/>
      <c r="G423" s="55"/>
      <c r="H423" s="55"/>
      <c r="I423" s="55"/>
      <c r="J423" s="62"/>
      <c r="K423" s="55"/>
      <c r="L423" s="56">
        <v>358.17</v>
      </c>
      <c r="M423" s="55"/>
      <c r="N423" s="58">
        <v>16830.41</v>
      </c>
      <c r="R423" s="117"/>
      <c r="S423" s="117"/>
      <c r="AJ423" s="39"/>
      <c r="AK423" s="40"/>
      <c r="AL423" s="40"/>
      <c r="AP423" s="3" t="s">
        <v>69</v>
      </c>
      <c r="AR423" s="40"/>
    </row>
    <row r="424" spans="1:45" customFormat="1" ht="22.5" x14ac:dyDescent="0.25">
      <c r="A424" s="59"/>
      <c r="B424" s="52" t="s">
        <v>98</v>
      </c>
      <c r="C424" s="343" t="s">
        <v>99</v>
      </c>
      <c r="D424" s="343"/>
      <c r="E424" s="343"/>
      <c r="F424" s="54" t="s">
        <v>72</v>
      </c>
      <c r="G424" s="60">
        <v>109</v>
      </c>
      <c r="H424" s="55"/>
      <c r="I424" s="60">
        <v>109</v>
      </c>
      <c r="J424" s="62"/>
      <c r="K424" s="55"/>
      <c r="L424" s="56">
        <v>390.41</v>
      </c>
      <c r="M424" s="55"/>
      <c r="N424" s="58">
        <v>18345.150000000001</v>
      </c>
      <c r="R424" s="117"/>
      <c r="S424" s="117"/>
      <c r="AJ424" s="39"/>
      <c r="AK424" s="40"/>
      <c r="AL424" s="40"/>
      <c r="AP424" s="3" t="s">
        <v>99</v>
      </c>
      <c r="AR424" s="40"/>
    </row>
    <row r="425" spans="1:45" customFormat="1" ht="45" x14ac:dyDescent="0.25">
      <c r="A425" s="59"/>
      <c r="B425" s="52" t="s">
        <v>100</v>
      </c>
      <c r="C425" s="343" t="s">
        <v>101</v>
      </c>
      <c r="D425" s="343"/>
      <c r="E425" s="343"/>
      <c r="F425" s="54" t="s">
        <v>72</v>
      </c>
      <c r="G425" s="60">
        <v>65</v>
      </c>
      <c r="H425" s="57">
        <v>0.85</v>
      </c>
      <c r="I425" s="57">
        <v>55.25</v>
      </c>
      <c r="J425" s="62"/>
      <c r="K425" s="55"/>
      <c r="L425" s="56">
        <v>197.89</v>
      </c>
      <c r="M425" s="55"/>
      <c r="N425" s="58">
        <v>9298.7999999999993</v>
      </c>
      <c r="R425" s="117"/>
      <c r="S425" s="117"/>
      <c r="AJ425" s="39"/>
      <c r="AK425" s="40"/>
      <c r="AL425" s="40"/>
      <c r="AP425" s="3" t="s">
        <v>101</v>
      </c>
      <c r="AR425" s="40"/>
    </row>
    <row r="426" spans="1:45" customFormat="1" ht="15" x14ac:dyDescent="0.25">
      <c r="A426" s="68"/>
      <c r="B426" s="69"/>
      <c r="C426" s="367" t="s">
        <v>75</v>
      </c>
      <c r="D426" s="367"/>
      <c r="E426" s="367"/>
      <c r="F426" s="43"/>
      <c r="G426" s="44"/>
      <c r="H426" s="44"/>
      <c r="I426" s="44"/>
      <c r="J426" s="47"/>
      <c r="K426" s="44"/>
      <c r="L426" s="70">
        <v>27981.040000000001</v>
      </c>
      <c r="M426" s="65"/>
      <c r="N426" s="71">
        <v>287756.90000000002</v>
      </c>
      <c r="R426" s="117"/>
      <c r="S426" s="117"/>
      <c r="AJ426" s="39"/>
      <c r="AK426" s="40"/>
      <c r="AL426" s="40"/>
      <c r="AR426" s="40" t="s">
        <v>75</v>
      </c>
    </row>
    <row r="427" spans="1:45" customFormat="1" ht="34.5" x14ac:dyDescent="0.25">
      <c r="A427" s="41" t="s">
        <v>307</v>
      </c>
      <c r="B427" s="42" t="s">
        <v>308</v>
      </c>
      <c r="C427" s="367" t="s">
        <v>309</v>
      </c>
      <c r="D427" s="367"/>
      <c r="E427" s="367"/>
      <c r="F427" s="43" t="s">
        <v>79</v>
      </c>
      <c r="G427" s="44">
        <v>-125.78</v>
      </c>
      <c r="H427" s="45">
        <v>1</v>
      </c>
      <c r="I427" s="77">
        <v>-125.78</v>
      </c>
      <c r="J427" s="82">
        <v>196.81</v>
      </c>
      <c r="K427" s="44"/>
      <c r="L427" s="70">
        <v>-24754.76</v>
      </c>
      <c r="M427" s="77">
        <v>8.75</v>
      </c>
      <c r="N427" s="71">
        <v>-216604.15</v>
      </c>
      <c r="R427" s="117"/>
      <c r="S427" s="117"/>
      <c r="AJ427" s="39"/>
      <c r="AK427" s="40"/>
      <c r="AL427" s="40" t="s">
        <v>309</v>
      </c>
      <c r="AR427" s="40"/>
    </row>
    <row r="428" spans="1:45" customFormat="1" ht="15" x14ac:dyDescent="0.25">
      <c r="A428" s="68"/>
      <c r="B428" s="69"/>
      <c r="C428" s="367" t="s">
        <v>75</v>
      </c>
      <c r="D428" s="367"/>
      <c r="E428" s="367"/>
      <c r="F428" s="43"/>
      <c r="G428" s="44"/>
      <c r="H428" s="44"/>
      <c r="I428" s="44"/>
      <c r="J428" s="47"/>
      <c r="K428" s="44"/>
      <c r="L428" s="70">
        <v>-24754.76</v>
      </c>
      <c r="M428" s="65"/>
      <c r="N428" s="71">
        <v>-216604.15</v>
      </c>
      <c r="R428" s="117"/>
      <c r="S428" s="117"/>
      <c r="AJ428" s="39"/>
      <c r="AK428" s="40"/>
      <c r="AL428" s="40"/>
      <c r="AR428" s="40" t="s">
        <v>75</v>
      </c>
    </row>
    <row r="429" spans="1:45" customFormat="1" ht="30" x14ac:dyDescent="0.25">
      <c r="A429" s="41" t="s">
        <v>310</v>
      </c>
      <c r="B429" s="119" t="s">
        <v>230</v>
      </c>
      <c r="C429" s="367" t="s">
        <v>231</v>
      </c>
      <c r="D429" s="367"/>
      <c r="E429" s="367"/>
      <c r="F429" s="43" t="s">
        <v>79</v>
      </c>
      <c r="G429" s="44">
        <v>149</v>
      </c>
      <c r="H429" s="45">
        <v>1</v>
      </c>
      <c r="I429" s="45">
        <v>149</v>
      </c>
      <c r="J429" s="82">
        <v>523.80999999999995</v>
      </c>
      <c r="K429" s="86">
        <v>1.04236</v>
      </c>
      <c r="L429" s="70">
        <v>81353.789999999994</v>
      </c>
      <c r="M429" s="77">
        <v>8.75</v>
      </c>
      <c r="N429" s="71">
        <v>711845.66</v>
      </c>
      <c r="R429" s="118" t="s">
        <v>379</v>
      </c>
      <c r="S429" s="118" t="s">
        <v>384</v>
      </c>
      <c r="T429" t="s">
        <v>385</v>
      </c>
      <c r="V429">
        <f>N429/G429</f>
        <v>4777.4876510067115</v>
      </c>
      <c r="AJ429" s="39"/>
      <c r="AK429" s="40"/>
      <c r="AL429" s="40" t="s">
        <v>231</v>
      </c>
      <c r="AR429" s="40"/>
    </row>
    <row r="430" spans="1:45" customFormat="1" ht="15" x14ac:dyDescent="0.25">
      <c r="A430" s="49"/>
      <c r="B430" s="50"/>
      <c r="C430" s="343" t="s">
        <v>311</v>
      </c>
      <c r="D430" s="343"/>
      <c r="E430" s="343"/>
      <c r="F430" s="343"/>
      <c r="G430" s="343"/>
      <c r="H430" s="343"/>
      <c r="I430" s="343"/>
      <c r="J430" s="343"/>
      <c r="K430" s="343"/>
      <c r="L430" s="343"/>
      <c r="M430" s="343"/>
      <c r="N430" s="371"/>
      <c r="R430" s="117"/>
      <c r="S430" s="117"/>
      <c r="V430">
        <f>V429*1.2</f>
        <v>5732.9851812080533</v>
      </c>
      <c r="AJ430" s="39"/>
      <c r="AK430" s="40"/>
      <c r="AL430" s="40"/>
      <c r="AM430" s="3" t="s">
        <v>311</v>
      </c>
      <c r="AR430" s="40"/>
    </row>
    <row r="431" spans="1:45" customFormat="1" ht="15" x14ac:dyDescent="0.25">
      <c r="A431" s="49"/>
      <c r="B431" s="50"/>
      <c r="C431" s="343" t="s">
        <v>233</v>
      </c>
      <c r="D431" s="343"/>
      <c r="E431" s="343"/>
      <c r="F431" s="343"/>
      <c r="G431" s="343"/>
      <c r="H431" s="343"/>
      <c r="I431" s="343"/>
      <c r="J431" s="343"/>
      <c r="K431" s="343"/>
      <c r="L431" s="343"/>
      <c r="M431" s="343"/>
      <c r="N431" s="371"/>
      <c r="R431" s="117"/>
      <c r="S431" s="117"/>
      <c r="AJ431" s="39"/>
      <c r="AK431" s="40"/>
      <c r="AL431" s="40"/>
      <c r="AR431" s="40"/>
      <c r="AS431" s="3" t="s">
        <v>233</v>
      </c>
    </row>
    <row r="432" spans="1:45" customFormat="1" ht="15" x14ac:dyDescent="0.25">
      <c r="A432" s="51"/>
      <c r="B432" s="52"/>
      <c r="C432" s="372" t="s">
        <v>223</v>
      </c>
      <c r="D432" s="372"/>
      <c r="E432" s="372"/>
      <c r="F432" s="372"/>
      <c r="G432" s="372"/>
      <c r="H432" s="372"/>
      <c r="I432" s="372"/>
      <c r="J432" s="372"/>
      <c r="K432" s="372"/>
      <c r="L432" s="372"/>
      <c r="M432" s="372"/>
      <c r="N432" s="373"/>
      <c r="R432" s="117"/>
      <c r="S432" s="117"/>
      <c r="AJ432" s="39"/>
      <c r="AK432" s="40"/>
      <c r="AL432" s="40"/>
      <c r="AN432" s="3" t="s">
        <v>223</v>
      </c>
      <c r="AR432" s="40"/>
    </row>
    <row r="433" spans="1:44" customFormat="1" ht="15" x14ac:dyDescent="0.25">
      <c r="A433" s="51"/>
      <c r="B433" s="52"/>
      <c r="C433" s="372" t="s">
        <v>224</v>
      </c>
      <c r="D433" s="372"/>
      <c r="E433" s="372"/>
      <c r="F433" s="372"/>
      <c r="G433" s="372"/>
      <c r="H433" s="372"/>
      <c r="I433" s="372"/>
      <c r="J433" s="372"/>
      <c r="K433" s="372"/>
      <c r="L433" s="372"/>
      <c r="M433" s="372"/>
      <c r="N433" s="373"/>
      <c r="R433" s="117"/>
      <c r="S433" s="117"/>
      <c r="AJ433" s="39"/>
      <c r="AK433" s="40"/>
      <c r="AL433" s="40"/>
      <c r="AN433" s="3" t="s">
        <v>224</v>
      </c>
      <c r="AR433" s="40"/>
    </row>
    <row r="434" spans="1:44" customFormat="1" ht="15" x14ac:dyDescent="0.25">
      <c r="A434" s="68"/>
      <c r="B434" s="69"/>
      <c r="C434" s="367" t="s">
        <v>75</v>
      </c>
      <c r="D434" s="367"/>
      <c r="E434" s="367"/>
      <c r="F434" s="43"/>
      <c r="G434" s="44"/>
      <c r="H434" s="44"/>
      <c r="I434" s="44"/>
      <c r="J434" s="47"/>
      <c r="K434" s="44"/>
      <c r="L434" s="70">
        <v>81353.789999999994</v>
      </c>
      <c r="M434" s="65"/>
      <c r="N434" s="71">
        <v>711845.66</v>
      </c>
      <c r="R434" s="117"/>
      <c r="S434" s="117"/>
      <c r="AJ434" s="39"/>
      <c r="AK434" s="40"/>
      <c r="AL434" s="40"/>
      <c r="AR434" s="40" t="s">
        <v>75</v>
      </c>
    </row>
    <row r="435" spans="1:44" customFormat="1" ht="34.5" x14ac:dyDescent="0.25">
      <c r="A435" s="41" t="s">
        <v>312</v>
      </c>
      <c r="B435" s="42" t="s">
        <v>313</v>
      </c>
      <c r="C435" s="367" t="s">
        <v>314</v>
      </c>
      <c r="D435" s="367"/>
      <c r="E435" s="367"/>
      <c r="F435" s="43" t="s">
        <v>92</v>
      </c>
      <c r="G435" s="44">
        <v>0.25</v>
      </c>
      <c r="H435" s="45">
        <v>1</v>
      </c>
      <c r="I435" s="77">
        <v>0.25</v>
      </c>
      <c r="J435" s="47"/>
      <c r="K435" s="44"/>
      <c r="L435" s="47"/>
      <c r="M435" s="44"/>
      <c r="N435" s="48"/>
      <c r="R435" s="117"/>
      <c r="S435" s="117"/>
      <c r="AJ435" s="39"/>
      <c r="AK435" s="40"/>
      <c r="AL435" s="40" t="s">
        <v>314</v>
      </c>
      <c r="AR435" s="40"/>
    </row>
    <row r="436" spans="1:44" customFormat="1" ht="15" x14ac:dyDescent="0.25">
      <c r="A436" s="49"/>
      <c r="B436" s="50"/>
      <c r="C436" s="343" t="s">
        <v>93</v>
      </c>
      <c r="D436" s="343"/>
      <c r="E436" s="343"/>
      <c r="F436" s="343"/>
      <c r="G436" s="343"/>
      <c r="H436" s="343"/>
      <c r="I436" s="343"/>
      <c r="J436" s="343"/>
      <c r="K436" s="343"/>
      <c r="L436" s="343"/>
      <c r="M436" s="343"/>
      <c r="N436" s="371"/>
      <c r="R436" s="117"/>
      <c r="S436" s="117"/>
      <c r="AJ436" s="39"/>
      <c r="AK436" s="40"/>
      <c r="AL436" s="40"/>
      <c r="AM436" s="3" t="s">
        <v>93</v>
      </c>
      <c r="AR436" s="40"/>
    </row>
    <row r="437" spans="1:44" customFormat="1" ht="23.25" x14ac:dyDescent="0.25">
      <c r="A437" s="51"/>
      <c r="B437" s="52" t="s">
        <v>105</v>
      </c>
      <c r="C437" s="372" t="s">
        <v>106</v>
      </c>
      <c r="D437" s="372"/>
      <c r="E437" s="372"/>
      <c r="F437" s="372"/>
      <c r="G437" s="372"/>
      <c r="H437" s="372"/>
      <c r="I437" s="372"/>
      <c r="J437" s="372"/>
      <c r="K437" s="372"/>
      <c r="L437" s="372"/>
      <c r="M437" s="372"/>
      <c r="N437" s="373"/>
      <c r="R437" s="117"/>
      <c r="S437" s="117"/>
      <c r="AJ437" s="39"/>
      <c r="AK437" s="40"/>
      <c r="AL437" s="40"/>
      <c r="AN437" s="3" t="s">
        <v>106</v>
      </c>
      <c r="AR437" s="40"/>
    </row>
    <row r="438" spans="1:44" customFormat="1" ht="68.25" x14ac:dyDescent="0.25">
      <c r="A438" s="51"/>
      <c r="B438" s="52" t="s">
        <v>63</v>
      </c>
      <c r="C438" s="372" t="s">
        <v>64</v>
      </c>
      <c r="D438" s="372"/>
      <c r="E438" s="372"/>
      <c r="F438" s="372"/>
      <c r="G438" s="372"/>
      <c r="H438" s="372"/>
      <c r="I438" s="372"/>
      <c r="J438" s="372"/>
      <c r="K438" s="372"/>
      <c r="L438" s="372"/>
      <c r="M438" s="372"/>
      <c r="N438" s="373"/>
      <c r="R438" s="117"/>
      <c r="S438" s="117"/>
      <c r="AJ438" s="39"/>
      <c r="AK438" s="40"/>
      <c r="AL438" s="40"/>
      <c r="AN438" s="3" t="s">
        <v>64</v>
      </c>
      <c r="AR438" s="40"/>
    </row>
    <row r="439" spans="1:44" customFormat="1" ht="15" x14ac:dyDescent="0.25">
      <c r="A439" s="53"/>
      <c r="B439" s="52" t="s">
        <v>58</v>
      </c>
      <c r="C439" s="343" t="s">
        <v>65</v>
      </c>
      <c r="D439" s="343"/>
      <c r="E439" s="343"/>
      <c r="F439" s="54"/>
      <c r="G439" s="55"/>
      <c r="H439" s="55"/>
      <c r="I439" s="55"/>
      <c r="J439" s="72">
        <v>9729</v>
      </c>
      <c r="K439" s="78">
        <v>1.3225</v>
      </c>
      <c r="L439" s="72">
        <v>3216.65</v>
      </c>
      <c r="M439" s="57">
        <v>46.99</v>
      </c>
      <c r="N439" s="58">
        <v>151150.38</v>
      </c>
      <c r="R439" s="117"/>
      <c r="S439" s="117"/>
      <c r="AJ439" s="39"/>
      <c r="AK439" s="40"/>
      <c r="AL439" s="40"/>
      <c r="AO439" s="3" t="s">
        <v>65</v>
      </c>
      <c r="AR439" s="40"/>
    </row>
    <row r="440" spans="1:44" customFormat="1" ht="15" x14ac:dyDescent="0.25">
      <c r="A440" s="53"/>
      <c r="B440" s="52" t="s">
        <v>76</v>
      </c>
      <c r="C440" s="343" t="s">
        <v>80</v>
      </c>
      <c r="D440" s="343"/>
      <c r="E440" s="343"/>
      <c r="F440" s="54"/>
      <c r="G440" s="55"/>
      <c r="H440" s="55"/>
      <c r="I440" s="55"/>
      <c r="J440" s="56">
        <v>636.53</v>
      </c>
      <c r="K440" s="78">
        <v>1.4375</v>
      </c>
      <c r="L440" s="56">
        <v>228.75</v>
      </c>
      <c r="M440" s="57">
        <v>14.01</v>
      </c>
      <c r="N440" s="58">
        <v>3204.79</v>
      </c>
      <c r="R440" s="117"/>
      <c r="S440" s="117"/>
      <c r="AJ440" s="39"/>
      <c r="AK440" s="40"/>
      <c r="AL440" s="40"/>
      <c r="AO440" s="3" t="s">
        <v>80</v>
      </c>
      <c r="AR440" s="40"/>
    </row>
    <row r="441" spans="1:44" customFormat="1" ht="15" x14ac:dyDescent="0.25">
      <c r="A441" s="53"/>
      <c r="B441" s="52" t="s">
        <v>81</v>
      </c>
      <c r="C441" s="343" t="s">
        <v>82</v>
      </c>
      <c r="D441" s="343"/>
      <c r="E441" s="343"/>
      <c r="F441" s="54"/>
      <c r="G441" s="55"/>
      <c r="H441" s="55"/>
      <c r="I441" s="55"/>
      <c r="J441" s="56">
        <v>70.02</v>
      </c>
      <c r="K441" s="78">
        <v>1.4375</v>
      </c>
      <c r="L441" s="56">
        <v>25.16</v>
      </c>
      <c r="M441" s="57">
        <v>46.99</v>
      </c>
      <c r="N441" s="58">
        <v>1182.27</v>
      </c>
      <c r="R441" s="117"/>
      <c r="S441" s="117"/>
      <c r="AJ441" s="39"/>
      <c r="AK441" s="40"/>
      <c r="AL441" s="40"/>
      <c r="AO441" s="3" t="s">
        <v>82</v>
      </c>
      <c r="AR441" s="40"/>
    </row>
    <row r="442" spans="1:44" customFormat="1" ht="15" x14ac:dyDescent="0.25">
      <c r="A442" s="59"/>
      <c r="B442" s="52"/>
      <c r="C442" s="343" t="s">
        <v>66</v>
      </c>
      <c r="D442" s="343"/>
      <c r="E442" s="343"/>
      <c r="F442" s="54" t="s">
        <v>67</v>
      </c>
      <c r="G442" s="60">
        <v>1150</v>
      </c>
      <c r="H442" s="78">
        <v>1.3225</v>
      </c>
      <c r="I442" s="61">
        <v>380.21875</v>
      </c>
      <c r="J442" s="62"/>
      <c r="K442" s="55"/>
      <c r="L442" s="62"/>
      <c r="M442" s="55"/>
      <c r="N442" s="63"/>
      <c r="R442" s="117"/>
      <c r="S442" s="117"/>
      <c r="AJ442" s="39"/>
      <c r="AK442" s="40"/>
      <c r="AL442" s="40"/>
      <c r="AP442" s="3" t="s">
        <v>66</v>
      </c>
      <c r="AR442" s="40"/>
    </row>
    <row r="443" spans="1:44" customFormat="1" ht="15" x14ac:dyDescent="0.25">
      <c r="A443" s="59"/>
      <c r="B443" s="52"/>
      <c r="C443" s="343" t="s">
        <v>85</v>
      </c>
      <c r="D443" s="343"/>
      <c r="E443" s="343"/>
      <c r="F443" s="54" t="s">
        <v>67</v>
      </c>
      <c r="G443" s="57">
        <v>6.96</v>
      </c>
      <c r="H443" s="78">
        <v>1.4375</v>
      </c>
      <c r="I443" s="61">
        <v>2.5012500000000002</v>
      </c>
      <c r="J443" s="62"/>
      <c r="K443" s="55"/>
      <c r="L443" s="62"/>
      <c r="M443" s="55"/>
      <c r="N443" s="63"/>
      <c r="R443" s="117"/>
      <c r="S443" s="117"/>
      <c r="AJ443" s="39"/>
      <c r="AK443" s="40"/>
      <c r="AL443" s="40"/>
      <c r="AP443" s="3" t="s">
        <v>85</v>
      </c>
      <c r="AR443" s="40"/>
    </row>
    <row r="444" spans="1:44" customFormat="1" ht="15" x14ac:dyDescent="0.25">
      <c r="A444" s="49"/>
      <c r="B444" s="52"/>
      <c r="C444" s="374" t="s">
        <v>68</v>
      </c>
      <c r="D444" s="374"/>
      <c r="E444" s="374"/>
      <c r="F444" s="64"/>
      <c r="G444" s="65"/>
      <c r="H444" s="65"/>
      <c r="I444" s="65"/>
      <c r="J444" s="76">
        <v>10365.530000000001</v>
      </c>
      <c r="K444" s="65"/>
      <c r="L444" s="76">
        <v>3445.4</v>
      </c>
      <c r="M444" s="65"/>
      <c r="N444" s="67">
        <v>154355.17000000001</v>
      </c>
      <c r="R444" s="117"/>
      <c r="S444" s="117"/>
      <c r="AJ444" s="39"/>
      <c r="AK444" s="40"/>
      <c r="AL444" s="40"/>
      <c r="AQ444" s="3" t="s">
        <v>68</v>
      </c>
      <c r="AR444" s="40"/>
    </row>
    <row r="445" spans="1:44" customFormat="1" ht="15" x14ac:dyDescent="0.25">
      <c r="A445" s="59"/>
      <c r="B445" s="52"/>
      <c r="C445" s="343" t="s">
        <v>69</v>
      </c>
      <c r="D445" s="343"/>
      <c r="E445" s="343"/>
      <c r="F445" s="54"/>
      <c r="G445" s="55"/>
      <c r="H445" s="55"/>
      <c r="I445" s="55"/>
      <c r="J445" s="62"/>
      <c r="K445" s="55"/>
      <c r="L445" s="72">
        <v>3241.81</v>
      </c>
      <c r="M445" s="55"/>
      <c r="N445" s="58">
        <v>152332.65</v>
      </c>
      <c r="R445" s="117"/>
      <c r="S445" s="117"/>
      <c r="AJ445" s="39"/>
      <c r="AK445" s="40"/>
      <c r="AL445" s="40"/>
      <c r="AP445" s="3" t="s">
        <v>69</v>
      </c>
      <c r="AR445" s="40"/>
    </row>
    <row r="446" spans="1:44" customFormat="1" ht="15" x14ac:dyDescent="0.25">
      <c r="A446" s="59"/>
      <c r="B446" s="52" t="s">
        <v>315</v>
      </c>
      <c r="C446" s="343" t="s">
        <v>316</v>
      </c>
      <c r="D446" s="343"/>
      <c r="E446" s="343"/>
      <c r="F446" s="54" t="s">
        <v>72</v>
      </c>
      <c r="G446" s="60">
        <v>106</v>
      </c>
      <c r="H446" s="55"/>
      <c r="I446" s="60">
        <v>106</v>
      </c>
      <c r="J446" s="62"/>
      <c r="K446" s="55"/>
      <c r="L446" s="72">
        <v>3436.32</v>
      </c>
      <c r="M446" s="55"/>
      <c r="N446" s="58">
        <v>161472.60999999999</v>
      </c>
      <c r="R446" s="117"/>
      <c r="S446" s="117"/>
      <c r="AJ446" s="39"/>
      <c r="AK446" s="40"/>
      <c r="AL446" s="40"/>
      <c r="AP446" s="3" t="s">
        <v>316</v>
      </c>
      <c r="AR446" s="40"/>
    </row>
    <row r="447" spans="1:44" customFormat="1" ht="22.5" x14ac:dyDescent="0.25">
      <c r="A447" s="59"/>
      <c r="B447" s="52" t="s">
        <v>317</v>
      </c>
      <c r="C447" s="343" t="s">
        <v>318</v>
      </c>
      <c r="D447" s="343"/>
      <c r="E447" s="343"/>
      <c r="F447" s="54" t="s">
        <v>72</v>
      </c>
      <c r="G447" s="60">
        <v>56</v>
      </c>
      <c r="H447" s="57">
        <v>0.85</v>
      </c>
      <c r="I447" s="75">
        <v>47.6</v>
      </c>
      <c r="J447" s="62"/>
      <c r="K447" s="55"/>
      <c r="L447" s="72">
        <v>1543.1</v>
      </c>
      <c r="M447" s="55"/>
      <c r="N447" s="58">
        <v>72510.34</v>
      </c>
      <c r="R447" s="117"/>
      <c r="S447" s="117"/>
      <c r="AJ447" s="39"/>
      <c r="AK447" s="40"/>
      <c r="AL447" s="40"/>
      <c r="AP447" s="3" t="s">
        <v>318</v>
      </c>
      <c r="AR447" s="40"/>
    </row>
    <row r="448" spans="1:44" customFormat="1" ht="15" x14ac:dyDescent="0.25">
      <c r="A448" s="68"/>
      <c r="B448" s="69"/>
      <c r="C448" s="367" t="s">
        <v>75</v>
      </c>
      <c r="D448" s="367"/>
      <c r="E448" s="367"/>
      <c r="F448" s="43"/>
      <c r="G448" s="44"/>
      <c r="H448" s="44"/>
      <c r="I448" s="44"/>
      <c r="J448" s="47"/>
      <c r="K448" s="44"/>
      <c r="L448" s="70">
        <v>8424.82</v>
      </c>
      <c r="M448" s="65"/>
      <c r="N448" s="71">
        <v>388338.12</v>
      </c>
      <c r="R448" s="117"/>
      <c r="S448" s="117"/>
      <c r="AJ448" s="39"/>
      <c r="AK448" s="40"/>
      <c r="AL448" s="40"/>
      <c r="AR448" s="40" t="s">
        <v>75</v>
      </c>
    </row>
    <row r="449" spans="1:44" customFormat="1" ht="15" x14ac:dyDescent="0.25">
      <c r="A449" s="364" t="s">
        <v>319</v>
      </c>
      <c r="B449" s="365"/>
      <c r="C449" s="365"/>
      <c r="D449" s="365"/>
      <c r="E449" s="365"/>
      <c r="F449" s="365"/>
      <c r="G449" s="365"/>
      <c r="H449" s="365"/>
      <c r="I449" s="365"/>
      <c r="J449" s="365"/>
      <c r="K449" s="365"/>
      <c r="L449" s="365"/>
      <c r="M449" s="365"/>
      <c r="N449" s="366"/>
      <c r="R449" s="117"/>
      <c r="S449" s="117"/>
      <c r="AJ449" s="39"/>
      <c r="AK449" s="40" t="s">
        <v>319</v>
      </c>
      <c r="AL449" s="40"/>
      <c r="AR449" s="40"/>
    </row>
    <row r="450" spans="1:44" customFormat="1" ht="45.75" x14ac:dyDescent="0.25">
      <c r="A450" s="41" t="s">
        <v>320</v>
      </c>
      <c r="B450" s="42" t="s">
        <v>321</v>
      </c>
      <c r="C450" s="367" t="s">
        <v>322</v>
      </c>
      <c r="D450" s="367"/>
      <c r="E450" s="367"/>
      <c r="F450" s="43" t="s">
        <v>127</v>
      </c>
      <c r="G450" s="44">
        <v>0.05</v>
      </c>
      <c r="H450" s="45">
        <v>1</v>
      </c>
      <c r="I450" s="77">
        <v>0.05</v>
      </c>
      <c r="J450" s="47"/>
      <c r="K450" s="44"/>
      <c r="L450" s="47"/>
      <c r="M450" s="44"/>
      <c r="N450" s="48"/>
      <c r="R450" s="117"/>
      <c r="S450" s="117"/>
      <c r="AJ450" s="39"/>
      <c r="AK450" s="40"/>
      <c r="AL450" s="40" t="s">
        <v>322</v>
      </c>
      <c r="AR450" s="40"/>
    </row>
    <row r="451" spans="1:44" customFormat="1" ht="15" x14ac:dyDescent="0.25">
      <c r="A451" s="49"/>
      <c r="B451" s="50"/>
      <c r="C451" s="343" t="s">
        <v>128</v>
      </c>
      <c r="D451" s="343"/>
      <c r="E451" s="343"/>
      <c r="F451" s="343"/>
      <c r="G451" s="343"/>
      <c r="H451" s="343"/>
      <c r="I451" s="343"/>
      <c r="J451" s="343"/>
      <c r="K451" s="343"/>
      <c r="L451" s="343"/>
      <c r="M451" s="343"/>
      <c r="N451" s="371"/>
      <c r="R451" s="117"/>
      <c r="S451" s="117"/>
      <c r="AJ451" s="39"/>
      <c r="AK451" s="40"/>
      <c r="AL451" s="40"/>
      <c r="AM451" s="3" t="s">
        <v>128</v>
      </c>
      <c r="AR451" s="40"/>
    </row>
    <row r="452" spans="1:44" customFormat="1" ht="23.25" x14ac:dyDescent="0.25">
      <c r="A452" s="51"/>
      <c r="B452" s="52" t="s">
        <v>105</v>
      </c>
      <c r="C452" s="372" t="s">
        <v>106</v>
      </c>
      <c r="D452" s="372"/>
      <c r="E452" s="372"/>
      <c r="F452" s="372"/>
      <c r="G452" s="372"/>
      <c r="H452" s="372"/>
      <c r="I452" s="372"/>
      <c r="J452" s="372"/>
      <c r="K452" s="372"/>
      <c r="L452" s="372"/>
      <c r="M452" s="372"/>
      <c r="N452" s="373"/>
      <c r="R452" s="117"/>
      <c r="S452" s="117"/>
      <c r="AJ452" s="39"/>
      <c r="AK452" s="40"/>
      <c r="AL452" s="40"/>
      <c r="AN452" s="3" t="s">
        <v>106</v>
      </c>
      <c r="AR452" s="40"/>
    </row>
    <row r="453" spans="1:44" customFormat="1" ht="68.25" x14ac:dyDescent="0.25">
      <c r="A453" s="51"/>
      <c r="B453" s="52" t="s">
        <v>63</v>
      </c>
      <c r="C453" s="372" t="s">
        <v>64</v>
      </c>
      <c r="D453" s="372"/>
      <c r="E453" s="372"/>
      <c r="F453" s="372"/>
      <c r="G453" s="372"/>
      <c r="H453" s="372"/>
      <c r="I453" s="372"/>
      <c r="J453" s="372"/>
      <c r="K453" s="372"/>
      <c r="L453" s="372"/>
      <c r="M453" s="372"/>
      <c r="N453" s="373"/>
      <c r="R453" s="117"/>
      <c r="S453" s="117"/>
      <c r="AJ453" s="39"/>
      <c r="AK453" s="40"/>
      <c r="AL453" s="40"/>
      <c r="AN453" s="3" t="s">
        <v>64</v>
      </c>
      <c r="AR453" s="40"/>
    </row>
    <row r="454" spans="1:44" customFormat="1" ht="15" x14ac:dyDescent="0.25">
      <c r="A454" s="53"/>
      <c r="B454" s="52" t="s">
        <v>58</v>
      </c>
      <c r="C454" s="343" t="s">
        <v>65</v>
      </c>
      <c r="D454" s="343"/>
      <c r="E454" s="343"/>
      <c r="F454" s="54"/>
      <c r="G454" s="55"/>
      <c r="H454" s="55"/>
      <c r="I454" s="55"/>
      <c r="J454" s="56">
        <v>730.95</v>
      </c>
      <c r="K454" s="78">
        <v>1.3225</v>
      </c>
      <c r="L454" s="56">
        <v>48.33</v>
      </c>
      <c r="M454" s="57">
        <v>46.99</v>
      </c>
      <c r="N454" s="58">
        <v>2271.0300000000002</v>
      </c>
      <c r="R454" s="117"/>
      <c r="S454" s="117"/>
      <c r="AJ454" s="39"/>
      <c r="AK454" s="40"/>
      <c r="AL454" s="40"/>
      <c r="AO454" s="3" t="s">
        <v>65</v>
      </c>
      <c r="AR454" s="40"/>
    </row>
    <row r="455" spans="1:44" customFormat="1" ht="15" x14ac:dyDescent="0.25">
      <c r="A455" s="53"/>
      <c r="B455" s="52" t="s">
        <v>76</v>
      </c>
      <c r="C455" s="343" t="s">
        <v>80</v>
      </c>
      <c r="D455" s="343"/>
      <c r="E455" s="343"/>
      <c r="F455" s="54"/>
      <c r="G455" s="55"/>
      <c r="H455" s="55"/>
      <c r="I455" s="55"/>
      <c r="J455" s="72">
        <v>3309.83</v>
      </c>
      <c r="K455" s="78">
        <v>1.4375</v>
      </c>
      <c r="L455" s="56">
        <v>237.89</v>
      </c>
      <c r="M455" s="57">
        <v>14.01</v>
      </c>
      <c r="N455" s="58">
        <v>3332.84</v>
      </c>
      <c r="R455" s="117"/>
      <c r="S455" s="117"/>
      <c r="AJ455" s="39"/>
      <c r="AK455" s="40"/>
      <c r="AL455" s="40"/>
      <c r="AO455" s="3" t="s">
        <v>80</v>
      </c>
      <c r="AR455" s="40"/>
    </row>
    <row r="456" spans="1:44" customFormat="1" ht="15" x14ac:dyDescent="0.25">
      <c r="A456" s="53"/>
      <c r="B456" s="52" t="s">
        <v>81</v>
      </c>
      <c r="C456" s="343" t="s">
        <v>82</v>
      </c>
      <c r="D456" s="343"/>
      <c r="E456" s="343"/>
      <c r="F456" s="54"/>
      <c r="G456" s="55"/>
      <c r="H456" s="55"/>
      <c r="I456" s="55"/>
      <c r="J456" s="56">
        <v>446.48</v>
      </c>
      <c r="K456" s="78">
        <v>1.4375</v>
      </c>
      <c r="L456" s="56">
        <v>32.090000000000003</v>
      </c>
      <c r="M456" s="57">
        <v>46.99</v>
      </c>
      <c r="N456" s="58">
        <v>1507.91</v>
      </c>
      <c r="R456" s="117"/>
      <c r="S456" s="117"/>
      <c r="AJ456" s="39"/>
      <c r="AK456" s="40"/>
      <c r="AL456" s="40"/>
      <c r="AO456" s="3" t="s">
        <v>82</v>
      </c>
      <c r="AR456" s="40"/>
    </row>
    <row r="457" spans="1:44" customFormat="1" ht="15" x14ac:dyDescent="0.25">
      <c r="A457" s="59"/>
      <c r="B457" s="52"/>
      <c r="C457" s="343" t="s">
        <v>66</v>
      </c>
      <c r="D457" s="343"/>
      <c r="E457" s="343"/>
      <c r="F457" s="54" t="s">
        <v>67</v>
      </c>
      <c r="G457" s="75">
        <v>82.5</v>
      </c>
      <c r="H457" s="78">
        <v>1.3225</v>
      </c>
      <c r="I457" s="81">
        <v>5.4553124999999998</v>
      </c>
      <c r="J457" s="62"/>
      <c r="K457" s="55"/>
      <c r="L457" s="62"/>
      <c r="M457" s="55"/>
      <c r="N457" s="63"/>
      <c r="R457" s="117"/>
      <c r="S457" s="117"/>
      <c r="AJ457" s="39"/>
      <c r="AK457" s="40"/>
      <c r="AL457" s="40"/>
      <c r="AP457" s="3" t="s">
        <v>66</v>
      </c>
      <c r="AR457" s="40"/>
    </row>
    <row r="458" spans="1:44" customFormat="1" ht="15" x14ac:dyDescent="0.25">
      <c r="A458" s="59"/>
      <c r="B458" s="52"/>
      <c r="C458" s="343" t="s">
        <v>85</v>
      </c>
      <c r="D458" s="343"/>
      <c r="E458" s="343"/>
      <c r="F458" s="54" t="s">
        <v>67</v>
      </c>
      <c r="G458" s="57">
        <v>34.17</v>
      </c>
      <c r="H458" s="78">
        <v>1.4375</v>
      </c>
      <c r="I458" s="81">
        <v>2.4559688</v>
      </c>
      <c r="J458" s="62"/>
      <c r="K458" s="55"/>
      <c r="L458" s="62"/>
      <c r="M458" s="55"/>
      <c r="N458" s="63"/>
      <c r="R458" s="117"/>
      <c r="S458" s="117"/>
      <c r="AJ458" s="39"/>
      <c r="AK458" s="40"/>
      <c r="AL458" s="40"/>
      <c r="AP458" s="3" t="s">
        <v>85</v>
      </c>
      <c r="AR458" s="40"/>
    </row>
    <row r="459" spans="1:44" customFormat="1" ht="15" x14ac:dyDescent="0.25">
      <c r="A459" s="49"/>
      <c r="B459" s="52"/>
      <c r="C459" s="374" t="s">
        <v>68</v>
      </c>
      <c r="D459" s="374"/>
      <c r="E459" s="374"/>
      <c r="F459" s="64"/>
      <c r="G459" s="65"/>
      <c r="H459" s="65"/>
      <c r="I459" s="65"/>
      <c r="J459" s="76">
        <v>4040.78</v>
      </c>
      <c r="K459" s="65"/>
      <c r="L459" s="66">
        <v>286.22000000000003</v>
      </c>
      <c r="M459" s="65"/>
      <c r="N459" s="67">
        <v>5603.87</v>
      </c>
      <c r="R459" s="117"/>
      <c r="S459" s="117"/>
      <c r="AJ459" s="39"/>
      <c r="AK459" s="40"/>
      <c r="AL459" s="40"/>
      <c r="AQ459" s="3" t="s">
        <v>68</v>
      </c>
      <c r="AR459" s="40"/>
    </row>
    <row r="460" spans="1:44" customFormat="1" ht="15" x14ac:dyDescent="0.25">
      <c r="A460" s="59"/>
      <c r="B460" s="52"/>
      <c r="C460" s="343" t="s">
        <v>69</v>
      </c>
      <c r="D460" s="343"/>
      <c r="E460" s="343"/>
      <c r="F460" s="54"/>
      <c r="G460" s="55"/>
      <c r="H460" s="55"/>
      <c r="I460" s="55"/>
      <c r="J460" s="62"/>
      <c r="K460" s="55"/>
      <c r="L460" s="56">
        <v>80.42</v>
      </c>
      <c r="M460" s="55"/>
      <c r="N460" s="58">
        <v>3778.94</v>
      </c>
      <c r="R460" s="117"/>
      <c r="S460" s="117"/>
      <c r="AJ460" s="39"/>
      <c r="AK460" s="40"/>
      <c r="AL460" s="40"/>
      <c r="AP460" s="3" t="s">
        <v>69</v>
      </c>
      <c r="AR460" s="40"/>
    </row>
    <row r="461" spans="1:44" customFormat="1" ht="23.25" x14ac:dyDescent="0.25">
      <c r="A461" s="59"/>
      <c r="B461" s="52" t="s">
        <v>129</v>
      </c>
      <c r="C461" s="343" t="s">
        <v>130</v>
      </c>
      <c r="D461" s="343"/>
      <c r="E461" s="343"/>
      <c r="F461" s="54" t="s">
        <v>72</v>
      </c>
      <c r="G461" s="60">
        <v>110</v>
      </c>
      <c r="H461" s="55"/>
      <c r="I461" s="60">
        <v>110</v>
      </c>
      <c r="J461" s="62"/>
      <c r="K461" s="55"/>
      <c r="L461" s="56">
        <v>88.46</v>
      </c>
      <c r="M461" s="55"/>
      <c r="N461" s="58">
        <v>4156.83</v>
      </c>
      <c r="R461" s="117"/>
      <c r="S461" s="117"/>
      <c r="AJ461" s="39"/>
      <c r="AK461" s="40"/>
      <c r="AL461" s="40"/>
      <c r="AP461" s="3" t="s">
        <v>130</v>
      </c>
      <c r="AR461" s="40"/>
    </row>
    <row r="462" spans="1:44" customFormat="1" ht="23.25" x14ac:dyDescent="0.25">
      <c r="A462" s="59"/>
      <c r="B462" s="52" t="s">
        <v>131</v>
      </c>
      <c r="C462" s="343" t="s">
        <v>132</v>
      </c>
      <c r="D462" s="343"/>
      <c r="E462" s="343"/>
      <c r="F462" s="54" t="s">
        <v>72</v>
      </c>
      <c r="G462" s="60">
        <v>73</v>
      </c>
      <c r="H462" s="57">
        <v>0.85</v>
      </c>
      <c r="I462" s="57">
        <v>62.05</v>
      </c>
      <c r="J462" s="62"/>
      <c r="K462" s="55"/>
      <c r="L462" s="56">
        <v>49.9</v>
      </c>
      <c r="M462" s="55"/>
      <c r="N462" s="58">
        <v>2344.83</v>
      </c>
      <c r="R462" s="117"/>
      <c r="S462" s="117"/>
      <c r="AJ462" s="39"/>
      <c r="AK462" s="40"/>
      <c r="AL462" s="40"/>
      <c r="AP462" s="3" t="s">
        <v>132</v>
      </c>
      <c r="AR462" s="40"/>
    </row>
    <row r="463" spans="1:44" customFormat="1" ht="15" x14ac:dyDescent="0.25">
      <c r="A463" s="68"/>
      <c r="B463" s="69"/>
      <c r="C463" s="367" t="s">
        <v>75</v>
      </c>
      <c r="D463" s="367"/>
      <c r="E463" s="367"/>
      <c r="F463" s="43"/>
      <c r="G463" s="44"/>
      <c r="H463" s="44"/>
      <c r="I463" s="44"/>
      <c r="J463" s="47"/>
      <c r="K463" s="44"/>
      <c r="L463" s="82">
        <v>424.58</v>
      </c>
      <c r="M463" s="65"/>
      <c r="N463" s="71">
        <v>12105.53</v>
      </c>
      <c r="R463" s="117"/>
      <c r="S463" s="117"/>
      <c r="AJ463" s="39"/>
      <c r="AK463" s="40"/>
      <c r="AL463" s="40"/>
      <c r="AR463" s="40" t="s">
        <v>75</v>
      </c>
    </row>
    <row r="464" spans="1:44" customFormat="1" ht="30" x14ac:dyDescent="0.25">
      <c r="A464" s="41" t="s">
        <v>323</v>
      </c>
      <c r="B464" s="119" t="s">
        <v>219</v>
      </c>
      <c r="C464" s="367" t="s">
        <v>220</v>
      </c>
      <c r="D464" s="367"/>
      <c r="E464" s="367"/>
      <c r="F464" s="43" t="s">
        <v>79</v>
      </c>
      <c r="G464" s="44">
        <v>0.04</v>
      </c>
      <c r="H464" s="45">
        <v>1</v>
      </c>
      <c r="I464" s="77">
        <v>0.04</v>
      </c>
      <c r="J464" s="82">
        <v>110.95</v>
      </c>
      <c r="K464" s="86">
        <v>1.04236</v>
      </c>
      <c r="L464" s="82">
        <v>4.63</v>
      </c>
      <c r="M464" s="77">
        <v>8.75</v>
      </c>
      <c r="N464" s="85">
        <v>40.51</v>
      </c>
      <c r="R464" s="118" t="s">
        <v>379</v>
      </c>
      <c r="S464" s="118" t="s">
        <v>384</v>
      </c>
      <c r="T464" t="s">
        <v>385</v>
      </c>
      <c r="AJ464" s="39"/>
      <c r="AK464" s="40"/>
      <c r="AL464" s="40" t="s">
        <v>220</v>
      </c>
      <c r="AR464" s="40"/>
    </row>
    <row r="465" spans="1:45" customFormat="1" ht="15" x14ac:dyDescent="0.25">
      <c r="A465" s="49"/>
      <c r="B465" s="50"/>
      <c r="C465" s="343" t="s">
        <v>324</v>
      </c>
      <c r="D465" s="343"/>
      <c r="E465" s="343"/>
      <c r="F465" s="343"/>
      <c r="G465" s="343"/>
      <c r="H465" s="343"/>
      <c r="I465" s="343"/>
      <c r="J465" s="343"/>
      <c r="K465" s="343"/>
      <c r="L465" s="343"/>
      <c r="M465" s="343"/>
      <c r="N465" s="371"/>
      <c r="R465" s="117"/>
      <c r="S465" s="117"/>
      <c r="AJ465" s="39"/>
      <c r="AK465" s="40"/>
      <c r="AL465" s="40"/>
      <c r="AM465" s="3" t="s">
        <v>324</v>
      </c>
      <c r="AR465" s="40"/>
    </row>
    <row r="466" spans="1:45" customFormat="1" ht="15" x14ac:dyDescent="0.25">
      <c r="A466" s="49"/>
      <c r="B466" s="50"/>
      <c r="C466" s="343" t="s">
        <v>222</v>
      </c>
      <c r="D466" s="343"/>
      <c r="E466" s="343"/>
      <c r="F466" s="343"/>
      <c r="G466" s="343"/>
      <c r="H466" s="343"/>
      <c r="I466" s="343"/>
      <c r="J466" s="343"/>
      <c r="K466" s="343"/>
      <c r="L466" s="343"/>
      <c r="M466" s="343"/>
      <c r="N466" s="371"/>
      <c r="R466" s="117"/>
      <c r="S466" s="117"/>
      <c r="AJ466" s="39"/>
      <c r="AK466" s="40"/>
      <c r="AL466" s="40"/>
      <c r="AR466" s="40"/>
      <c r="AS466" s="3" t="s">
        <v>222</v>
      </c>
    </row>
    <row r="467" spans="1:45" customFormat="1" ht="15" x14ac:dyDescent="0.25">
      <c r="A467" s="51"/>
      <c r="B467" s="52"/>
      <c r="C467" s="372" t="s">
        <v>223</v>
      </c>
      <c r="D467" s="372"/>
      <c r="E467" s="372"/>
      <c r="F467" s="372"/>
      <c r="G467" s="372"/>
      <c r="H467" s="372"/>
      <c r="I467" s="372"/>
      <c r="J467" s="372"/>
      <c r="K467" s="372"/>
      <c r="L467" s="372"/>
      <c r="M467" s="372"/>
      <c r="N467" s="373"/>
      <c r="R467" s="117"/>
      <c r="S467" s="117"/>
      <c r="AJ467" s="39"/>
      <c r="AK467" s="40"/>
      <c r="AL467" s="40"/>
      <c r="AN467" s="3" t="s">
        <v>223</v>
      </c>
      <c r="AR467" s="40"/>
    </row>
    <row r="468" spans="1:45" customFormat="1" ht="15" x14ac:dyDescent="0.25">
      <c r="A468" s="51"/>
      <c r="B468" s="52"/>
      <c r="C468" s="372" t="s">
        <v>224</v>
      </c>
      <c r="D468" s="372"/>
      <c r="E468" s="372"/>
      <c r="F468" s="372"/>
      <c r="G468" s="372"/>
      <c r="H468" s="372"/>
      <c r="I468" s="372"/>
      <c r="J468" s="372"/>
      <c r="K468" s="372"/>
      <c r="L468" s="372"/>
      <c r="M468" s="372"/>
      <c r="N468" s="373"/>
      <c r="R468" s="117"/>
      <c r="S468" s="117"/>
      <c r="AJ468" s="39"/>
      <c r="AK468" s="40"/>
      <c r="AL468" s="40"/>
      <c r="AN468" s="3" t="s">
        <v>224</v>
      </c>
      <c r="AR468" s="40"/>
    </row>
    <row r="469" spans="1:45" customFormat="1" ht="15" x14ac:dyDescent="0.25">
      <c r="A469" s="68"/>
      <c r="B469" s="69"/>
      <c r="C469" s="367" t="s">
        <v>75</v>
      </c>
      <c r="D469" s="367"/>
      <c r="E469" s="367"/>
      <c r="F469" s="43"/>
      <c r="G469" s="44"/>
      <c r="H469" s="44"/>
      <c r="I469" s="44"/>
      <c r="J469" s="47"/>
      <c r="K469" s="44"/>
      <c r="L469" s="82">
        <v>4.63</v>
      </c>
      <c r="M469" s="65"/>
      <c r="N469" s="85">
        <v>40.51</v>
      </c>
      <c r="R469" s="117"/>
      <c r="S469" s="117"/>
      <c r="AJ469" s="39"/>
      <c r="AK469" s="40"/>
      <c r="AL469" s="40"/>
      <c r="AR469" s="40" t="s">
        <v>75</v>
      </c>
    </row>
    <row r="470" spans="1:45" customFormat="1" ht="23.25" x14ac:dyDescent="0.25">
      <c r="A470" s="41" t="s">
        <v>325</v>
      </c>
      <c r="B470" s="42" t="s">
        <v>326</v>
      </c>
      <c r="C470" s="367" t="s">
        <v>327</v>
      </c>
      <c r="D470" s="367"/>
      <c r="E470" s="367"/>
      <c r="F470" s="43" t="s">
        <v>119</v>
      </c>
      <c r="G470" s="44">
        <v>5</v>
      </c>
      <c r="H470" s="45">
        <v>1</v>
      </c>
      <c r="I470" s="45">
        <v>5</v>
      </c>
      <c r="J470" s="47"/>
      <c r="K470" s="44"/>
      <c r="L470" s="47"/>
      <c r="M470" s="77">
        <v>8.75</v>
      </c>
      <c r="N470" s="48"/>
      <c r="R470" s="117"/>
      <c r="S470" s="117"/>
      <c r="AJ470" s="39"/>
      <c r="AK470" s="40"/>
      <c r="AL470" s="40" t="s">
        <v>327</v>
      </c>
      <c r="AR470" s="40"/>
    </row>
    <row r="471" spans="1:45" customFormat="1" ht="15" x14ac:dyDescent="0.25">
      <c r="A471" s="68"/>
      <c r="B471" s="69"/>
      <c r="C471" s="367" t="s">
        <v>75</v>
      </c>
      <c r="D471" s="367"/>
      <c r="E471" s="367"/>
      <c r="F471" s="43"/>
      <c r="G471" s="44"/>
      <c r="H471" s="44"/>
      <c r="I471" s="44"/>
      <c r="J471" s="47"/>
      <c r="K471" s="44"/>
      <c r="L471" s="82">
        <v>0</v>
      </c>
      <c r="M471" s="65"/>
      <c r="N471" s="85">
        <v>0</v>
      </c>
      <c r="R471" s="117"/>
      <c r="S471" s="117"/>
      <c r="AJ471" s="39"/>
      <c r="AK471" s="40"/>
      <c r="AL471" s="40"/>
      <c r="AR471" s="40" t="s">
        <v>75</v>
      </c>
    </row>
    <row r="472" spans="1:45" customFormat="1" ht="34.5" x14ac:dyDescent="0.25">
      <c r="A472" s="41" t="s">
        <v>328</v>
      </c>
      <c r="B472" s="42" t="s">
        <v>329</v>
      </c>
      <c r="C472" s="367" t="s">
        <v>330</v>
      </c>
      <c r="D472" s="367"/>
      <c r="E472" s="367"/>
      <c r="F472" s="43" t="s">
        <v>331</v>
      </c>
      <c r="G472" s="44">
        <v>3.9E-2</v>
      </c>
      <c r="H472" s="45">
        <v>1</v>
      </c>
      <c r="I472" s="79">
        <v>3.9E-2</v>
      </c>
      <c r="J472" s="47"/>
      <c r="K472" s="44"/>
      <c r="L472" s="47"/>
      <c r="M472" s="44"/>
      <c r="N472" s="48"/>
      <c r="R472" s="117"/>
      <c r="S472" s="117"/>
      <c r="AJ472" s="39"/>
      <c r="AK472" s="40"/>
      <c r="AL472" s="40" t="s">
        <v>330</v>
      </c>
      <c r="AR472" s="40"/>
    </row>
    <row r="473" spans="1:45" customFormat="1" ht="15" x14ac:dyDescent="0.25">
      <c r="A473" s="49"/>
      <c r="B473" s="50"/>
      <c r="C473" s="343" t="s">
        <v>332</v>
      </c>
      <c r="D473" s="343"/>
      <c r="E473" s="343"/>
      <c r="F473" s="343"/>
      <c r="G473" s="343"/>
      <c r="H473" s="343"/>
      <c r="I473" s="343"/>
      <c r="J473" s="343"/>
      <c r="K473" s="343"/>
      <c r="L473" s="343"/>
      <c r="M473" s="343"/>
      <c r="N473" s="371"/>
      <c r="R473" s="117"/>
      <c r="S473" s="117"/>
      <c r="AJ473" s="39"/>
      <c r="AK473" s="40"/>
      <c r="AL473" s="40"/>
      <c r="AM473" s="3" t="s">
        <v>332</v>
      </c>
      <c r="AR473" s="40"/>
    </row>
    <row r="474" spans="1:45" customFormat="1" ht="23.25" x14ac:dyDescent="0.25">
      <c r="A474" s="51"/>
      <c r="B474" s="52" t="s">
        <v>105</v>
      </c>
      <c r="C474" s="372" t="s">
        <v>106</v>
      </c>
      <c r="D474" s="372"/>
      <c r="E474" s="372"/>
      <c r="F474" s="372"/>
      <c r="G474" s="372"/>
      <c r="H474" s="372"/>
      <c r="I474" s="372"/>
      <c r="J474" s="372"/>
      <c r="K474" s="372"/>
      <c r="L474" s="372"/>
      <c r="M474" s="372"/>
      <c r="N474" s="373"/>
      <c r="R474" s="117"/>
      <c r="S474" s="117"/>
      <c r="AJ474" s="39"/>
      <c r="AK474" s="40"/>
      <c r="AL474" s="40"/>
      <c r="AN474" s="3" t="s">
        <v>106</v>
      </c>
      <c r="AR474" s="40"/>
    </row>
    <row r="475" spans="1:45" customFormat="1" ht="68.25" x14ac:dyDescent="0.25">
      <c r="A475" s="51"/>
      <c r="B475" s="52" t="s">
        <v>63</v>
      </c>
      <c r="C475" s="372" t="s">
        <v>64</v>
      </c>
      <c r="D475" s="372"/>
      <c r="E475" s="372"/>
      <c r="F475" s="372"/>
      <c r="G475" s="372"/>
      <c r="H475" s="372"/>
      <c r="I475" s="372"/>
      <c r="J475" s="372"/>
      <c r="K475" s="372"/>
      <c r="L475" s="372"/>
      <c r="M475" s="372"/>
      <c r="N475" s="373"/>
      <c r="R475" s="117"/>
      <c r="S475" s="117"/>
      <c r="AJ475" s="39"/>
      <c r="AK475" s="40"/>
      <c r="AL475" s="40"/>
      <c r="AN475" s="3" t="s">
        <v>64</v>
      </c>
      <c r="AR475" s="40"/>
    </row>
    <row r="476" spans="1:45" customFormat="1" ht="15" x14ac:dyDescent="0.25">
      <c r="A476" s="53"/>
      <c r="B476" s="52" t="s">
        <v>58</v>
      </c>
      <c r="C476" s="343" t="s">
        <v>65</v>
      </c>
      <c r="D476" s="343"/>
      <c r="E476" s="343"/>
      <c r="F476" s="54"/>
      <c r="G476" s="55"/>
      <c r="H476" s="55"/>
      <c r="I476" s="55"/>
      <c r="J476" s="72">
        <v>3891.6</v>
      </c>
      <c r="K476" s="78">
        <v>1.3225</v>
      </c>
      <c r="L476" s="56">
        <v>200.72</v>
      </c>
      <c r="M476" s="57">
        <v>46.99</v>
      </c>
      <c r="N476" s="58">
        <v>9431.83</v>
      </c>
      <c r="R476" s="117"/>
      <c r="S476" s="117"/>
      <c r="AJ476" s="39"/>
      <c r="AK476" s="40"/>
      <c r="AL476" s="40"/>
      <c r="AO476" s="3" t="s">
        <v>65</v>
      </c>
      <c r="AR476" s="40"/>
    </row>
    <row r="477" spans="1:45" customFormat="1" ht="15" x14ac:dyDescent="0.25">
      <c r="A477" s="53"/>
      <c r="B477" s="52" t="s">
        <v>76</v>
      </c>
      <c r="C477" s="343" t="s">
        <v>80</v>
      </c>
      <c r="D477" s="343"/>
      <c r="E477" s="343"/>
      <c r="F477" s="54"/>
      <c r="G477" s="55"/>
      <c r="H477" s="55"/>
      <c r="I477" s="55"/>
      <c r="J477" s="72">
        <v>12813.74</v>
      </c>
      <c r="K477" s="78">
        <v>1.4375</v>
      </c>
      <c r="L477" s="56">
        <v>718.37</v>
      </c>
      <c r="M477" s="57">
        <v>14.01</v>
      </c>
      <c r="N477" s="58">
        <v>10064.36</v>
      </c>
      <c r="R477" s="117"/>
      <c r="S477" s="117"/>
      <c r="AJ477" s="39"/>
      <c r="AK477" s="40"/>
      <c r="AL477" s="40"/>
      <c r="AO477" s="3" t="s">
        <v>80</v>
      </c>
      <c r="AR477" s="40"/>
    </row>
    <row r="478" spans="1:45" customFormat="1" ht="15" x14ac:dyDescent="0.25">
      <c r="A478" s="53"/>
      <c r="B478" s="52" t="s">
        <v>81</v>
      </c>
      <c r="C478" s="343" t="s">
        <v>82</v>
      </c>
      <c r="D478" s="343"/>
      <c r="E478" s="343"/>
      <c r="F478" s="54"/>
      <c r="G478" s="55"/>
      <c r="H478" s="55"/>
      <c r="I478" s="55"/>
      <c r="J478" s="72">
        <v>1431.7</v>
      </c>
      <c r="K478" s="78">
        <v>1.4375</v>
      </c>
      <c r="L478" s="56">
        <v>80.260000000000005</v>
      </c>
      <c r="M478" s="57">
        <v>46.99</v>
      </c>
      <c r="N478" s="58">
        <v>3771.42</v>
      </c>
      <c r="R478" s="117"/>
      <c r="S478" s="117"/>
      <c r="AJ478" s="39"/>
      <c r="AK478" s="40"/>
      <c r="AL478" s="40"/>
      <c r="AO478" s="3" t="s">
        <v>82</v>
      </c>
      <c r="AR478" s="40"/>
    </row>
    <row r="479" spans="1:45" customFormat="1" ht="15" x14ac:dyDescent="0.25">
      <c r="A479" s="53"/>
      <c r="B479" s="52" t="s">
        <v>83</v>
      </c>
      <c r="C479" s="343" t="s">
        <v>84</v>
      </c>
      <c r="D479" s="343"/>
      <c r="E479" s="343"/>
      <c r="F479" s="54"/>
      <c r="G479" s="55"/>
      <c r="H479" s="55"/>
      <c r="I479" s="55"/>
      <c r="J479" s="72">
        <v>2849.58</v>
      </c>
      <c r="K479" s="55"/>
      <c r="L479" s="56">
        <v>111.13</v>
      </c>
      <c r="M479" s="57">
        <v>8.75</v>
      </c>
      <c r="N479" s="73">
        <v>972.39</v>
      </c>
      <c r="R479" s="117"/>
      <c r="S479" s="117"/>
      <c r="AJ479" s="39"/>
      <c r="AK479" s="40"/>
      <c r="AL479" s="40"/>
      <c r="AO479" s="3" t="s">
        <v>84</v>
      </c>
      <c r="AR479" s="40"/>
    </row>
    <row r="480" spans="1:45" customFormat="1" ht="15" x14ac:dyDescent="0.25">
      <c r="A480" s="59"/>
      <c r="B480" s="52"/>
      <c r="C480" s="343" t="s">
        <v>66</v>
      </c>
      <c r="D480" s="343"/>
      <c r="E480" s="343"/>
      <c r="F480" s="54" t="s">
        <v>67</v>
      </c>
      <c r="G480" s="60">
        <v>376</v>
      </c>
      <c r="H480" s="78">
        <v>1.3225</v>
      </c>
      <c r="I480" s="61">
        <v>19.393139999999999</v>
      </c>
      <c r="J480" s="62"/>
      <c r="K480" s="55"/>
      <c r="L480" s="62"/>
      <c r="M480" s="55"/>
      <c r="N480" s="63"/>
      <c r="R480" s="117"/>
      <c r="S480" s="117"/>
      <c r="AJ480" s="39"/>
      <c r="AK480" s="40"/>
      <c r="AL480" s="40"/>
      <c r="AP480" s="3" t="s">
        <v>66</v>
      </c>
      <c r="AR480" s="40"/>
    </row>
    <row r="481" spans="1:47" customFormat="1" ht="15" x14ac:dyDescent="0.25">
      <c r="A481" s="59"/>
      <c r="B481" s="52"/>
      <c r="C481" s="343" t="s">
        <v>85</v>
      </c>
      <c r="D481" s="343"/>
      <c r="E481" s="343"/>
      <c r="F481" s="54" t="s">
        <v>67</v>
      </c>
      <c r="G481" s="57">
        <v>108.85</v>
      </c>
      <c r="H481" s="78">
        <v>1.4375</v>
      </c>
      <c r="I481" s="81">
        <v>6.1024031000000001</v>
      </c>
      <c r="J481" s="62"/>
      <c r="K481" s="55"/>
      <c r="L481" s="62"/>
      <c r="M481" s="55"/>
      <c r="N481" s="63"/>
      <c r="R481" s="117"/>
      <c r="S481" s="117"/>
      <c r="AJ481" s="39"/>
      <c r="AK481" s="40"/>
      <c r="AL481" s="40"/>
      <c r="AP481" s="3" t="s">
        <v>85</v>
      </c>
      <c r="AR481" s="40"/>
    </row>
    <row r="482" spans="1:47" customFormat="1" ht="15" x14ac:dyDescent="0.25">
      <c r="A482" s="49"/>
      <c r="B482" s="52"/>
      <c r="C482" s="374" t="s">
        <v>68</v>
      </c>
      <c r="D482" s="374"/>
      <c r="E482" s="374"/>
      <c r="F482" s="64"/>
      <c r="G482" s="65"/>
      <c r="H482" s="65"/>
      <c r="I482" s="65"/>
      <c r="J482" s="76">
        <v>19554.919999999998</v>
      </c>
      <c r="K482" s="65"/>
      <c r="L482" s="76">
        <v>1030.22</v>
      </c>
      <c r="M482" s="65"/>
      <c r="N482" s="67">
        <v>20468.580000000002</v>
      </c>
      <c r="R482" s="117"/>
      <c r="S482" s="117"/>
      <c r="AJ482" s="39"/>
      <c r="AK482" s="40"/>
      <c r="AL482" s="40"/>
      <c r="AQ482" s="3" t="s">
        <v>68</v>
      </c>
      <c r="AR482" s="40"/>
    </row>
    <row r="483" spans="1:47" customFormat="1" ht="15" x14ac:dyDescent="0.25">
      <c r="A483" s="59"/>
      <c r="B483" s="52"/>
      <c r="C483" s="343" t="s">
        <v>69</v>
      </c>
      <c r="D483" s="343"/>
      <c r="E483" s="343"/>
      <c r="F483" s="54"/>
      <c r="G483" s="55"/>
      <c r="H483" s="55"/>
      <c r="I483" s="55"/>
      <c r="J483" s="62"/>
      <c r="K483" s="55"/>
      <c r="L483" s="56">
        <v>280.98</v>
      </c>
      <c r="M483" s="55"/>
      <c r="N483" s="58">
        <v>13203.25</v>
      </c>
      <c r="R483" s="117"/>
      <c r="S483" s="117"/>
      <c r="AJ483" s="39"/>
      <c r="AK483" s="40"/>
      <c r="AL483" s="40"/>
      <c r="AP483" s="3" t="s">
        <v>69</v>
      </c>
      <c r="AR483" s="40"/>
    </row>
    <row r="484" spans="1:47" customFormat="1" ht="23.25" x14ac:dyDescent="0.25">
      <c r="A484" s="59"/>
      <c r="B484" s="52" t="s">
        <v>333</v>
      </c>
      <c r="C484" s="343" t="s">
        <v>334</v>
      </c>
      <c r="D484" s="343"/>
      <c r="E484" s="343"/>
      <c r="F484" s="54" t="s">
        <v>72</v>
      </c>
      <c r="G484" s="60">
        <v>117</v>
      </c>
      <c r="H484" s="55"/>
      <c r="I484" s="60">
        <v>117</v>
      </c>
      <c r="J484" s="62"/>
      <c r="K484" s="55"/>
      <c r="L484" s="56">
        <v>328.75</v>
      </c>
      <c r="M484" s="55"/>
      <c r="N484" s="58">
        <v>15447.8</v>
      </c>
      <c r="R484" s="117"/>
      <c r="S484" s="117"/>
      <c r="AJ484" s="39"/>
      <c r="AK484" s="40"/>
      <c r="AL484" s="40"/>
      <c r="AP484" s="3" t="s">
        <v>334</v>
      </c>
      <c r="AR484" s="40"/>
    </row>
    <row r="485" spans="1:47" customFormat="1" ht="45" x14ac:dyDescent="0.25">
      <c r="A485" s="59"/>
      <c r="B485" s="52" t="s">
        <v>335</v>
      </c>
      <c r="C485" s="343" t="s">
        <v>336</v>
      </c>
      <c r="D485" s="343"/>
      <c r="E485" s="343"/>
      <c r="F485" s="54" t="s">
        <v>72</v>
      </c>
      <c r="G485" s="60">
        <v>74</v>
      </c>
      <c r="H485" s="57">
        <v>0.85</v>
      </c>
      <c r="I485" s="75">
        <v>62.9</v>
      </c>
      <c r="J485" s="62"/>
      <c r="K485" s="55"/>
      <c r="L485" s="56">
        <v>176.74</v>
      </c>
      <c r="M485" s="55"/>
      <c r="N485" s="58">
        <v>8304.84</v>
      </c>
      <c r="R485" s="117"/>
      <c r="S485" s="117"/>
      <c r="AJ485" s="39"/>
      <c r="AK485" s="40"/>
      <c r="AL485" s="40"/>
      <c r="AP485" s="3" t="s">
        <v>336</v>
      </c>
      <c r="AR485" s="40"/>
    </row>
    <row r="486" spans="1:47" customFormat="1" ht="15" x14ac:dyDescent="0.25">
      <c r="A486" s="68"/>
      <c r="B486" s="69"/>
      <c r="C486" s="367" t="s">
        <v>75</v>
      </c>
      <c r="D486" s="367"/>
      <c r="E486" s="367"/>
      <c r="F486" s="43"/>
      <c r="G486" s="44"/>
      <c r="H486" s="44"/>
      <c r="I486" s="44"/>
      <c r="J486" s="47"/>
      <c r="K486" s="44"/>
      <c r="L486" s="70">
        <v>1535.71</v>
      </c>
      <c r="M486" s="65"/>
      <c r="N486" s="71">
        <v>44221.22</v>
      </c>
      <c r="R486" s="117"/>
      <c r="S486" s="117"/>
      <c r="AJ486" s="39"/>
      <c r="AK486" s="40"/>
      <c r="AL486" s="40"/>
      <c r="AR486" s="40" t="s">
        <v>75</v>
      </c>
    </row>
    <row r="487" spans="1:47" customFormat="1" ht="23.25" x14ac:dyDescent="0.25">
      <c r="A487" s="41" t="s">
        <v>337</v>
      </c>
      <c r="B487" s="42" t="s">
        <v>326</v>
      </c>
      <c r="C487" s="367" t="s">
        <v>338</v>
      </c>
      <c r="D487" s="367"/>
      <c r="E487" s="367"/>
      <c r="F487" s="43" t="s">
        <v>284</v>
      </c>
      <c r="G487" s="44">
        <v>39</v>
      </c>
      <c r="H487" s="45">
        <v>1</v>
      </c>
      <c r="I487" s="45">
        <v>39</v>
      </c>
      <c r="J487" s="47"/>
      <c r="K487" s="44"/>
      <c r="L487" s="47"/>
      <c r="M487" s="77">
        <v>8.75</v>
      </c>
      <c r="N487" s="48"/>
      <c r="R487" s="117"/>
      <c r="S487" s="117"/>
      <c r="AJ487" s="39"/>
      <c r="AK487" s="40"/>
      <c r="AL487" s="40" t="s">
        <v>338</v>
      </c>
      <c r="AR487" s="40"/>
    </row>
    <row r="488" spans="1:47" customFormat="1" ht="15" x14ac:dyDescent="0.25">
      <c r="A488" s="68"/>
      <c r="B488" s="69"/>
      <c r="C488" s="367" t="s">
        <v>75</v>
      </c>
      <c r="D488" s="367"/>
      <c r="E488" s="367"/>
      <c r="F488" s="43"/>
      <c r="G488" s="44"/>
      <c r="H488" s="44"/>
      <c r="I488" s="44"/>
      <c r="J488" s="47"/>
      <c r="K488" s="44"/>
      <c r="L488" s="82">
        <v>0</v>
      </c>
      <c r="M488" s="65"/>
      <c r="N488" s="85">
        <v>0</v>
      </c>
      <c r="R488" s="117"/>
      <c r="S488" s="117"/>
      <c r="AJ488" s="39"/>
      <c r="AK488" s="40"/>
      <c r="AL488" s="40"/>
      <c r="AR488" s="40" t="s">
        <v>75</v>
      </c>
    </row>
    <row r="489" spans="1:47" customFormat="1" ht="15" x14ac:dyDescent="0.25">
      <c r="A489" s="87"/>
      <c r="B489" s="88"/>
      <c r="C489" s="88"/>
      <c r="D489" s="88"/>
      <c r="E489" s="88"/>
      <c r="F489" s="89"/>
      <c r="G489" s="89"/>
      <c r="H489" s="89"/>
      <c r="I489" s="89"/>
      <c r="J489" s="90"/>
      <c r="K489" s="89"/>
      <c r="L489" s="90"/>
      <c r="M489" s="55"/>
      <c r="N489" s="90"/>
      <c r="R489" s="117"/>
      <c r="S489" s="117"/>
      <c r="AJ489" s="39"/>
      <c r="AK489" s="40"/>
      <c r="AL489" s="40"/>
      <c r="AR489" s="40"/>
    </row>
    <row r="490" spans="1:47" customFormat="1" ht="11.25" hidden="1" customHeight="1" x14ac:dyDescent="0.25">
      <c r="B490" s="91"/>
      <c r="C490" s="91"/>
      <c r="D490" s="91"/>
      <c r="E490" s="91"/>
      <c r="F490" s="91"/>
      <c r="G490" s="91"/>
      <c r="H490" s="91"/>
      <c r="I490" s="91"/>
      <c r="J490" s="91"/>
      <c r="K490" s="91"/>
      <c r="L490" s="92"/>
      <c r="M490" s="92"/>
      <c r="N490" s="92"/>
      <c r="R490" s="117"/>
      <c r="S490" s="117"/>
    </row>
    <row r="491" spans="1:47" customFormat="1" ht="15" x14ac:dyDescent="0.25">
      <c r="A491" s="93"/>
      <c r="B491" s="94"/>
      <c r="C491" s="367" t="s">
        <v>339</v>
      </c>
      <c r="D491" s="367"/>
      <c r="E491" s="367"/>
      <c r="F491" s="367"/>
      <c r="G491" s="367"/>
      <c r="H491" s="367"/>
      <c r="I491" s="367"/>
      <c r="J491" s="367"/>
      <c r="K491" s="367"/>
      <c r="L491" s="95"/>
      <c r="M491" s="96"/>
      <c r="N491" s="97"/>
      <c r="R491" s="117"/>
      <c r="S491" s="117"/>
      <c r="AT491" s="40" t="s">
        <v>339</v>
      </c>
    </row>
    <row r="492" spans="1:47" customFormat="1" ht="16.5" x14ac:dyDescent="0.3">
      <c r="A492" s="98"/>
      <c r="B492" s="52"/>
      <c r="C492" s="343" t="s">
        <v>340</v>
      </c>
      <c r="D492" s="343"/>
      <c r="E492" s="343"/>
      <c r="F492" s="343"/>
      <c r="G492" s="343"/>
      <c r="H492" s="343"/>
      <c r="I492" s="343"/>
      <c r="J492" s="343"/>
      <c r="K492" s="343"/>
      <c r="L492" s="99">
        <v>1905162.25</v>
      </c>
      <c r="M492" s="100"/>
      <c r="N492" s="101">
        <v>17876861.91</v>
      </c>
      <c r="O492" s="102"/>
      <c r="P492" s="102"/>
      <c r="Q492" s="102"/>
      <c r="R492" s="117"/>
      <c r="S492" s="117"/>
      <c r="AT492" s="40"/>
      <c r="AU492" s="3" t="s">
        <v>340</v>
      </c>
    </row>
    <row r="493" spans="1:47" customFormat="1" ht="16.5" x14ac:dyDescent="0.3">
      <c r="A493" s="98"/>
      <c r="B493" s="52"/>
      <c r="C493" s="343" t="s">
        <v>341</v>
      </c>
      <c r="D493" s="343"/>
      <c r="E493" s="343"/>
      <c r="F493" s="343"/>
      <c r="G493" s="343"/>
      <c r="H493" s="343"/>
      <c r="I493" s="343"/>
      <c r="J493" s="343"/>
      <c r="K493" s="343"/>
      <c r="L493" s="103"/>
      <c r="M493" s="100"/>
      <c r="N493" s="104"/>
      <c r="O493" s="102"/>
      <c r="P493" s="102"/>
      <c r="Q493" s="102"/>
      <c r="R493" s="117"/>
      <c r="S493" s="117"/>
      <c r="AT493" s="40"/>
      <c r="AU493" s="3" t="s">
        <v>341</v>
      </c>
    </row>
    <row r="494" spans="1:47" customFormat="1" ht="16.5" x14ac:dyDescent="0.3">
      <c r="A494" s="98"/>
      <c r="B494" s="52"/>
      <c r="C494" s="343" t="s">
        <v>342</v>
      </c>
      <c r="D494" s="343"/>
      <c r="E494" s="343"/>
      <c r="F494" s="343"/>
      <c r="G494" s="343"/>
      <c r="H494" s="343"/>
      <c r="I494" s="343"/>
      <c r="J494" s="343"/>
      <c r="K494" s="343"/>
      <c r="L494" s="99">
        <v>22433.79</v>
      </c>
      <c r="M494" s="100"/>
      <c r="N494" s="101">
        <v>1054163.81</v>
      </c>
      <c r="O494" s="102"/>
      <c r="P494" s="102"/>
      <c r="Q494" s="102"/>
      <c r="R494" s="117"/>
      <c r="S494" s="117"/>
      <c r="AT494" s="40"/>
      <c r="AU494" s="3" t="s">
        <v>342</v>
      </c>
    </row>
    <row r="495" spans="1:47" customFormat="1" ht="16.5" x14ac:dyDescent="0.3">
      <c r="A495" s="98"/>
      <c r="B495" s="52"/>
      <c r="C495" s="343" t="s">
        <v>343</v>
      </c>
      <c r="D495" s="343"/>
      <c r="E495" s="343"/>
      <c r="F495" s="343"/>
      <c r="G495" s="343"/>
      <c r="H495" s="343"/>
      <c r="I495" s="343"/>
      <c r="J495" s="343"/>
      <c r="K495" s="343"/>
      <c r="L495" s="99">
        <v>64002.39</v>
      </c>
      <c r="M495" s="100"/>
      <c r="N495" s="101">
        <v>896673.48</v>
      </c>
      <c r="O495" s="102"/>
      <c r="P495" s="102"/>
      <c r="Q495" s="102"/>
      <c r="R495" s="117"/>
      <c r="S495" s="117"/>
      <c r="AT495" s="40"/>
      <c r="AU495" s="3" t="s">
        <v>343</v>
      </c>
    </row>
    <row r="496" spans="1:47" customFormat="1" ht="16.5" x14ac:dyDescent="0.3">
      <c r="A496" s="98"/>
      <c r="B496" s="52"/>
      <c r="C496" s="343" t="s">
        <v>344</v>
      </c>
      <c r="D496" s="343"/>
      <c r="E496" s="343"/>
      <c r="F496" s="343"/>
      <c r="G496" s="343"/>
      <c r="H496" s="343"/>
      <c r="I496" s="343"/>
      <c r="J496" s="343"/>
      <c r="K496" s="343"/>
      <c r="L496" s="99">
        <v>3764.1</v>
      </c>
      <c r="M496" s="100"/>
      <c r="N496" s="101">
        <v>176875.06</v>
      </c>
      <c r="O496" s="102"/>
      <c r="P496" s="102"/>
      <c r="Q496" s="102"/>
      <c r="R496" s="117"/>
      <c r="S496" s="117"/>
      <c r="AT496" s="40"/>
      <c r="AU496" s="3" t="s">
        <v>344</v>
      </c>
    </row>
    <row r="497" spans="1:47" customFormat="1" ht="16.5" x14ac:dyDescent="0.3">
      <c r="A497" s="98"/>
      <c r="B497" s="52"/>
      <c r="C497" s="343" t="s">
        <v>345</v>
      </c>
      <c r="D497" s="343"/>
      <c r="E497" s="343"/>
      <c r="F497" s="343"/>
      <c r="G497" s="343"/>
      <c r="H497" s="343"/>
      <c r="I497" s="343"/>
      <c r="J497" s="343"/>
      <c r="K497" s="343"/>
      <c r="L497" s="99">
        <v>1817326.87</v>
      </c>
      <c r="M497" s="100"/>
      <c r="N497" s="101">
        <v>15906129.210000001</v>
      </c>
      <c r="O497" s="102"/>
      <c r="P497" s="102"/>
      <c r="Q497" s="102"/>
      <c r="R497" s="117"/>
      <c r="S497" s="117"/>
      <c r="AT497" s="40"/>
      <c r="AU497" s="3" t="s">
        <v>345</v>
      </c>
    </row>
    <row r="498" spans="1:47" customFormat="1" ht="16.5" x14ac:dyDescent="0.3">
      <c r="A498" s="98"/>
      <c r="B498" s="52"/>
      <c r="C498" s="343" t="s">
        <v>346</v>
      </c>
      <c r="D498" s="343"/>
      <c r="E498" s="343"/>
      <c r="F498" s="343"/>
      <c r="G498" s="343"/>
      <c r="H498" s="343"/>
      <c r="I498" s="343"/>
      <c r="J498" s="343"/>
      <c r="K498" s="343"/>
      <c r="L498" s="99">
        <v>1399.2</v>
      </c>
      <c r="M498" s="100"/>
      <c r="N498" s="101">
        <v>19895.41</v>
      </c>
      <c r="O498" s="102"/>
      <c r="P498" s="102"/>
      <c r="Q498" s="102"/>
      <c r="R498" s="117"/>
      <c r="S498" s="117"/>
      <c r="AT498" s="40"/>
      <c r="AU498" s="3" t="s">
        <v>346</v>
      </c>
    </row>
    <row r="499" spans="1:47" customFormat="1" ht="16.5" x14ac:dyDescent="0.3">
      <c r="A499" s="98"/>
      <c r="B499" s="52"/>
      <c r="C499" s="343" t="s">
        <v>347</v>
      </c>
      <c r="D499" s="343"/>
      <c r="E499" s="343"/>
      <c r="F499" s="343"/>
      <c r="G499" s="343"/>
      <c r="H499" s="343"/>
      <c r="I499" s="343"/>
      <c r="J499" s="343"/>
      <c r="K499" s="343"/>
      <c r="L499" s="99">
        <v>1947385.41</v>
      </c>
      <c r="M499" s="100"/>
      <c r="N499" s="101">
        <v>19860926.079999998</v>
      </c>
      <c r="O499" s="102"/>
      <c r="P499" s="102"/>
      <c r="Q499" s="102"/>
      <c r="R499" s="117"/>
      <c r="S499" s="117"/>
      <c r="AT499" s="40"/>
      <c r="AU499" s="3" t="s">
        <v>347</v>
      </c>
    </row>
    <row r="500" spans="1:47" customFormat="1" ht="16.5" x14ac:dyDescent="0.3">
      <c r="A500" s="98"/>
      <c r="B500" s="52"/>
      <c r="C500" s="343" t="s">
        <v>348</v>
      </c>
      <c r="D500" s="343"/>
      <c r="E500" s="343"/>
      <c r="F500" s="343"/>
      <c r="G500" s="343"/>
      <c r="H500" s="343"/>
      <c r="I500" s="343"/>
      <c r="J500" s="343"/>
      <c r="K500" s="343"/>
      <c r="L500" s="99">
        <v>1945986.21</v>
      </c>
      <c r="M500" s="100"/>
      <c r="N500" s="101">
        <v>19841030.670000002</v>
      </c>
      <c r="O500" s="102"/>
      <c r="P500" s="102"/>
      <c r="Q500" s="102"/>
      <c r="R500" s="117"/>
      <c r="S500" s="117"/>
      <c r="AT500" s="40"/>
      <c r="AU500" s="3" t="s">
        <v>348</v>
      </c>
    </row>
    <row r="501" spans="1:47" customFormat="1" ht="16.5" x14ac:dyDescent="0.3">
      <c r="A501" s="98"/>
      <c r="B501" s="52"/>
      <c r="C501" s="343" t="s">
        <v>349</v>
      </c>
      <c r="D501" s="343"/>
      <c r="E501" s="343"/>
      <c r="F501" s="343"/>
      <c r="G501" s="343"/>
      <c r="H501" s="343"/>
      <c r="I501" s="343"/>
      <c r="J501" s="343"/>
      <c r="K501" s="343"/>
      <c r="L501" s="103"/>
      <c r="M501" s="100"/>
      <c r="N501" s="104"/>
      <c r="O501" s="102"/>
      <c r="P501" s="102"/>
      <c r="Q501" s="102"/>
      <c r="R501" s="117"/>
      <c r="S501" s="117"/>
      <c r="AT501" s="40"/>
      <c r="AU501" s="3" t="s">
        <v>349</v>
      </c>
    </row>
    <row r="502" spans="1:47" customFormat="1" ht="16.5" x14ac:dyDescent="0.3">
      <c r="A502" s="98"/>
      <c r="B502" s="52"/>
      <c r="C502" s="343" t="s">
        <v>350</v>
      </c>
      <c r="D502" s="343"/>
      <c r="E502" s="343"/>
      <c r="F502" s="343"/>
      <c r="G502" s="343"/>
      <c r="H502" s="343"/>
      <c r="I502" s="343"/>
      <c r="J502" s="343"/>
      <c r="K502" s="343"/>
      <c r="L502" s="99">
        <v>22433.79</v>
      </c>
      <c r="M502" s="100"/>
      <c r="N502" s="101">
        <v>1054163.81</v>
      </c>
      <c r="O502" s="102"/>
      <c r="P502" s="102"/>
      <c r="Q502" s="102"/>
      <c r="R502" s="117"/>
      <c r="S502" s="117"/>
      <c r="AT502" s="40"/>
      <c r="AU502" s="3" t="s">
        <v>350</v>
      </c>
    </row>
    <row r="503" spans="1:47" customFormat="1" ht="16.5" x14ac:dyDescent="0.3">
      <c r="A503" s="98"/>
      <c r="B503" s="52"/>
      <c r="C503" s="343" t="s">
        <v>351</v>
      </c>
      <c r="D503" s="343"/>
      <c r="E503" s="343"/>
      <c r="F503" s="343"/>
      <c r="G503" s="343"/>
      <c r="H503" s="343"/>
      <c r="I503" s="343"/>
      <c r="J503" s="343"/>
      <c r="K503" s="343"/>
      <c r="L503" s="99">
        <v>64002.39</v>
      </c>
      <c r="M503" s="100"/>
      <c r="N503" s="101">
        <v>896673.48</v>
      </c>
      <c r="O503" s="102"/>
      <c r="P503" s="102"/>
      <c r="Q503" s="102"/>
      <c r="R503" s="117"/>
      <c r="S503" s="117"/>
      <c r="AT503" s="40"/>
      <c r="AU503" s="3" t="s">
        <v>351</v>
      </c>
    </row>
    <row r="504" spans="1:47" customFormat="1" ht="16.5" x14ac:dyDescent="0.3">
      <c r="A504" s="98"/>
      <c r="B504" s="52"/>
      <c r="C504" s="343" t="s">
        <v>352</v>
      </c>
      <c r="D504" s="343"/>
      <c r="E504" s="343"/>
      <c r="F504" s="343"/>
      <c r="G504" s="343"/>
      <c r="H504" s="343"/>
      <c r="I504" s="343"/>
      <c r="J504" s="343"/>
      <c r="K504" s="343"/>
      <c r="L504" s="99">
        <v>3764.1</v>
      </c>
      <c r="M504" s="100"/>
      <c r="N504" s="101">
        <v>176875.06</v>
      </c>
      <c r="O504" s="102"/>
      <c r="P504" s="102"/>
      <c r="Q504" s="102"/>
      <c r="R504" s="117"/>
      <c r="S504" s="117"/>
      <c r="AT504" s="40"/>
      <c r="AU504" s="3" t="s">
        <v>352</v>
      </c>
    </row>
    <row r="505" spans="1:47" customFormat="1" ht="16.5" x14ac:dyDescent="0.3">
      <c r="A505" s="98"/>
      <c r="B505" s="52"/>
      <c r="C505" s="343" t="s">
        <v>353</v>
      </c>
      <c r="D505" s="343"/>
      <c r="E505" s="343"/>
      <c r="F505" s="343"/>
      <c r="G505" s="343"/>
      <c r="H505" s="343"/>
      <c r="I505" s="343"/>
      <c r="J505" s="343"/>
      <c r="K505" s="343"/>
      <c r="L505" s="99">
        <v>1817326.87</v>
      </c>
      <c r="M505" s="100"/>
      <c r="N505" s="101">
        <v>15906129.210000001</v>
      </c>
      <c r="O505" s="102"/>
      <c r="P505" s="102"/>
      <c r="Q505" s="102"/>
      <c r="R505" s="117"/>
      <c r="S505" s="117"/>
      <c r="AT505" s="40"/>
      <c r="AU505" s="3" t="s">
        <v>353</v>
      </c>
    </row>
    <row r="506" spans="1:47" customFormat="1" ht="16.5" x14ac:dyDescent="0.3">
      <c r="A506" s="98"/>
      <c r="B506" s="52"/>
      <c r="C506" s="343" t="s">
        <v>354</v>
      </c>
      <c r="D506" s="343"/>
      <c r="E506" s="343"/>
      <c r="F506" s="343"/>
      <c r="G506" s="343"/>
      <c r="H506" s="343"/>
      <c r="I506" s="343"/>
      <c r="J506" s="343"/>
      <c r="K506" s="343"/>
      <c r="L506" s="99">
        <v>27882.87</v>
      </c>
      <c r="M506" s="100"/>
      <c r="N506" s="101">
        <v>1310215.76</v>
      </c>
      <c r="O506" s="102"/>
      <c r="P506" s="102"/>
      <c r="Q506" s="102"/>
      <c r="R506" s="117"/>
      <c r="S506" s="117"/>
      <c r="AT506" s="40"/>
      <c r="AU506" s="3" t="s">
        <v>354</v>
      </c>
    </row>
    <row r="507" spans="1:47" customFormat="1" ht="16.5" x14ac:dyDescent="0.3">
      <c r="A507" s="98"/>
      <c r="B507" s="52"/>
      <c r="C507" s="343" t="s">
        <v>355</v>
      </c>
      <c r="D507" s="343"/>
      <c r="E507" s="343"/>
      <c r="F507" s="343"/>
      <c r="G507" s="343"/>
      <c r="H507" s="343"/>
      <c r="I507" s="343"/>
      <c r="J507" s="343"/>
      <c r="K507" s="343"/>
      <c r="L507" s="99">
        <v>14340.29</v>
      </c>
      <c r="M507" s="100"/>
      <c r="N507" s="101">
        <v>673848.41</v>
      </c>
      <c r="O507" s="102"/>
      <c r="P507" s="102"/>
      <c r="Q507" s="102"/>
      <c r="R507" s="117"/>
      <c r="S507" s="117"/>
      <c r="AT507" s="40"/>
      <c r="AU507" s="3" t="s">
        <v>355</v>
      </c>
    </row>
    <row r="508" spans="1:47" customFormat="1" ht="16.5" x14ac:dyDescent="0.3">
      <c r="A508" s="98"/>
      <c r="B508" s="52"/>
      <c r="C508" s="343" t="s">
        <v>356</v>
      </c>
      <c r="D508" s="343"/>
      <c r="E508" s="343"/>
      <c r="F508" s="343"/>
      <c r="G508" s="343"/>
      <c r="H508" s="343"/>
      <c r="I508" s="343"/>
      <c r="J508" s="343"/>
      <c r="K508" s="343"/>
      <c r="L508" s="99">
        <v>1399.2</v>
      </c>
      <c r="M508" s="100"/>
      <c r="N508" s="101">
        <v>19895.41</v>
      </c>
      <c r="O508" s="102"/>
      <c r="P508" s="102"/>
      <c r="Q508" s="102"/>
      <c r="R508" s="117"/>
      <c r="S508" s="117"/>
      <c r="AT508" s="40"/>
      <c r="AU508" s="3" t="s">
        <v>356</v>
      </c>
    </row>
    <row r="509" spans="1:47" customFormat="1" ht="16.5" x14ac:dyDescent="0.3">
      <c r="A509" s="98"/>
      <c r="B509" s="52"/>
      <c r="C509" s="343" t="s">
        <v>357</v>
      </c>
      <c r="D509" s="343"/>
      <c r="E509" s="343"/>
      <c r="F509" s="343"/>
      <c r="G509" s="343"/>
      <c r="H509" s="343"/>
      <c r="I509" s="343"/>
      <c r="J509" s="343"/>
      <c r="K509" s="343"/>
      <c r="L509" s="99">
        <v>26197.89</v>
      </c>
      <c r="M509" s="100"/>
      <c r="N509" s="101">
        <v>1231038.8700000001</v>
      </c>
      <c r="O509" s="102"/>
      <c r="P509" s="102"/>
      <c r="Q509" s="102"/>
      <c r="R509" s="117"/>
      <c r="S509" s="117"/>
      <c r="AT509" s="40"/>
      <c r="AU509" s="3" t="s">
        <v>357</v>
      </c>
    </row>
    <row r="510" spans="1:47" customFormat="1" ht="16.5" x14ac:dyDescent="0.3">
      <c r="A510" s="98"/>
      <c r="B510" s="52"/>
      <c r="C510" s="343" t="s">
        <v>358</v>
      </c>
      <c r="D510" s="343"/>
      <c r="E510" s="343"/>
      <c r="F510" s="343"/>
      <c r="G510" s="343"/>
      <c r="H510" s="343"/>
      <c r="I510" s="343"/>
      <c r="J510" s="343"/>
      <c r="K510" s="343"/>
      <c r="L510" s="99">
        <v>27882.87</v>
      </c>
      <c r="M510" s="100"/>
      <c r="N510" s="101">
        <v>1310215.76</v>
      </c>
      <c r="O510" s="102"/>
      <c r="P510" s="102"/>
      <c r="Q510" s="102"/>
      <c r="R510" s="117">
        <f>N513/N510</f>
        <v>15.613271099715668</v>
      </c>
      <c r="S510" s="117"/>
      <c r="AT510" s="40"/>
      <c r="AU510" s="3" t="s">
        <v>358</v>
      </c>
    </row>
    <row r="511" spans="1:47" customFormat="1" ht="16.5" x14ac:dyDescent="0.3">
      <c r="A511" s="98"/>
      <c r="B511" s="52"/>
      <c r="C511" s="343" t="s">
        <v>359</v>
      </c>
      <c r="D511" s="343"/>
      <c r="E511" s="343"/>
      <c r="F511" s="343"/>
      <c r="G511" s="343"/>
      <c r="H511" s="343"/>
      <c r="I511" s="343"/>
      <c r="J511" s="343"/>
      <c r="K511" s="343"/>
      <c r="L511" s="99">
        <v>14340.29</v>
      </c>
      <c r="M511" s="100"/>
      <c r="N511" s="101">
        <v>673848.41</v>
      </c>
      <c r="O511" s="102"/>
      <c r="P511" s="102"/>
      <c r="Q511" s="102"/>
      <c r="R511" s="117"/>
      <c r="S511" s="117"/>
      <c r="AT511" s="40"/>
      <c r="AU511" s="3" t="s">
        <v>359</v>
      </c>
    </row>
    <row r="512" spans="1:47" customFormat="1" ht="16.5" x14ac:dyDescent="0.3">
      <c r="A512" s="98"/>
      <c r="B512" s="52"/>
      <c r="C512" s="343" t="s">
        <v>360</v>
      </c>
      <c r="D512" s="343"/>
      <c r="E512" s="343"/>
      <c r="F512" s="343"/>
      <c r="G512" s="343"/>
      <c r="H512" s="343"/>
      <c r="I512" s="343"/>
      <c r="J512" s="343"/>
      <c r="K512" s="343"/>
      <c r="L512" s="99">
        <v>58421.56</v>
      </c>
      <c r="M512" s="100"/>
      <c r="N512" s="101">
        <v>595827.78</v>
      </c>
      <c r="O512" s="102"/>
      <c r="P512" s="102"/>
      <c r="Q512" s="102"/>
      <c r="R512" s="117"/>
      <c r="S512" s="117"/>
      <c r="AT512" s="40"/>
      <c r="AU512" s="3" t="s">
        <v>360</v>
      </c>
    </row>
    <row r="513" spans="1:54" customFormat="1" ht="16.5" x14ac:dyDescent="0.3">
      <c r="A513" s="98"/>
      <c r="B513" s="105"/>
      <c r="C513" s="342" t="s">
        <v>361</v>
      </c>
      <c r="D513" s="342"/>
      <c r="E513" s="342"/>
      <c r="F513" s="342"/>
      <c r="G513" s="342"/>
      <c r="H513" s="342"/>
      <c r="I513" s="342"/>
      <c r="J513" s="342"/>
      <c r="K513" s="342"/>
      <c r="L513" s="106">
        <v>2005806.97</v>
      </c>
      <c r="M513" s="107"/>
      <c r="N513" s="108">
        <v>20456753.859999999</v>
      </c>
      <c r="O513" s="102"/>
      <c r="P513" s="102"/>
      <c r="Q513" s="102"/>
      <c r="R513" s="117"/>
      <c r="S513" s="117"/>
      <c r="AT513" s="40"/>
      <c r="AV513" s="40" t="s">
        <v>361</v>
      </c>
    </row>
    <row r="514" spans="1:54" customFormat="1" ht="16.5" x14ac:dyDescent="0.3">
      <c r="A514" s="98"/>
      <c r="B514" s="105"/>
      <c r="C514" s="342" t="s">
        <v>363</v>
      </c>
      <c r="D514" s="342"/>
      <c r="E514" s="342"/>
      <c r="F514" s="342"/>
      <c r="G514" s="342"/>
      <c r="H514" s="342"/>
      <c r="I514" s="342"/>
      <c r="J514" s="342"/>
      <c r="K514" s="342"/>
      <c r="L514" s="106">
        <f>L513</f>
        <v>2005806.97</v>
      </c>
      <c r="M514" s="107"/>
      <c r="N514" s="108">
        <f>N513</f>
        <v>20456753.859999999</v>
      </c>
      <c r="O514" s="102"/>
      <c r="P514" s="102"/>
      <c r="Q514" s="102"/>
      <c r="R514" s="117"/>
      <c r="S514" s="117"/>
      <c r="AT514" s="40"/>
      <c r="AV514" s="40" t="s">
        <v>363</v>
      </c>
    </row>
    <row r="515" spans="1:54" customFormat="1" ht="16.5" x14ac:dyDescent="0.3">
      <c r="A515" s="98"/>
      <c r="B515" s="52"/>
      <c r="C515" s="343" t="s">
        <v>364</v>
      </c>
      <c r="D515" s="343"/>
      <c r="E515" s="343"/>
      <c r="F515" s="343"/>
      <c r="G515" s="343"/>
      <c r="H515" s="343"/>
      <c r="I515" s="343"/>
      <c r="J515" s="343"/>
      <c r="K515" s="343"/>
      <c r="L515" s="99">
        <f>L514*0.2</f>
        <v>401161.39400000003</v>
      </c>
      <c r="M515" s="100"/>
      <c r="N515" s="101">
        <f>N514*0.2</f>
        <v>4091350.7719999999</v>
      </c>
      <c r="O515" s="102"/>
      <c r="P515" s="102"/>
      <c r="Q515" s="102"/>
      <c r="R515" s="117"/>
      <c r="S515" s="117"/>
      <c r="AT515" s="40"/>
      <c r="AV515" s="40"/>
      <c r="AW515" s="3" t="s">
        <v>364</v>
      </c>
    </row>
    <row r="516" spans="1:54" customFormat="1" ht="16.5" x14ac:dyDescent="0.3">
      <c r="A516" s="183"/>
      <c r="B516" s="184"/>
      <c r="C516" s="375" t="s">
        <v>365</v>
      </c>
      <c r="D516" s="375"/>
      <c r="E516" s="375"/>
      <c r="F516" s="375"/>
      <c r="G516" s="375"/>
      <c r="H516" s="375"/>
      <c r="I516" s="375"/>
      <c r="J516" s="375"/>
      <c r="K516" s="375"/>
      <c r="L516" s="185">
        <f>L514+L515</f>
        <v>2406968.3640000001</v>
      </c>
      <c r="M516" s="186"/>
      <c r="N516" s="188">
        <f>N514+N515</f>
        <v>24548104.631999999</v>
      </c>
      <c r="O516" s="187"/>
      <c r="P516" s="187"/>
      <c r="Q516" s="187"/>
      <c r="R516" s="117"/>
      <c r="S516" s="117"/>
      <c r="T516" s="189" t="s">
        <v>428</v>
      </c>
      <c r="V516" s="386">
        <f>N516-N497*1.03*1.2</f>
        <v>4888128.9284400009</v>
      </c>
      <c r="AT516" s="40"/>
      <c r="AV516" s="40"/>
      <c r="AX516" s="40" t="s">
        <v>365</v>
      </c>
    </row>
    <row r="517" spans="1:54" customFormat="1" ht="15" x14ac:dyDescent="0.25">
      <c r="AT517" s="40"/>
      <c r="AV517" s="40"/>
      <c r="AX517" s="40"/>
    </row>
    <row r="518" spans="1:54" customFormat="1" ht="15" x14ac:dyDescent="0.25">
      <c r="AT518" s="40"/>
      <c r="AV518" s="40"/>
      <c r="AX518" s="40"/>
    </row>
    <row r="519" spans="1:54" customFormat="1" ht="120" x14ac:dyDescent="0.3">
      <c r="A519" s="98"/>
      <c r="B519" s="52"/>
      <c r="C519" s="341" t="s">
        <v>362</v>
      </c>
      <c r="D519" s="341"/>
      <c r="E519" s="341"/>
      <c r="F519" s="341"/>
      <c r="G519" s="341"/>
      <c r="H519" s="341"/>
      <c r="I519" s="341"/>
      <c r="J519" s="341"/>
      <c r="K519" s="341"/>
      <c r="L519" s="99">
        <v>401161.39</v>
      </c>
      <c r="M519" s="100"/>
      <c r="N519" s="101">
        <v>4091350.77</v>
      </c>
      <c r="O519" s="102"/>
      <c r="P519" s="102"/>
      <c r="Q519" s="102"/>
      <c r="R519" s="118" t="s">
        <v>377</v>
      </c>
      <c r="S519" s="118" t="s">
        <v>377</v>
      </c>
      <c r="AT519" s="40"/>
      <c r="AU519" s="3" t="s">
        <v>362</v>
      </c>
      <c r="AV519" s="40"/>
    </row>
    <row r="520" spans="1:54" customFormat="1" ht="16.5" x14ac:dyDescent="0.3">
      <c r="A520" s="98"/>
      <c r="B520" s="105"/>
      <c r="C520" s="342" t="s">
        <v>363</v>
      </c>
      <c r="D520" s="342"/>
      <c r="E520" s="342"/>
      <c r="F520" s="342"/>
      <c r="G520" s="342"/>
      <c r="H520" s="342"/>
      <c r="I520" s="342"/>
      <c r="J520" s="342"/>
      <c r="K520" s="342"/>
      <c r="L520" s="106">
        <v>2406968.36</v>
      </c>
      <c r="M520" s="107"/>
      <c r="N520" s="108">
        <v>24548104.629999999</v>
      </c>
      <c r="O520" s="102"/>
      <c r="P520" s="102"/>
      <c r="Q520" s="102"/>
      <c r="R520" s="117"/>
      <c r="S520" s="117"/>
      <c r="AT520" s="40"/>
      <c r="AV520" s="40" t="s">
        <v>363</v>
      </c>
    </row>
    <row r="521" spans="1:54" customFormat="1" ht="16.5" x14ac:dyDescent="0.3">
      <c r="A521" s="98"/>
      <c r="B521" s="52"/>
      <c r="C521" s="343" t="s">
        <v>364</v>
      </c>
      <c r="D521" s="343"/>
      <c r="E521" s="343"/>
      <c r="F521" s="343"/>
      <c r="G521" s="343"/>
      <c r="H521" s="343"/>
      <c r="I521" s="343"/>
      <c r="J521" s="343"/>
      <c r="K521" s="343"/>
      <c r="L521" s="99">
        <v>481393.67</v>
      </c>
      <c r="M521" s="100"/>
      <c r="N521" s="101">
        <v>4909620.93</v>
      </c>
      <c r="O521" s="102"/>
      <c r="P521" s="102"/>
      <c r="Q521" s="102"/>
      <c r="R521" s="117"/>
      <c r="S521" s="117"/>
      <c r="AT521" s="40"/>
      <c r="AV521" s="40"/>
      <c r="AW521" s="3" t="s">
        <v>364</v>
      </c>
    </row>
    <row r="522" spans="1:54" customFormat="1" ht="16.5" x14ac:dyDescent="0.3">
      <c r="A522" s="98"/>
      <c r="B522" s="105"/>
      <c r="C522" s="342" t="s">
        <v>365</v>
      </c>
      <c r="D522" s="342"/>
      <c r="E522" s="342"/>
      <c r="F522" s="342"/>
      <c r="G522" s="342"/>
      <c r="H522" s="342"/>
      <c r="I522" s="342"/>
      <c r="J522" s="342"/>
      <c r="K522" s="342"/>
      <c r="L522" s="106">
        <v>2888362.03</v>
      </c>
      <c r="M522" s="107"/>
      <c r="N522" s="190">
        <v>29457725.559999999</v>
      </c>
      <c r="O522" s="102"/>
      <c r="P522" s="102"/>
      <c r="Q522" s="102"/>
      <c r="R522" s="117"/>
      <c r="S522" s="117"/>
      <c r="T522" s="189" t="s">
        <v>427</v>
      </c>
      <c r="AT522" s="40"/>
      <c r="AV522" s="40"/>
      <c r="AX522" s="40" t="s">
        <v>365</v>
      </c>
    </row>
    <row r="523" spans="1:54" customFormat="1" ht="1.5" customHeight="1" x14ac:dyDescent="0.25">
      <c r="B523" s="90"/>
      <c r="C523" s="88"/>
      <c r="D523" s="88"/>
      <c r="E523" s="88"/>
      <c r="F523" s="88"/>
      <c r="G523" s="88"/>
      <c r="H523" s="88"/>
      <c r="I523" s="88"/>
      <c r="J523" s="88"/>
      <c r="K523" s="88"/>
      <c r="L523" s="106"/>
      <c r="M523" s="109"/>
      <c r="N523" s="110"/>
    </row>
    <row r="524" spans="1:54" customFormat="1" ht="26.25" customHeight="1" x14ac:dyDescent="0.25">
      <c r="A524" s="111"/>
      <c r="B524" s="112"/>
      <c r="C524" s="112"/>
      <c r="D524" s="112"/>
      <c r="E524" s="112"/>
      <c r="F524" s="112"/>
      <c r="G524" s="112"/>
      <c r="H524" s="112"/>
      <c r="I524" s="112"/>
      <c r="J524" s="112"/>
      <c r="K524" s="112"/>
      <c r="L524" s="112"/>
      <c r="M524" s="112"/>
      <c r="N524" s="112"/>
    </row>
    <row r="525" spans="1:54" s="22" customFormat="1" ht="15" x14ac:dyDescent="0.25">
      <c r="A525" s="5"/>
      <c r="B525" s="113" t="s">
        <v>366</v>
      </c>
      <c r="C525" s="377"/>
      <c r="D525" s="377"/>
      <c r="E525" s="377"/>
      <c r="F525" s="377"/>
      <c r="G525" s="377"/>
      <c r="H525" s="378"/>
      <c r="I525" s="378"/>
      <c r="J525" s="378"/>
      <c r="K525" s="378"/>
      <c r="L525" s="378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 t="s">
        <v>9</v>
      </c>
      <c r="AZ525" s="9" t="s">
        <v>9</v>
      </c>
      <c r="BA525" s="9"/>
      <c r="BB525" s="9"/>
    </row>
    <row r="526" spans="1:54" s="114" customFormat="1" ht="16.5" customHeight="1" x14ac:dyDescent="0.25">
      <c r="A526" s="7"/>
      <c r="B526" s="113"/>
      <c r="C526" s="376" t="s">
        <v>367</v>
      </c>
      <c r="D526" s="376"/>
      <c r="E526" s="376"/>
      <c r="F526" s="376"/>
      <c r="G526" s="376"/>
      <c r="H526" s="376"/>
      <c r="I526" s="376"/>
      <c r="J526" s="376"/>
      <c r="K526" s="376"/>
      <c r="L526" s="376"/>
      <c r="Z526" s="115"/>
      <c r="AA526" s="115"/>
      <c r="AB526" s="115"/>
      <c r="AC526" s="115"/>
      <c r="AD526" s="115"/>
      <c r="AE526" s="115"/>
      <c r="AF526" s="115"/>
      <c r="AG526" s="115"/>
      <c r="AH526" s="115"/>
      <c r="AI526" s="115"/>
      <c r="AJ526" s="115"/>
      <c r="AK526" s="115"/>
      <c r="AL526" s="115"/>
      <c r="AM526" s="115"/>
      <c r="AN526" s="115"/>
      <c r="AO526" s="115"/>
      <c r="AP526" s="115"/>
      <c r="AQ526" s="115"/>
      <c r="AR526" s="115"/>
      <c r="AS526" s="115"/>
      <c r="AT526" s="115"/>
      <c r="AU526" s="115"/>
      <c r="AV526" s="115"/>
      <c r="AW526" s="115"/>
      <c r="AX526" s="115"/>
      <c r="AY526" s="115"/>
      <c r="AZ526" s="115"/>
      <c r="BA526" s="115"/>
      <c r="BB526" s="115"/>
    </row>
    <row r="527" spans="1:54" s="22" customFormat="1" ht="15" x14ac:dyDescent="0.25">
      <c r="A527" s="5"/>
      <c r="B527" s="113" t="s">
        <v>368</v>
      </c>
      <c r="C527" s="377"/>
      <c r="D527" s="377"/>
      <c r="E527" s="377"/>
      <c r="F527" s="377"/>
      <c r="G527" s="377"/>
      <c r="H527" s="378"/>
      <c r="I527" s="378"/>
      <c r="J527" s="378"/>
      <c r="K527" s="378"/>
      <c r="L527" s="378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 t="s">
        <v>9</v>
      </c>
      <c r="BB527" s="9" t="s">
        <v>9</v>
      </c>
    </row>
    <row r="528" spans="1:54" s="114" customFormat="1" ht="16.5" customHeight="1" x14ac:dyDescent="0.25">
      <c r="A528" s="7"/>
      <c r="C528" s="376" t="s">
        <v>367</v>
      </c>
      <c r="D528" s="376"/>
      <c r="E528" s="376"/>
      <c r="F528" s="376"/>
      <c r="G528" s="376"/>
      <c r="H528" s="376"/>
      <c r="I528" s="376"/>
      <c r="J528" s="376"/>
      <c r="K528" s="376"/>
      <c r="L528" s="376"/>
      <c r="Z528" s="115"/>
      <c r="AA528" s="115"/>
      <c r="AB528" s="115"/>
      <c r="AC528" s="115"/>
      <c r="AD528" s="115"/>
      <c r="AE528" s="115"/>
      <c r="AF528" s="115"/>
      <c r="AG528" s="115"/>
      <c r="AH528" s="115"/>
      <c r="AI528" s="115"/>
      <c r="AJ528" s="115"/>
      <c r="AK528" s="115"/>
      <c r="AL528" s="115"/>
      <c r="AM528" s="115"/>
      <c r="AN528" s="115"/>
      <c r="AO528" s="115"/>
      <c r="AP528" s="115"/>
      <c r="AQ528" s="115"/>
      <c r="AR528" s="115"/>
      <c r="AS528" s="115"/>
      <c r="AT528" s="115"/>
      <c r="AU528" s="115"/>
      <c r="AV528" s="115"/>
      <c r="AW528" s="115"/>
      <c r="AX528" s="115"/>
      <c r="AY528" s="115"/>
      <c r="AZ528" s="115"/>
      <c r="BA528" s="115"/>
      <c r="BB528" s="115"/>
    </row>
    <row r="529" spans="1:54" customFormat="1" ht="21" customHeight="1" x14ac:dyDescent="0.25"/>
    <row r="530" spans="1:54" s="22" customFormat="1" ht="22.5" customHeight="1" x14ac:dyDescent="0.25">
      <c r="A530" s="372" t="s">
        <v>369</v>
      </c>
      <c r="B530" s="372"/>
      <c r="C530" s="372"/>
      <c r="D530" s="372"/>
      <c r="E530" s="372"/>
      <c r="F530" s="372"/>
      <c r="G530" s="372"/>
      <c r="H530" s="372"/>
      <c r="I530" s="372"/>
      <c r="J530" s="372"/>
      <c r="K530" s="372"/>
      <c r="L530" s="372"/>
      <c r="M530" s="372"/>
      <c r="N530" s="372"/>
      <c r="O530" s="91"/>
      <c r="P530" s="91"/>
      <c r="Q530"/>
      <c r="R530"/>
      <c r="S530"/>
      <c r="T530"/>
      <c r="U530"/>
      <c r="V530"/>
      <c r="W530"/>
      <c r="X530"/>
      <c r="Y530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</row>
    <row r="531" spans="1:54" s="22" customFormat="1" ht="12.75" customHeight="1" x14ac:dyDescent="0.25">
      <c r="A531" s="372" t="s">
        <v>370</v>
      </c>
      <c r="B531" s="372"/>
      <c r="C531" s="372"/>
      <c r="D531" s="372"/>
      <c r="E531" s="372"/>
      <c r="F531" s="372"/>
      <c r="G531" s="372"/>
      <c r="H531" s="372"/>
      <c r="I531" s="372"/>
      <c r="J531" s="372"/>
      <c r="K531" s="372"/>
      <c r="L531" s="372"/>
      <c r="M531" s="372"/>
      <c r="N531" s="372"/>
      <c r="O531" s="91"/>
      <c r="P531" s="91"/>
      <c r="Q531"/>
      <c r="R531"/>
      <c r="S531"/>
      <c r="T531"/>
      <c r="U531"/>
      <c r="V531"/>
      <c r="W531"/>
      <c r="X531"/>
      <c r="Y531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</row>
    <row r="532" spans="1:54" s="22" customFormat="1" ht="12.75" customHeight="1" x14ac:dyDescent="0.25">
      <c r="A532" s="372" t="s">
        <v>371</v>
      </c>
      <c r="B532" s="372"/>
      <c r="C532" s="372"/>
      <c r="D532" s="372"/>
      <c r="E532" s="372"/>
      <c r="F532" s="372"/>
      <c r="G532" s="372"/>
      <c r="H532" s="372"/>
      <c r="I532" s="372"/>
      <c r="J532" s="372"/>
      <c r="K532" s="372"/>
      <c r="L532" s="372"/>
      <c r="M532" s="372"/>
      <c r="N532" s="372"/>
      <c r="O532" s="91"/>
      <c r="P532" s="91"/>
      <c r="Q532"/>
      <c r="R532"/>
      <c r="S532"/>
      <c r="T532"/>
      <c r="U532"/>
      <c r="V532"/>
      <c r="W532"/>
      <c r="X532"/>
      <c r="Y532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</row>
    <row r="533" spans="1:54" s="22" customFormat="1" ht="20.25" customHeight="1" x14ac:dyDescent="0.25">
      <c r="A533" s="50"/>
      <c r="B533" s="50"/>
      <c r="C533" s="50"/>
      <c r="D533" s="50"/>
      <c r="E533" s="50"/>
      <c r="F533" s="50"/>
      <c r="G533" s="50"/>
      <c r="H533" s="50"/>
      <c r="I533" s="50"/>
      <c r="J533" s="50"/>
      <c r="K533" s="50"/>
      <c r="L533" s="50"/>
      <c r="M533" s="50"/>
      <c r="N533" s="50"/>
      <c r="O533" s="91"/>
      <c r="P533" s="91"/>
      <c r="Q533"/>
      <c r="R533"/>
      <c r="S533"/>
      <c r="T533"/>
      <c r="U533"/>
      <c r="V533"/>
      <c r="W533"/>
      <c r="X533"/>
      <c r="Y533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</row>
    <row r="534" spans="1:54" customFormat="1" ht="15" x14ac:dyDescent="0.25">
      <c r="B534" s="116"/>
      <c r="D534" s="116"/>
      <c r="F534" s="116"/>
    </row>
  </sheetData>
  <autoFilter ref="A35:N488" xr:uid="{00000000-0001-0000-0000-000000000000}">
    <filterColumn colId="2" showButton="0"/>
    <filterColumn colId="3" showButton="0"/>
    <filterColumn colId="6" showButton="0"/>
    <filterColumn colId="7" showButton="0"/>
    <filterColumn colId="9" showButton="0"/>
    <filterColumn colId="10" showButton="0"/>
  </autoFilter>
  <mergeCells count="523">
    <mergeCell ref="C514:K514"/>
    <mergeCell ref="C515:K515"/>
    <mergeCell ref="C516:K516"/>
    <mergeCell ref="A531:N531"/>
    <mergeCell ref="A532:N532"/>
    <mergeCell ref="C526:L526"/>
    <mergeCell ref="C527:G527"/>
    <mergeCell ref="H527:L527"/>
    <mergeCell ref="C528:L528"/>
    <mergeCell ref="A530:N530"/>
    <mergeCell ref="C519:K519"/>
    <mergeCell ref="C520:K520"/>
    <mergeCell ref="C521:K521"/>
    <mergeCell ref="C522:K522"/>
    <mergeCell ref="C525:G525"/>
    <mergeCell ref="H525:L525"/>
    <mergeCell ref="C509:K509"/>
    <mergeCell ref="C510:K510"/>
    <mergeCell ref="C511:K511"/>
    <mergeCell ref="C512:K512"/>
    <mergeCell ref="C513:K513"/>
    <mergeCell ref="C504:K504"/>
    <mergeCell ref="C505:K505"/>
    <mergeCell ref="C506:K506"/>
    <mergeCell ref="C507:K507"/>
    <mergeCell ref="C508:K508"/>
    <mergeCell ref="C499:K499"/>
    <mergeCell ref="C500:K500"/>
    <mergeCell ref="C501:K501"/>
    <mergeCell ref="C502:K502"/>
    <mergeCell ref="C503:K503"/>
    <mergeCell ref="C494:K494"/>
    <mergeCell ref="C495:K495"/>
    <mergeCell ref="C496:K496"/>
    <mergeCell ref="C497:K497"/>
    <mergeCell ref="C498:K498"/>
    <mergeCell ref="C487:E487"/>
    <mergeCell ref="C488:E488"/>
    <mergeCell ref="C491:K491"/>
    <mergeCell ref="C492:K492"/>
    <mergeCell ref="C493:K493"/>
    <mergeCell ref="C482:E482"/>
    <mergeCell ref="C483:E483"/>
    <mergeCell ref="C484:E484"/>
    <mergeCell ref="C485:E485"/>
    <mergeCell ref="C486:E486"/>
    <mergeCell ref="C477:E477"/>
    <mergeCell ref="C478:E478"/>
    <mergeCell ref="C479:E479"/>
    <mergeCell ref="C480:E480"/>
    <mergeCell ref="C481:E481"/>
    <mergeCell ref="C472:E472"/>
    <mergeCell ref="C473:N473"/>
    <mergeCell ref="C474:N474"/>
    <mergeCell ref="C475:N475"/>
    <mergeCell ref="C476:E476"/>
    <mergeCell ref="C467:N467"/>
    <mergeCell ref="C468:N468"/>
    <mergeCell ref="C469:E469"/>
    <mergeCell ref="C470:E470"/>
    <mergeCell ref="C471:E471"/>
    <mergeCell ref="C462:E462"/>
    <mergeCell ref="C463:E463"/>
    <mergeCell ref="C464:E464"/>
    <mergeCell ref="C465:N465"/>
    <mergeCell ref="C466:N466"/>
    <mergeCell ref="C457:E457"/>
    <mergeCell ref="C458:E458"/>
    <mergeCell ref="C459:E459"/>
    <mergeCell ref="C460:E460"/>
    <mergeCell ref="C461:E461"/>
    <mergeCell ref="C452:N452"/>
    <mergeCell ref="C453:N453"/>
    <mergeCell ref="C454:E454"/>
    <mergeCell ref="C455:E455"/>
    <mergeCell ref="C456:E456"/>
    <mergeCell ref="C447:E447"/>
    <mergeCell ref="C448:E448"/>
    <mergeCell ref="A449:N449"/>
    <mergeCell ref="C450:E450"/>
    <mergeCell ref="C451:N451"/>
    <mergeCell ref="C442:E442"/>
    <mergeCell ref="C443:E443"/>
    <mergeCell ref="C444:E444"/>
    <mergeCell ref="C445:E445"/>
    <mergeCell ref="C446:E446"/>
    <mergeCell ref="C437:N437"/>
    <mergeCell ref="C438:N438"/>
    <mergeCell ref="C439:E439"/>
    <mergeCell ref="C440:E440"/>
    <mergeCell ref="C441:E441"/>
    <mergeCell ref="C432:N432"/>
    <mergeCell ref="C433:N433"/>
    <mergeCell ref="C434:E434"/>
    <mergeCell ref="C435:E435"/>
    <mergeCell ref="C436:N436"/>
    <mergeCell ref="C427:E427"/>
    <mergeCell ref="C428:E428"/>
    <mergeCell ref="C429:E429"/>
    <mergeCell ref="C430:N430"/>
    <mergeCell ref="C431:N431"/>
    <mergeCell ref="C422:E422"/>
    <mergeCell ref="C423:E423"/>
    <mergeCell ref="C424:E424"/>
    <mergeCell ref="C425:E425"/>
    <mergeCell ref="C426:E426"/>
    <mergeCell ref="C417:E417"/>
    <mergeCell ref="C418:E418"/>
    <mergeCell ref="C419:E419"/>
    <mergeCell ref="C420:E420"/>
    <mergeCell ref="C421:E421"/>
    <mergeCell ref="C412:N412"/>
    <mergeCell ref="C413:N413"/>
    <mergeCell ref="C414:N414"/>
    <mergeCell ref="C415:N415"/>
    <mergeCell ref="C416:E416"/>
    <mergeCell ref="C407:N407"/>
    <mergeCell ref="C408:N408"/>
    <mergeCell ref="C409:E409"/>
    <mergeCell ref="C410:E410"/>
    <mergeCell ref="C411:N411"/>
    <mergeCell ref="C402:E402"/>
    <mergeCell ref="C403:E403"/>
    <mergeCell ref="C404:E404"/>
    <mergeCell ref="C405:E405"/>
    <mergeCell ref="C406:N406"/>
    <mergeCell ref="C397:E397"/>
    <mergeCell ref="C398:E398"/>
    <mergeCell ref="C399:N399"/>
    <mergeCell ref="C400:N400"/>
    <mergeCell ref="C401:N401"/>
    <mergeCell ref="C392:N392"/>
    <mergeCell ref="C393:N393"/>
    <mergeCell ref="C394:N394"/>
    <mergeCell ref="C395:E395"/>
    <mergeCell ref="C396:E396"/>
    <mergeCell ref="C387:N387"/>
    <mergeCell ref="C388:E388"/>
    <mergeCell ref="C389:E389"/>
    <mergeCell ref="C390:E390"/>
    <mergeCell ref="C391:E391"/>
    <mergeCell ref="C382:E382"/>
    <mergeCell ref="C383:E383"/>
    <mergeCell ref="C384:E384"/>
    <mergeCell ref="C385:N385"/>
    <mergeCell ref="C386:N386"/>
    <mergeCell ref="C377:E377"/>
    <mergeCell ref="C378:N378"/>
    <mergeCell ref="C379:N379"/>
    <mergeCell ref="C380:N380"/>
    <mergeCell ref="C381:E381"/>
    <mergeCell ref="C372:N372"/>
    <mergeCell ref="C373:N373"/>
    <mergeCell ref="C374:E374"/>
    <mergeCell ref="C375:E375"/>
    <mergeCell ref="C376:E376"/>
    <mergeCell ref="C367:E367"/>
    <mergeCell ref="C368:E368"/>
    <mergeCell ref="C369:E369"/>
    <mergeCell ref="C370:E370"/>
    <mergeCell ref="C371:N371"/>
    <mergeCell ref="C362:E362"/>
    <mergeCell ref="C363:E363"/>
    <mergeCell ref="C364:N364"/>
    <mergeCell ref="C365:N365"/>
    <mergeCell ref="C366:N366"/>
    <mergeCell ref="C357:N357"/>
    <mergeCell ref="C358:N358"/>
    <mergeCell ref="C359:N359"/>
    <mergeCell ref="C360:E360"/>
    <mergeCell ref="C361:E361"/>
    <mergeCell ref="C352:N352"/>
    <mergeCell ref="C353:E353"/>
    <mergeCell ref="C354:E354"/>
    <mergeCell ref="C355:E355"/>
    <mergeCell ref="C356:E356"/>
    <mergeCell ref="C347:E347"/>
    <mergeCell ref="C348:E348"/>
    <mergeCell ref="C349:E349"/>
    <mergeCell ref="C350:N350"/>
    <mergeCell ref="C351:N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N332"/>
    <mergeCell ref="C333:N333"/>
    <mergeCell ref="C334:N334"/>
    <mergeCell ref="C335:N335"/>
    <mergeCell ref="C336:E336"/>
    <mergeCell ref="C327:N327"/>
    <mergeCell ref="C328:N328"/>
    <mergeCell ref="C329:E329"/>
    <mergeCell ref="C330:E330"/>
    <mergeCell ref="C331:N331"/>
    <mergeCell ref="C322:E322"/>
    <mergeCell ref="C323:E323"/>
    <mergeCell ref="C324:E324"/>
    <mergeCell ref="C325:N325"/>
    <mergeCell ref="C326:N326"/>
    <mergeCell ref="C317:E317"/>
    <mergeCell ref="C318:E318"/>
    <mergeCell ref="C319:E319"/>
    <mergeCell ref="C320:E320"/>
    <mergeCell ref="C321:E321"/>
    <mergeCell ref="C312:N312"/>
    <mergeCell ref="C313:E313"/>
    <mergeCell ref="C314:E314"/>
    <mergeCell ref="C315:E315"/>
    <mergeCell ref="C316:E316"/>
    <mergeCell ref="C307:N307"/>
    <mergeCell ref="C308:N308"/>
    <mergeCell ref="C309:E309"/>
    <mergeCell ref="C310:E310"/>
    <mergeCell ref="C311:N311"/>
    <mergeCell ref="C302:E302"/>
    <mergeCell ref="C303:E303"/>
    <mergeCell ref="C304:E304"/>
    <mergeCell ref="C305:N305"/>
    <mergeCell ref="C306:N306"/>
    <mergeCell ref="C297:E297"/>
    <mergeCell ref="C298:E298"/>
    <mergeCell ref="C299:E299"/>
    <mergeCell ref="C300:E300"/>
    <mergeCell ref="C301:E301"/>
    <mergeCell ref="C292:N292"/>
    <mergeCell ref="C293:E293"/>
    <mergeCell ref="C294:E294"/>
    <mergeCell ref="C295:E295"/>
    <mergeCell ref="C296:E296"/>
    <mergeCell ref="C287:N287"/>
    <mergeCell ref="C288:E288"/>
    <mergeCell ref="C289:E289"/>
    <mergeCell ref="C290:N290"/>
    <mergeCell ref="C291:N29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N272"/>
    <mergeCell ref="C273:N273"/>
    <mergeCell ref="C274:N274"/>
    <mergeCell ref="C275:E275"/>
    <mergeCell ref="C276:E276"/>
    <mergeCell ref="C267:E267"/>
    <mergeCell ref="C268:E268"/>
    <mergeCell ref="C269:E269"/>
    <mergeCell ref="C270:E270"/>
    <mergeCell ref="C271:E271"/>
    <mergeCell ref="C262:N262"/>
    <mergeCell ref="C263:E263"/>
    <mergeCell ref="C264:E264"/>
    <mergeCell ref="C265:E265"/>
    <mergeCell ref="C266:E266"/>
    <mergeCell ref="C257:E257"/>
    <mergeCell ref="C258:E258"/>
    <mergeCell ref="C259:N259"/>
    <mergeCell ref="C260:N260"/>
    <mergeCell ref="C261:N261"/>
    <mergeCell ref="C252:E252"/>
    <mergeCell ref="C253:E253"/>
    <mergeCell ref="C254:E254"/>
    <mergeCell ref="C255:E255"/>
    <mergeCell ref="C256:E256"/>
    <mergeCell ref="C247:N247"/>
    <mergeCell ref="C248:N248"/>
    <mergeCell ref="C249:N249"/>
    <mergeCell ref="C250:E250"/>
    <mergeCell ref="C251:E251"/>
    <mergeCell ref="C242:E242"/>
    <mergeCell ref="C243:N243"/>
    <mergeCell ref="C244:E244"/>
    <mergeCell ref="A245:N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N226"/>
    <mergeCell ref="C217:N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N216"/>
    <mergeCell ref="C207:N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N206"/>
    <mergeCell ref="C197:N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N196"/>
    <mergeCell ref="C187:N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N186"/>
    <mergeCell ref="C177:N177"/>
    <mergeCell ref="C178:E178"/>
    <mergeCell ref="C179:E179"/>
    <mergeCell ref="C180:E180"/>
    <mergeCell ref="C181:E181"/>
    <mergeCell ref="C172:E172"/>
    <mergeCell ref="C173:E173"/>
    <mergeCell ref="A174:N174"/>
    <mergeCell ref="C175:E175"/>
    <mergeCell ref="C176:N176"/>
    <mergeCell ref="C167:E167"/>
    <mergeCell ref="C168:E168"/>
    <mergeCell ref="C169:E169"/>
    <mergeCell ref="C170:E170"/>
    <mergeCell ref="C171:E171"/>
    <mergeCell ref="C162:E162"/>
    <mergeCell ref="C163:N163"/>
    <mergeCell ref="C164:N164"/>
    <mergeCell ref="C165:N165"/>
    <mergeCell ref="C166:N166"/>
    <mergeCell ref="C157:E157"/>
    <mergeCell ref="C158:E158"/>
    <mergeCell ref="C159:E159"/>
    <mergeCell ref="C160:E160"/>
    <mergeCell ref="C161:E161"/>
    <mergeCell ref="C152:N152"/>
    <mergeCell ref="C153:N153"/>
    <mergeCell ref="C154:N154"/>
    <mergeCell ref="C155:E155"/>
    <mergeCell ref="C156:E156"/>
    <mergeCell ref="C147:E147"/>
    <mergeCell ref="C148:E148"/>
    <mergeCell ref="C149:E149"/>
    <mergeCell ref="C150:E150"/>
    <mergeCell ref="C151:E151"/>
    <mergeCell ref="C142:N142"/>
    <mergeCell ref="C143:N143"/>
    <mergeCell ref="C144:E144"/>
    <mergeCell ref="C145:E145"/>
    <mergeCell ref="C146:E146"/>
    <mergeCell ref="C137:E137"/>
    <mergeCell ref="C138:E138"/>
    <mergeCell ref="C139:E139"/>
    <mergeCell ref="C140:E140"/>
    <mergeCell ref="C141:N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N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N115"/>
    <mergeCell ref="C116:E116"/>
    <mergeCell ref="C107:E107"/>
    <mergeCell ref="C108:E108"/>
    <mergeCell ref="C109:E109"/>
    <mergeCell ref="C110:E110"/>
    <mergeCell ref="C111:E111"/>
    <mergeCell ref="C102:E102"/>
    <mergeCell ref="C103:N103"/>
    <mergeCell ref="C104:N104"/>
    <mergeCell ref="C105:N105"/>
    <mergeCell ref="C106:N106"/>
    <mergeCell ref="C97:E97"/>
    <mergeCell ref="C98:E98"/>
    <mergeCell ref="C99:E99"/>
    <mergeCell ref="C100:E100"/>
    <mergeCell ref="C101:E101"/>
    <mergeCell ref="C92:E92"/>
    <mergeCell ref="C93:N93"/>
    <mergeCell ref="C94:N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N80"/>
    <mergeCell ref="C81:N81"/>
    <mergeCell ref="C72:E72"/>
    <mergeCell ref="C73:E73"/>
    <mergeCell ref="C74:E74"/>
    <mergeCell ref="C75:E75"/>
    <mergeCell ref="C76:E76"/>
    <mergeCell ref="C67:N67"/>
    <mergeCell ref="C68:N68"/>
    <mergeCell ref="C69:E69"/>
    <mergeCell ref="C70:E70"/>
    <mergeCell ref="C71:E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N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E4CC6-3107-4B2A-BC92-CECCFDE6E45E}">
  <sheetPr>
    <pageSetUpPr fitToPage="1"/>
  </sheetPr>
  <dimension ref="A1:Z24"/>
  <sheetViews>
    <sheetView zoomScale="85" zoomScaleNormal="85" workbookViewId="0">
      <selection activeCell="C19" sqref="C19"/>
    </sheetView>
  </sheetViews>
  <sheetFormatPr defaultColWidth="8.85546875" defaultRowHeight="14.25" customHeight="1" x14ac:dyDescent="0.2"/>
  <cols>
    <col min="1" max="1" width="4" style="182" customWidth="1"/>
    <col min="2" max="2" width="26.85546875" style="182" customWidth="1"/>
    <col min="3" max="3" width="38.7109375" style="182" customWidth="1"/>
    <col min="4" max="4" width="26.85546875" style="182" customWidth="1"/>
    <col min="5" max="5" width="6.85546875" style="182" customWidth="1"/>
    <col min="6" max="6" width="9.42578125" style="182" customWidth="1"/>
    <col min="7" max="8" width="13.85546875" style="182" customWidth="1"/>
    <col min="9" max="9" width="10.28515625" style="182" customWidth="1"/>
    <col min="10" max="10" width="5.85546875" style="182" customWidth="1"/>
    <col min="11" max="11" width="9.5703125" style="182" customWidth="1"/>
    <col min="12" max="12" width="13.85546875" style="182" customWidth="1"/>
    <col min="13" max="13" width="5.5703125" style="182" customWidth="1"/>
    <col min="14" max="14" width="3.28515625" style="182" customWidth="1"/>
    <col min="15" max="15" width="26.85546875" style="182" customWidth="1"/>
    <col min="16" max="16" width="4.85546875" style="182" customWidth="1"/>
    <col min="17" max="17" width="5.140625" style="182" customWidth="1"/>
    <col min="18" max="18" width="26.85546875" style="182" customWidth="1"/>
    <col min="19" max="19" width="13.85546875" style="182" customWidth="1"/>
    <col min="20" max="20" width="6.7109375" style="182" customWidth="1"/>
    <col min="21" max="23" width="8.85546875" style="182"/>
    <col min="24" max="26" width="238.7109375" style="127" hidden="1" customWidth="1"/>
    <col min="27" max="16384" width="8.85546875" style="182"/>
  </cols>
  <sheetData>
    <row r="1" spans="1:26" s="120" customFormat="1" ht="15" x14ac:dyDescent="0.25">
      <c r="O1" s="121"/>
      <c r="P1" s="122"/>
      <c r="Q1" s="122"/>
      <c r="R1" s="122"/>
      <c r="S1" s="123"/>
      <c r="T1" s="124" t="s">
        <v>388</v>
      </c>
    </row>
    <row r="2" spans="1:26" s="120" customFormat="1" ht="15" x14ac:dyDescent="0.25">
      <c r="O2" s="121"/>
      <c r="P2" s="121"/>
      <c r="Q2" s="121"/>
      <c r="R2" s="121"/>
      <c r="S2" s="125"/>
      <c r="T2" s="126" t="s">
        <v>1</v>
      </c>
    </row>
    <row r="3" spans="1:26" s="120" customFormat="1" ht="15" x14ac:dyDescent="0.25">
      <c r="O3" s="121"/>
      <c r="P3" s="121"/>
      <c r="Q3" s="121"/>
      <c r="R3" s="121"/>
      <c r="S3" s="125"/>
      <c r="T3" s="126"/>
    </row>
    <row r="4" spans="1:26" s="120" customFormat="1" ht="26.25" customHeight="1" x14ac:dyDescent="0.25">
      <c r="A4" s="382" t="s">
        <v>389</v>
      </c>
      <c r="B4" s="382"/>
      <c r="C4" s="382"/>
      <c r="D4" s="382"/>
      <c r="E4" s="382"/>
      <c r="F4" s="382"/>
      <c r="G4" s="382"/>
      <c r="H4" s="382"/>
      <c r="I4" s="382"/>
      <c r="J4" s="382"/>
      <c r="K4" s="382"/>
      <c r="L4" s="382"/>
      <c r="M4" s="382"/>
      <c r="N4" s="382"/>
      <c r="O4" s="382"/>
      <c r="P4" s="382"/>
      <c r="Q4" s="382"/>
      <c r="R4" s="382"/>
      <c r="S4" s="382"/>
      <c r="T4" s="382"/>
    </row>
    <row r="6" spans="1:26" s="120" customFormat="1" ht="15" x14ac:dyDescent="0.25">
      <c r="A6" s="383" t="s">
        <v>18</v>
      </c>
      <c r="B6" s="383"/>
      <c r="C6" s="383"/>
      <c r="D6" s="383"/>
      <c r="E6" s="383"/>
      <c r="F6" s="383"/>
      <c r="G6" s="383"/>
      <c r="H6" s="383"/>
      <c r="I6" s="383"/>
      <c r="J6" s="383"/>
      <c r="K6" s="383"/>
      <c r="L6" s="383"/>
      <c r="M6" s="383"/>
      <c r="N6" s="383"/>
      <c r="O6" s="383"/>
      <c r="P6" s="383"/>
      <c r="Q6" s="383"/>
      <c r="R6" s="383"/>
      <c r="S6" s="383"/>
      <c r="T6" s="383"/>
      <c r="X6" s="122" t="s">
        <v>9</v>
      </c>
    </row>
    <row r="7" spans="1:26" s="120" customFormat="1" ht="20.25" customHeight="1" x14ac:dyDescent="0.25">
      <c r="A7" s="384" t="s">
        <v>390</v>
      </c>
      <c r="B7" s="384"/>
      <c r="C7" s="384"/>
      <c r="D7" s="384"/>
      <c r="E7" s="384"/>
      <c r="F7" s="384"/>
      <c r="G7" s="384"/>
      <c r="H7" s="384"/>
      <c r="I7" s="384"/>
      <c r="J7" s="384"/>
      <c r="K7" s="384"/>
      <c r="L7" s="384"/>
      <c r="M7" s="384"/>
      <c r="N7" s="384"/>
      <c r="O7" s="384"/>
      <c r="P7" s="384"/>
      <c r="Q7" s="384"/>
      <c r="R7" s="384"/>
      <c r="S7" s="384"/>
      <c r="T7" s="384"/>
    </row>
    <row r="8" spans="1:26" s="127" customFormat="1" ht="126.75" customHeight="1" x14ac:dyDescent="0.2">
      <c r="A8" s="385" t="s">
        <v>391</v>
      </c>
      <c r="B8" s="385" t="s">
        <v>392</v>
      </c>
      <c r="C8" s="381" t="s">
        <v>393</v>
      </c>
      <c r="D8" s="381" t="s">
        <v>394</v>
      </c>
      <c r="E8" s="381" t="s">
        <v>395</v>
      </c>
      <c r="F8" s="381" t="s">
        <v>396</v>
      </c>
      <c r="G8" s="381" t="s">
        <v>397</v>
      </c>
      <c r="H8" s="381" t="s">
        <v>398</v>
      </c>
      <c r="I8" s="381" t="s">
        <v>399</v>
      </c>
      <c r="J8" s="381" t="s">
        <v>400</v>
      </c>
      <c r="K8" s="381"/>
      <c r="L8" s="381" t="s">
        <v>401</v>
      </c>
      <c r="M8" s="381" t="s">
        <v>402</v>
      </c>
      <c r="N8" s="381" t="s">
        <v>403</v>
      </c>
      <c r="O8" s="381" t="s">
        <v>404</v>
      </c>
      <c r="P8" s="381" t="s">
        <v>405</v>
      </c>
      <c r="Q8" s="381" t="s">
        <v>406</v>
      </c>
      <c r="R8" s="381" t="s">
        <v>407</v>
      </c>
      <c r="S8" s="381" t="s">
        <v>408</v>
      </c>
      <c r="T8" s="381" t="s">
        <v>409</v>
      </c>
      <c r="W8" s="128"/>
    </row>
    <row r="9" spans="1:26" s="127" customFormat="1" ht="36.75" customHeight="1" x14ac:dyDescent="0.2">
      <c r="A9" s="385"/>
      <c r="B9" s="385"/>
      <c r="C9" s="381"/>
      <c r="D9" s="381"/>
      <c r="E9" s="381"/>
      <c r="F9" s="381"/>
      <c r="G9" s="381"/>
      <c r="H9" s="381"/>
      <c r="I9" s="381"/>
      <c r="J9" s="129" t="s">
        <v>72</v>
      </c>
      <c r="K9" s="129" t="s">
        <v>410</v>
      </c>
      <c r="L9" s="381"/>
      <c r="M9" s="381"/>
      <c r="N9" s="381"/>
      <c r="O9" s="381"/>
      <c r="P9" s="381"/>
      <c r="Q9" s="381"/>
      <c r="R9" s="381"/>
      <c r="S9" s="381"/>
      <c r="T9" s="381"/>
      <c r="W9" s="128"/>
    </row>
    <row r="10" spans="1:26" s="120" customFormat="1" ht="15" x14ac:dyDescent="0.25">
      <c r="A10" s="130">
        <v>1</v>
      </c>
      <c r="B10" s="130">
        <v>2</v>
      </c>
      <c r="C10" s="130">
        <v>3</v>
      </c>
      <c r="D10" s="130">
        <v>4</v>
      </c>
      <c r="E10" s="130">
        <v>5</v>
      </c>
      <c r="F10" s="130">
        <v>6</v>
      </c>
      <c r="G10" s="130">
        <v>7</v>
      </c>
      <c r="H10" s="130">
        <v>8</v>
      </c>
      <c r="I10" s="130">
        <v>9</v>
      </c>
      <c r="J10" s="130">
        <v>10</v>
      </c>
      <c r="K10" s="130">
        <v>11</v>
      </c>
      <c r="L10" s="130">
        <v>12</v>
      </c>
      <c r="M10" s="130">
        <v>13</v>
      </c>
      <c r="N10" s="130">
        <v>14</v>
      </c>
      <c r="O10" s="130">
        <v>15</v>
      </c>
      <c r="P10" s="130">
        <v>16</v>
      </c>
      <c r="Q10" s="130">
        <v>17</v>
      </c>
      <c r="R10" s="130">
        <v>18</v>
      </c>
      <c r="S10" s="130">
        <v>19</v>
      </c>
      <c r="T10" s="130">
        <v>20</v>
      </c>
    </row>
    <row r="11" spans="1:26" s="120" customFormat="1" ht="15" x14ac:dyDescent="0.25">
      <c r="A11" s="379" t="s">
        <v>411</v>
      </c>
      <c r="B11" s="379"/>
      <c r="C11" s="379"/>
      <c r="D11" s="379"/>
      <c r="E11" s="379"/>
      <c r="F11" s="379"/>
      <c r="G11" s="379"/>
      <c r="H11" s="379"/>
      <c r="I11" s="379"/>
      <c r="J11" s="379"/>
      <c r="K11" s="379"/>
      <c r="L11" s="379"/>
      <c r="M11" s="379"/>
      <c r="N11" s="379"/>
      <c r="O11" s="379"/>
      <c r="P11" s="379"/>
      <c r="Q11" s="379"/>
      <c r="R11" s="379"/>
      <c r="S11" s="379"/>
      <c r="T11" s="379"/>
      <c r="Z11" s="131" t="s">
        <v>411</v>
      </c>
    </row>
    <row r="12" spans="1:26" s="120" customFormat="1" ht="57.75" x14ac:dyDescent="0.25">
      <c r="A12" s="132" t="s">
        <v>412</v>
      </c>
      <c r="B12" s="133" t="s">
        <v>413</v>
      </c>
      <c r="C12" s="133" t="s">
        <v>414</v>
      </c>
      <c r="D12" s="134" t="s">
        <v>414</v>
      </c>
      <c r="E12" s="135" t="s">
        <v>415</v>
      </c>
      <c r="F12" s="136" t="s">
        <v>415</v>
      </c>
      <c r="G12" s="137">
        <v>14346167.5</v>
      </c>
      <c r="H12" s="138">
        <v>11955139.58</v>
      </c>
      <c r="I12" s="139"/>
      <c r="J12" s="140" t="s">
        <v>416</v>
      </c>
      <c r="K12" s="139">
        <v>143461.67000000001</v>
      </c>
      <c r="L12" s="141">
        <v>12098601.25</v>
      </c>
      <c r="M12" s="132">
        <v>2024</v>
      </c>
      <c r="N12" s="132">
        <v>3</v>
      </c>
      <c r="O12" s="136" t="s">
        <v>417</v>
      </c>
      <c r="P12" s="142"/>
      <c r="Q12" s="142" t="s">
        <v>418</v>
      </c>
      <c r="R12" s="143"/>
      <c r="S12" s="134"/>
      <c r="T12" s="132">
        <v>2</v>
      </c>
      <c r="Z12" s="131"/>
    </row>
    <row r="13" spans="1:26" s="120" customFormat="1" ht="57.75" x14ac:dyDescent="0.25">
      <c r="A13" s="144" t="s">
        <v>419</v>
      </c>
      <c r="B13" s="145" t="s">
        <v>420</v>
      </c>
      <c r="C13" s="145" t="s">
        <v>414</v>
      </c>
      <c r="D13" s="146" t="s">
        <v>414</v>
      </c>
      <c r="E13" s="147" t="s">
        <v>415</v>
      </c>
      <c r="F13" s="148" t="s">
        <v>415</v>
      </c>
      <c r="G13" s="149">
        <v>16955961.800000001</v>
      </c>
      <c r="H13" s="149">
        <v>14129968.17</v>
      </c>
      <c r="I13" s="150"/>
      <c r="J13" s="151" t="s">
        <v>416</v>
      </c>
      <c r="K13" s="150">
        <v>169559.62</v>
      </c>
      <c r="L13" s="152">
        <v>14299527.789999999</v>
      </c>
      <c r="M13" s="144">
        <v>2024</v>
      </c>
      <c r="N13" s="144">
        <v>3</v>
      </c>
      <c r="O13" s="148" t="s">
        <v>421</v>
      </c>
      <c r="P13" s="153"/>
      <c r="Q13" s="153" t="s">
        <v>422</v>
      </c>
      <c r="R13" s="154"/>
      <c r="S13" s="146"/>
      <c r="T13" s="144">
        <v>2</v>
      </c>
      <c r="Z13" s="131"/>
    </row>
    <row r="14" spans="1:26" s="120" customFormat="1" ht="57.75" x14ac:dyDescent="0.25">
      <c r="A14" s="144" t="s">
        <v>423</v>
      </c>
      <c r="B14" s="145" t="s">
        <v>424</v>
      </c>
      <c r="C14" s="145" t="s">
        <v>414</v>
      </c>
      <c r="D14" s="146" t="s">
        <v>414</v>
      </c>
      <c r="E14" s="147" t="s">
        <v>415</v>
      </c>
      <c r="F14" s="148" t="s">
        <v>415</v>
      </c>
      <c r="G14" s="149">
        <v>14549944</v>
      </c>
      <c r="H14" s="149">
        <v>12124953.33</v>
      </c>
      <c r="I14" s="150"/>
      <c r="J14" s="151" t="s">
        <v>416</v>
      </c>
      <c r="K14" s="150">
        <v>145499.44</v>
      </c>
      <c r="L14" s="152">
        <v>12270452.77</v>
      </c>
      <c r="M14" s="144">
        <v>2024</v>
      </c>
      <c r="N14" s="144">
        <v>3</v>
      </c>
      <c r="O14" s="148" t="s">
        <v>425</v>
      </c>
      <c r="P14" s="153"/>
      <c r="Q14" s="153" t="s">
        <v>426</v>
      </c>
      <c r="R14" s="154"/>
      <c r="S14" s="146"/>
      <c r="T14" s="144">
        <v>2</v>
      </c>
      <c r="Z14" s="131"/>
    </row>
    <row r="15" spans="1:26" s="120" customFormat="1" ht="17.25" customHeight="1" x14ac:dyDescent="0.25">
      <c r="A15" s="155"/>
      <c r="B15" s="156"/>
      <c r="C15" s="157"/>
      <c r="D15" s="158"/>
      <c r="E15" s="159"/>
      <c r="F15" s="159"/>
      <c r="G15" s="160"/>
      <c r="H15" s="161"/>
      <c r="I15" s="162"/>
      <c r="J15" s="162"/>
      <c r="K15" s="162"/>
      <c r="L15" s="163"/>
      <c r="M15" s="164"/>
      <c r="N15" s="164"/>
      <c r="O15" s="165"/>
      <c r="P15" s="166"/>
      <c r="Q15" s="166"/>
      <c r="R15" s="167"/>
      <c r="S15" s="165"/>
      <c r="T15" s="168"/>
    </row>
    <row r="16" spans="1:26" s="120" customFormat="1" ht="15" x14ac:dyDescent="0.25">
      <c r="A16" s="169"/>
      <c r="B16" s="169"/>
      <c r="C16" s="170" t="s">
        <v>366</v>
      </c>
      <c r="D16" s="171"/>
      <c r="E16" s="172"/>
      <c r="F16" s="171"/>
      <c r="G16" s="171"/>
      <c r="H16" s="172"/>
      <c r="I16" s="171"/>
      <c r="J16" s="171"/>
      <c r="K16" s="173"/>
      <c r="L16" s="173"/>
      <c r="M16" s="173"/>
      <c r="N16" s="173"/>
      <c r="O16" s="172"/>
      <c r="P16" s="172"/>
      <c r="Q16" s="172"/>
      <c r="R16" s="174"/>
    </row>
    <row r="17" spans="1:19" s="120" customFormat="1" ht="15" x14ac:dyDescent="0.25">
      <c r="A17" s="175"/>
      <c r="B17" s="175"/>
      <c r="C17" s="176"/>
      <c r="D17" s="380" t="s">
        <v>367</v>
      </c>
      <c r="E17" s="380"/>
      <c r="F17" s="380"/>
      <c r="G17" s="380"/>
      <c r="H17" s="380"/>
      <c r="I17" s="380"/>
      <c r="J17" s="380"/>
      <c r="K17" s="380"/>
      <c r="L17" s="380"/>
      <c r="M17" s="380"/>
      <c r="N17" s="380"/>
      <c r="O17" s="380"/>
      <c r="P17" s="380"/>
      <c r="Q17" s="380"/>
      <c r="R17" s="380"/>
      <c r="S17" s="177"/>
    </row>
    <row r="18" spans="1:19" s="120" customFormat="1" ht="15" x14ac:dyDescent="0.25">
      <c r="A18" s="175"/>
      <c r="B18" s="175"/>
      <c r="C18" s="176"/>
      <c r="D18" s="125"/>
      <c r="E18" s="125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9"/>
    </row>
    <row r="19" spans="1:19" s="120" customFormat="1" ht="15" x14ac:dyDescent="0.25">
      <c r="A19" s="180"/>
      <c r="B19" s="181"/>
      <c r="C19" s="170" t="s">
        <v>368</v>
      </c>
      <c r="D19" s="171"/>
      <c r="E19" s="172"/>
      <c r="F19" s="171"/>
      <c r="G19" s="171"/>
      <c r="H19" s="172"/>
      <c r="I19" s="171"/>
      <c r="J19" s="171"/>
      <c r="K19" s="174"/>
      <c r="L19" s="174"/>
      <c r="M19" s="174"/>
      <c r="N19" s="174"/>
      <c r="O19" s="172"/>
      <c r="P19" s="172"/>
      <c r="Q19" s="172"/>
      <c r="R19" s="174"/>
    </row>
    <row r="20" spans="1:19" s="120" customFormat="1" ht="15" x14ac:dyDescent="0.25">
      <c r="A20" s="169"/>
      <c r="B20" s="169"/>
      <c r="C20" s="169"/>
      <c r="D20" s="380" t="s">
        <v>367</v>
      </c>
      <c r="E20" s="380"/>
      <c r="F20" s="380"/>
      <c r="G20" s="380"/>
      <c r="H20" s="380"/>
      <c r="I20" s="380"/>
      <c r="J20" s="380"/>
      <c r="K20" s="380"/>
      <c r="L20" s="380"/>
      <c r="M20" s="380"/>
      <c r="N20" s="380"/>
      <c r="O20" s="380"/>
      <c r="P20" s="380"/>
      <c r="Q20" s="380"/>
      <c r="R20" s="380"/>
      <c r="S20" s="177"/>
    </row>
    <row r="21" spans="1:19" s="120" customFormat="1" ht="15" x14ac:dyDescent="0.25">
      <c r="A21" s="175"/>
      <c r="B21" s="175"/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25"/>
      <c r="Q21" s="125"/>
      <c r="R21" s="125"/>
    </row>
    <row r="22" spans="1:19" s="120" customFormat="1" ht="15" x14ac:dyDescent="0.25"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</row>
    <row r="23" spans="1:19" s="120" customFormat="1" ht="15" customHeight="1" x14ac:dyDescent="0.25">
      <c r="A23" s="169"/>
      <c r="B23" s="169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25"/>
      <c r="Q23" s="125"/>
      <c r="R23" s="125"/>
    </row>
    <row r="24" spans="1:19" s="120" customFormat="1" ht="15" customHeight="1" x14ac:dyDescent="0.25">
      <c r="A24" s="175"/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</row>
  </sheetData>
  <mergeCells count="25">
    <mergeCell ref="A4:T4"/>
    <mergeCell ref="A6:T6"/>
    <mergeCell ref="A7:T7"/>
    <mergeCell ref="A8:A9"/>
    <mergeCell ref="B8:B9"/>
    <mergeCell ref="C8:C9"/>
    <mergeCell ref="D8:D9"/>
    <mergeCell ref="E8:E9"/>
    <mergeCell ref="F8:F9"/>
    <mergeCell ref="G8:G9"/>
    <mergeCell ref="A11:T11"/>
    <mergeCell ref="D17:R17"/>
    <mergeCell ref="D20:R20"/>
    <mergeCell ref="O8:O9"/>
    <mergeCell ref="P8:P9"/>
    <mergeCell ref="Q8:Q9"/>
    <mergeCell ref="R8:R9"/>
    <mergeCell ref="S8:S9"/>
    <mergeCell ref="T8:T9"/>
    <mergeCell ref="H8:H9"/>
    <mergeCell ref="I8:I9"/>
    <mergeCell ref="J8:K8"/>
    <mergeCell ref="L8:L9"/>
    <mergeCell ref="M8:M9"/>
    <mergeCell ref="N8:N9"/>
  </mergeCells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8</vt:i4>
      </vt:variant>
    </vt:vector>
  </HeadingPairs>
  <TitlesOfParts>
    <vt:vector size="12" baseType="lpstr">
      <vt:lpstr>ЛСР  Путь №3_15.08 v3 откоррект</vt:lpstr>
      <vt:lpstr>ЛСР Ремонт пути №3_корр. по зам</vt:lpstr>
      <vt:lpstr>ЛСР Путь №3_15.08+ответы на зам</vt:lpstr>
      <vt:lpstr>КАЦ_Коломна_путь №3</vt:lpstr>
      <vt:lpstr>'КАЦ_Коломна_путь №3'!Заголовки_для_печати</vt:lpstr>
      <vt:lpstr>'ЛСР  Путь №3_15.08 v3 откоррект'!Заголовки_для_печати</vt:lpstr>
      <vt:lpstr>'ЛСР Путь №3_15.08+ответы на зам'!Заголовки_для_печати</vt:lpstr>
      <vt:lpstr>'ЛСР Ремонт пути №3_корр. по зам'!Заголовки_для_печати</vt:lpstr>
      <vt:lpstr>'КАЦ_Коломна_путь №3'!Область_печати</vt:lpstr>
      <vt:lpstr>'ЛСР  Путь №3_15.08 v3 откоррект'!Область_печати</vt:lpstr>
      <vt:lpstr>'ЛСР Путь №3_15.08+ответы на зам'!Область_печати</vt:lpstr>
      <vt:lpstr>'ЛСР Ремонт пути №3_корр. по зам'!Область_печати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Кадильникова Тамара Евгеньевна</dc:creator>
  <cp:lastModifiedBy>Анастасия</cp:lastModifiedBy>
  <cp:lastPrinted>2023-09-28T14:47:37Z</cp:lastPrinted>
  <dcterms:created xsi:type="dcterms:W3CDTF">2020-09-30T08:50:27Z</dcterms:created>
  <dcterms:modified xsi:type="dcterms:W3CDTF">2024-09-10T15:42:23Z</dcterms:modified>
</cp:coreProperties>
</file>